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eriola.allmetaj\Desktop\"/>
    </mc:Choice>
  </mc:AlternateContent>
  <xr:revisionPtr revIDLastSave="0" documentId="13_ncr:1_{C267451E-ADE9-428A-95A7-0D9BFF5574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set" sheetId="1" r:id="rId1"/>
  </sheets>
  <definedNames>
    <definedName name="_xlnm._FilterDatabase" localSheetId="0" hidden="1">Dataset!$B$9:$XEP$176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J170" i="1" l="1"/>
  <c r="CJ167" i="1"/>
  <c r="CJ164" i="1"/>
  <c r="CJ161" i="1"/>
  <c r="CJ157" i="1" s="1"/>
  <c r="CJ158" i="1"/>
  <c r="CJ154" i="1"/>
  <c r="CI170" i="1"/>
  <c r="CI167" i="1"/>
  <c r="CI164" i="1"/>
  <c r="CI161" i="1"/>
  <c r="CI158" i="1"/>
  <c r="CI154" i="1"/>
  <c r="CH170" i="1"/>
  <c r="CH167" i="1"/>
  <c r="CH164" i="1"/>
  <c r="CH161" i="1"/>
  <c r="CH158" i="1"/>
  <c r="CH154" i="1"/>
  <c r="CJ153" i="1" l="1"/>
  <c r="CI157" i="1"/>
  <c r="CI153" i="1" s="1"/>
  <c r="CH157" i="1"/>
  <c r="CH153" i="1" s="1"/>
  <c r="U41" i="1" l="1"/>
  <c r="V32" i="1"/>
  <c r="U32" i="1"/>
  <c r="V18" i="1"/>
  <c r="U18" i="1"/>
  <c r="V12" i="1"/>
  <c r="U12" i="1"/>
  <c r="V152" i="1" l="1"/>
  <c r="V140" i="1"/>
  <c r="V41" i="1"/>
  <c r="V27" i="1"/>
  <c r="V22" i="1"/>
  <c r="V21" i="1" s="1"/>
  <c r="V19" i="1"/>
  <c r="V15" i="1"/>
  <c r="CG170" i="1"/>
  <c r="CG167" i="1"/>
  <c r="CG164" i="1"/>
  <c r="CG161" i="1"/>
  <c r="CG158" i="1"/>
  <c r="CG154" i="1"/>
  <c r="CF154" i="1"/>
  <c r="CF170" i="1"/>
  <c r="CF167" i="1"/>
  <c r="CF164" i="1"/>
  <c r="CF161" i="1"/>
  <c r="CF158" i="1"/>
  <c r="CE170" i="1"/>
  <c r="CE167" i="1"/>
  <c r="CE164" i="1"/>
  <c r="CE161" i="1"/>
  <c r="CE158" i="1"/>
  <c r="CE154" i="1"/>
  <c r="S144" i="1"/>
  <c r="T144" i="1"/>
  <c r="CG157" i="1" l="1"/>
  <c r="CG153" i="1" s="1"/>
  <c r="V26" i="1"/>
  <c r="V11" i="1"/>
  <c r="V10" i="1" s="1"/>
  <c r="CF157" i="1"/>
  <c r="CF153" i="1"/>
  <c r="CE157" i="1"/>
  <c r="CE153" i="1" s="1"/>
  <c r="U144" i="1"/>
  <c r="CD170" i="1" l="1"/>
  <c r="CD167" i="1"/>
  <c r="CD164" i="1"/>
  <c r="CD161" i="1"/>
  <c r="CD158" i="1"/>
  <c r="CD154" i="1"/>
  <c r="CD157" i="1" l="1"/>
  <c r="CD153" i="1" s="1"/>
  <c r="U127" i="1" l="1"/>
  <c r="U19" i="1" l="1"/>
  <c r="T22" i="1"/>
  <c r="T27" i="1"/>
  <c r="T127" i="1" l="1"/>
  <c r="U22" i="1"/>
  <c r="U21" i="1" s="1"/>
  <c r="U141" i="1"/>
  <c r="U152" i="1" s="1"/>
  <c r="U27" i="1"/>
  <c r="U26" i="1" s="1"/>
  <c r="U15" i="1"/>
  <c r="U11" i="1" l="1"/>
  <c r="U10" i="1" s="1"/>
  <c r="U140" i="1"/>
  <c r="CC170" i="1"/>
  <c r="CC167" i="1"/>
  <c r="CC164" i="1"/>
  <c r="CC161" i="1"/>
  <c r="CC158" i="1"/>
  <c r="CC157" i="1" s="1"/>
  <c r="CC154" i="1"/>
  <c r="CC153" i="1" l="1"/>
  <c r="CB170" i="1"/>
  <c r="CB167" i="1"/>
  <c r="CB164" i="1"/>
  <c r="CB161" i="1"/>
  <c r="CB158" i="1"/>
  <c r="CB154" i="1"/>
  <c r="CB157" i="1" l="1"/>
  <c r="CB153" i="1" s="1"/>
  <c r="I42" i="1"/>
  <c r="CA158" i="1" l="1"/>
  <c r="BZ158" i="1"/>
  <c r="BY158" i="1"/>
  <c r="BX158" i="1"/>
  <c r="CA170" i="1" l="1"/>
  <c r="CA167" i="1"/>
  <c r="CA164" i="1"/>
  <c r="CA161" i="1"/>
  <c r="CA157" i="1" s="1"/>
  <c r="CA154" i="1"/>
  <c r="CA153" i="1" l="1"/>
  <c r="T141" i="1"/>
  <c r="T152" i="1" s="1"/>
  <c r="S95" i="1"/>
  <c r="S140" i="1" s="1"/>
  <c r="T95" i="1"/>
  <c r="T140" i="1" s="1"/>
  <c r="S19" i="1" l="1"/>
  <c r="T41" i="1" l="1"/>
  <c r="T32" i="1"/>
  <c r="T26" i="1" s="1"/>
  <c r="T21" i="1"/>
  <c r="T19" i="1"/>
  <c r="T15" i="1"/>
  <c r="T12" i="1"/>
  <c r="T11" i="1" l="1"/>
  <c r="T10" i="1" s="1"/>
  <c r="BZ170" i="1" l="1"/>
  <c r="BZ167" i="1"/>
  <c r="BZ164" i="1"/>
  <c r="BZ161" i="1"/>
  <c r="BZ154" i="1"/>
  <c r="BZ157" i="1" l="1"/>
  <c r="BZ153" i="1" s="1"/>
  <c r="BY170" i="1"/>
  <c r="BY167" i="1"/>
  <c r="BY164" i="1"/>
  <c r="BY161" i="1"/>
  <c r="BY157" i="1" s="1"/>
  <c r="BY154" i="1"/>
  <c r="BY153" i="1" l="1"/>
  <c r="BX170" i="1" l="1"/>
  <c r="BX167" i="1"/>
  <c r="BX164" i="1"/>
  <c r="BX161" i="1"/>
  <c r="BX157" i="1" s="1"/>
  <c r="BX154" i="1"/>
  <c r="BX153" i="1" l="1"/>
  <c r="BW170" i="1"/>
  <c r="BW167" i="1"/>
  <c r="BW164" i="1"/>
  <c r="BW161" i="1"/>
  <c r="BW154" i="1"/>
  <c r="BW158" i="1"/>
  <c r="BW157" i="1" l="1"/>
  <c r="BW153" i="1" s="1"/>
  <c r="S32" i="1"/>
  <c r="R32" i="1"/>
  <c r="R127" i="1" l="1"/>
  <c r="Q150" i="1"/>
  <c r="R150" i="1"/>
  <c r="R144" i="1"/>
  <c r="Q144" i="1"/>
  <c r="S141" i="1"/>
  <c r="S152" i="1" s="1"/>
  <c r="R141" i="1"/>
  <c r="R152" i="1" s="1"/>
  <c r="Q141" i="1"/>
  <c r="R95" i="1"/>
  <c r="R140" i="1" s="1"/>
  <c r="S41" i="1" l="1"/>
  <c r="R41" i="1"/>
  <c r="S22" i="1"/>
  <c r="S21" i="1" s="1"/>
  <c r="S27" i="1"/>
  <c r="S15" i="1"/>
  <c r="S12" i="1"/>
  <c r="BV158" i="1"/>
  <c r="BV170" i="1"/>
  <c r="BV167" i="1"/>
  <c r="BV164" i="1"/>
  <c r="BV161" i="1"/>
  <c r="BV154" i="1"/>
  <c r="S26" i="1" l="1"/>
  <c r="S11" i="1"/>
  <c r="S10" i="1" s="1"/>
  <c r="BV157" i="1"/>
  <c r="BV153" i="1" s="1"/>
  <c r="BU170" i="1" l="1"/>
  <c r="BU167" i="1"/>
  <c r="BU164" i="1"/>
  <c r="BU161" i="1"/>
  <c r="BU158" i="1"/>
  <c r="BU154" i="1"/>
  <c r="BU157" i="1" l="1"/>
  <c r="BU153" i="1" s="1"/>
  <c r="BT170" i="1" l="1"/>
  <c r="BT167" i="1"/>
  <c r="BT164" i="1"/>
  <c r="BT161" i="1"/>
  <c r="BT158" i="1"/>
  <c r="BT154" i="1"/>
  <c r="BT157" i="1" l="1"/>
  <c r="BT153" i="1" s="1"/>
  <c r="BS170" i="1" l="1"/>
  <c r="BS167" i="1"/>
  <c r="BS164" i="1"/>
  <c r="BS161" i="1"/>
  <c r="BS158" i="1"/>
  <c r="BS154" i="1"/>
  <c r="BS157" i="1" l="1"/>
  <c r="BS153" i="1" s="1"/>
  <c r="Q27" i="1" l="1"/>
  <c r="R19" i="1" l="1"/>
  <c r="R27" i="1" l="1"/>
  <c r="R26" i="1" s="1"/>
  <c r="R22" i="1"/>
  <c r="R21" i="1" s="1"/>
  <c r="R15" i="1"/>
  <c r="R12" i="1"/>
  <c r="R11" i="1" l="1"/>
  <c r="R10" i="1" s="1"/>
  <c r="BR170" i="1" l="1"/>
  <c r="BR167" i="1"/>
  <c r="BR164" i="1"/>
  <c r="BR161" i="1"/>
  <c r="BR158" i="1"/>
  <c r="BR154" i="1"/>
  <c r="BR157" i="1" l="1"/>
  <c r="BR153" i="1" s="1"/>
  <c r="BQ170" i="1"/>
  <c r="BQ167" i="1"/>
  <c r="BQ161" i="1"/>
  <c r="BQ158" i="1"/>
  <c r="BQ154" i="1"/>
  <c r="BQ157" i="1" l="1"/>
  <c r="BQ153" i="1" s="1"/>
  <c r="BQ164" i="1"/>
  <c r="BP170" i="1" l="1"/>
  <c r="BP167" i="1"/>
  <c r="BP164" i="1"/>
  <c r="BP161" i="1"/>
  <c r="BP158" i="1"/>
  <c r="BP154" i="1"/>
  <c r="BP157" i="1" l="1"/>
  <c r="BP153" i="1" s="1"/>
  <c r="Q15" i="1" l="1"/>
  <c r="Q152" i="1" l="1"/>
  <c r="Q127" i="1"/>
  <c r="Q95" i="1"/>
  <c r="Q84" i="1"/>
  <c r="Q140" i="1" s="1"/>
  <c r="Q41" i="1"/>
  <c r="Q32" i="1"/>
  <c r="Q22" i="1"/>
  <c r="Q21" i="1" s="1"/>
  <c r="Q12" i="1"/>
  <c r="Q11" i="1" s="1"/>
  <c r="Q10" i="1" s="1"/>
  <c r="Q26" i="1" l="1"/>
  <c r="BO170" i="1"/>
  <c r="BO167" i="1"/>
  <c r="BO164" i="1"/>
  <c r="BO161" i="1"/>
  <c r="BO158" i="1"/>
  <c r="BO154" i="1"/>
  <c r="BO157" i="1" l="1"/>
  <c r="BO153" i="1"/>
  <c r="P22" i="1" l="1"/>
  <c r="P21" i="1" s="1"/>
  <c r="BN170" i="1" l="1"/>
  <c r="BN167" i="1"/>
  <c r="BN164" i="1"/>
  <c r="BN161" i="1"/>
  <c r="BN158" i="1"/>
  <c r="BN154" i="1"/>
  <c r="BN157" i="1" l="1"/>
  <c r="BN153" i="1" s="1"/>
  <c r="BM170" i="1"/>
  <c r="BM167" i="1"/>
  <c r="BM164" i="1"/>
  <c r="BM161" i="1"/>
  <c r="BM158" i="1"/>
  <c r="BM154" i="1"/>
  <c r="BM157" i="1" l="1"/>
  <c r="BM153" i="1" s="1"/>
  <c r="BL170" i="1" l="1"/>
  <c r="BL167" i="1"/>
  <c r="BL164" i="1"/>
  <c r="BL161" i="1"/>
  <c r="BL158" i="1"/>
  <c r="BL154" i="1"/>
  <c r="BL157" i="1" l="1"/>
  <c r="BL153" i="1" s="1"/>
  <c r="BK170" i="1"/>
  <c r="BK167" i="1"/>
  <c r="BK164" i="1"/>
  <c r="BK161" i="1"/>
  <c r="BK158" i="1"/>
  <c r="BK154" i="1"/>
  <c r="BK157" i="1" l="1"/>
  <c r="BK153" i="1" s="1"/>
  <c r="BJ170" i="1"/>
  <c r="BJ167" i="1"/>
  <c r="BJ164" i="1"/>
  <c r="BJ161" i="1"/>
  <c r="BJ158" i="1"/>
  <c r="BJ154" i="1"/>
  <c r="P95" i="1"/>
  <c r="O84" i="1"/>
  <c r="BJ157" i="1" l="1"/>
  <c r="BJ153" i="1" s="1"/>
  <c r="P44" i="1" l="1"/>
  <c r="P15" i="1" l="1"/>
  <c r="P150" i="1"/>
  <c r="P144" i="1"/>
  <c r="P141" i="1"/>
  <c r="P84" i="1"/>
  <c r="P140" i="1" s="1"/>
  <c r="P41" i="1"/>
  <c r="P32" i="1"/>
  <c r="P27" i="1"/>
  <c r="P12" i="1"/>
  <c r="P11" i="1" s="1"/>
  <c r="P10" i="1" s="1"/>
  <c r="P26" i="1" l="1"/>
  <c r="P152" i="1"/>
  <c r="BI170" i="1"/>
  <c r="BI167" i="1"/>
  <c r="BI164" i="1"/>
  <c r="BI161" i="1"/>
  <c r="BI158" i="1"/>
  <c r="BI157" i="1" s="1"/>
  <c r="BI154" i="1"/>
  <c r="BI153" i="1" l="1"/>
  <c r="BH170" i="1"/>
  <c r="BH167" i="1"/>
  <c r="BH164" i="1"/>
  <c r="BH161" i="1"/>
  <c r="BH158" i="1"/>
  <c r="BH154" i="1"/>
  <c r="BH157" i="1" l="1"/>
  <c r="BH153" i="1" s="1"/>
  <c r="BG170" i="1"/>
  <c r="BG167" i="1"/>
  <c r="BG164" i="1"/>
  <c r="BG161" i="1"/>
  <c r="BG158" i="1"/>
  <c r="BG157" i="1" s="1"/>
  <c r="BG154" i="1"/>
  <c r="O150" i="1" l="1"/>
  <c r="O144" i="1"/>
  <c r="O141" i="1"/>
  <c r="O127" i="1"/>
  <c r="O95" i="1"/>
  <c r="O140" i="1" l="1"/>
  <c r="O152" i="1"/>
  <c r="O27" i="1"/>
  <c r="N27" i="1"/>
  <c r="O22" i="1"/>
  <c r="O21" i="1" s="1"/>
  <c r="O41" i="1" l="1"/>
  <c r="O32" i="1"/>
  <c r="O26" i="1" s="1"/>
  <c r="O15" i="1"/>
  <c r="O12" i="1"/>
  <c r="O11" i="1" l="1"/>
  <c r="O10" i="1" s="1"/>
  <c r="Z170" i="1"/>
  <c r="Y170" i="1"/>
  <c r="X170" i="1"/>
  <c r="W170" i="1"/>
  <c r="AD170" i="1"/>
  <c r="AC170" i="1"/>
  <c r="AB170" i="1"/>
  <c r="AA170" i="1"/>
  <c r="AH170" i="1"/>
  <c r="AG170" i="1"/>
  <c r="AF170" i="1"/>
  <c r="AE170" i="1"/>
  <c r="AL170" i="1"/>
  <c r="AK170" i="1"/>
  <c r="AJ170" i="1"/>
  <c r="AI170" i="1"/>
  <c r="AP170" i="1"/>
  <c r="AO170" i="1"/>
  <c r="AN170" i="1"/>
  <c r="AM170" i="1"/>
  <c r="AT170" i="1"/>
  <c r="AS170" i="1"/>
  <c r="AR170" i="1"/>
  <c r="AQ170" i="1"/>
  <c r="AX170" i="1"/>
  <c r="AW170" i="1"/>
  <c r="AV170" i="1"/>
  <c r="AU170" i="1"/>
  <c r="BB170" i="1"/>
  <c r="BA170" i="1"/>
  <c r="AZ170" i="1"/>
  <c r="AY170" i="1"/>
  <c r="Z167" i="1"/>
  <c r="Y167" i="1"/>
  <c r="X167" i="1"/>
  <c r="W167" i="1"/>
  <c r="AD167" i="1"/>
  <c r="AC167" i="1"/>
  <c r="AB167" i="1"/>
  <c r="AA167" i="1"/>
  <c r="AH167" i="1"/>
  <c r="AG167" i="1"/>
  <c r="AF167" i="1"/>
  <c r="AE167" i="1"/>
  <c r="AL167" i="1"/>
  <c r="AK167" i="1"/>
  <c r="AJ167" i="1"/>
  <c r="AI167" i="1"/>
  <c r="AP167" i="1"/>
  <c r="AO167" i="1"/>
  <c r="AN167" i="1"/>
  <c r="AM167" i="1"/>
  <c r="AT167" i="1"/>
  <c r="AS167" i="1"/>
  <c r="AR167" i="1"/>
  <c r="AQ167" i="1"/>
  <c r="AX167" i="1"/>
  <c r="AW167" i="1"/>
  <c r="AV167" i="1"/>
  <c r="AU167" i="1"/>
  <c r="BB167" i="1"/>
  <c r="BA167" i="1"/>
  <c r="AZ167" i="1"/>
  <c r="AY167" i="1"/>
  <c r="BB166" i="1"/>
  <c r="BA166" i="1"/>
  <c r="BB165" i="1"/>
  <c r="BA165" i="1"/>
  <c r="Z164" i="1"/>
  <c r="Y164" i="1"/>
  <c r="X164" i="1"/>
  <c r="W164" i="1"/>
  <c r="AD164" i="1"/>
  <c r="AC164" i="1"/>
  <c r="AB164" i="1"/>
  <c r="AA164" i="1"/>
  <c r="AH164" i="1"/>
  <c r="AG164" i="1"/>
  <c r="AF164" i="1"/>
  <c r="AE164" i="1"/>
  <c r="AL164" i="1"/>
  <c r="AK164" i="1"/>
  <c r="AJ164" i="1"/>
  <c r="AI164" i="1"/>
  <c r="AP164" i="1"/>
  <c r="AO164" i="1"/>
  <c r="AN164" i="1"/>
  <c r="AM164" i="1"/>
  <c r="AT164" i="1"/>
  <c r="AS164" i="1"/>
  <c r="AR164" i="1"/>
  <c r="AQ164" i="1"/>
  <c r="AX164" i="1"/>
  <c r="AW164" i="1"/>
  <c r="AV164" i="1"/>
  <c r="AU164" i="1"/>
  <c r="AZ164" i="1"/>
  <c r="AY164" i="1"/>
  <c r="Z161" i="1"/>
  <c r="Z157" i="1" s="1"/>
  <c r="Y161" i="1"/>
  <c r="Y157" i="1" s="1"/>
  <c r="X161" i="1"/>
  <c r="X157" i="1" s="1"/>
  <c r="W161" i="1"/>
  <c r="W157" i="1" s="1"/>
  <c r="AD161" i="1"/>
  <c r="AC161" i="1"/>
  <c r="AB161" i="1"/>
  <c r="AA161" i="1"/>
  <c r="AH161" i="1"/>
  <c r="AG161" i="1"/>
  <c r="AG157" i="1" s="1"/>
  <c r="AF161" i="1"/>
  <c r="AF157" i="1" s="1"/>
  <c r="AE161" i="1"/>
  <c r="AL161" i="1"/>
  <c r="AK161" i="1"/>
  <c r="AJ161" i="1"/>
  <c r="AI161" i="1"/>
  <c r="AP161" i="1"/>
  <c r="AP157" i="1" s="1"/>
  <c r="AO161" i="1"/>
  <c r="AO157" i="1" s="1"/>
  <c r="AN161" i="1"/>
  <c r="AN157" i="1" s="1"/>
  <c r="AM161" i="1"/>
  <c r="AM157" i="1" s="1"/>
  <c r="AT161" i="1"/>
  <c r="AT157" i="1" s="1"/>
  <c r="AS161" i="1"/>
  <c r="AS157" i="1" s="1"/>
  <c r="AR161" i="1"/>
  <c r="AR157" i="1" s="1"/>
  <c r="AQ161" i="1"/>
  <c r="AQ157" i="1" s="1"/>
  <c r="AX161" i="1"/>
  <c r="AW161" i="1"/>
  <c r="AV161" i="1"/>
  <c r="AU161" i="1"/>
  <c r="BB161" i="1"/>
  <c r="BA161" i="1"/>
  <c r="AZ161" i="1"/>
  <c r="AY161" i="1"/>
  <c r="AD158" i="1"/>
  <c r="AC158" i="1"/>
  <c r="AB158" i="1"/>
  <c r="AA158" i="1"/>
  <c r="AH158" i="1"/>
  <c r="AE158" i="1"/>
  <c r="AL158" i="1"/>
  <c r="AK158" i="1"/>
  <c r="AJ158" i="1"/>
  <c r="AI158" i="1"/>
  <c r="AX158" i="1"/>
  <c r="AW158" i="1"/>
  <c r="AV158" i="1"/>
  <c r="AU158" i="1"/>
  <c r="BB158" i="1"/>
  <c r="BA158" i="1"/>
  <c r="AZ158" i="1"/>
  <c r="AY158" i="1"/>
  <c r="Z154" i="1"/>
  <c r="Y154" i="1"/>
  <c r="X154" i="1"/>
  <c r="W154" i="1"/>
  <c r="AD154" i="1"/>
  <c r="AC154" i="1"/>
  <c r="AB154" i="1"/>
  <c r="AA154" i="1"/>
  <c r="AH154" i="1"/>
  <c r="AG154" i="1"/>
  <c r="AF154" i="1"/>
  <c r="AE154" i="1"/>
  <c r="AL154" i="1"/>
  <c r="AK154" i="1"/>
  <c r="AJ154" i="1"/>
  <c r="AI154" i="1"/>
  <c r="AP154" i="1"/>
  <c r="AO154" i="1"/>
  <c r="AN154" i="1"/>
  <c r="AM154" i="1"/>
  <c r="AT154" i="1"/>
  <c r="AS154" i="1"/>
  <c r="AR154" i="1"/>
  <c r="AQ154" i="1"/>
  <c r="AX154" i="1"/>
  <c r="AW154" i="1"/>
  <c r="AV154" i="1"/>
  <c r="AU154" i="1"/>
  <c r="BB154" i="1"/>
  <c r="BA154" i="1"/>
  <c r="AZ154" i="1"/>
  <c r="AY154" i="1"/>
  <c r="N152" i="1"/>
  <c r="M152" i="1"/>
  <c r="L152" i="1"/>
  <c r="K152" i="1"/>
  <c r="J152" i="1"/>
  <c r="I152" i="1"/>
  <c r="H152" i="1"/>
  <c r="G152" i="1"/>
  <c r="N41" i="1"/>
  <c r="N32" i="1"/>
  <c r="M32" i="1"/>
  <c r="L32" i="1"/>
  <c r="K32" i="1"/>
  <c r="J32" i="1"/>
  <c r="I32" i="1"/>
  <c r="M27" i="1"/>
  <c r="L27" i="1"/>
  <c r="K27" i="1"/>
  <c r="J27" i="1"/>
  <c r="I27" i="1"/>
  <c r="N22" i="1"/>
  <c r="N21" i="1" s="1"/>
  <c r="M22" i="1"/>
  <c r="M21" i="1" s="1"/>
  <c r="L22" i="1"/>
  <c r="L21" i="1" s="1"/>
  <c r="K22" i="1"/>
  <c r="K21" i="1" s="1"/>
  <c r="J22" i="1"/>
  <c r="J21" i="1" s="1"/>
  <c r="I22" i="1"/>
  <c r="I21" i="1" s="1"/>
  <c r="H22" i="1"/>
  <c r="H21" i="1" s="1"/>
  <c r="G22" i="1"/>
  <c r="G21" i="1" s="1"/>
  <c r="N15" i="1"/>
  <c r="M15" i="1"/>
  <c r="L15" i="1"/>
  <c r="L11" i="1" s="1"/>
  <c r="L10" i="1" s="1"/>
  <c r="K15" i="1"/>
  <c r="K11" i="1" s="1"/>
  <c r="K10" i="1" s="1"/>
  <c r="J15" i="1"/>
  <c r="J11" i="1" s="1"/>
  <c r="J10" i="1" s="1"/>
  <c r="I15" i="1"/>
  <c r="I11" i="1" s="1"/>
  <c r="I10" i="1" s="1"/>
  <c r="H15" i="1"/>
  <c r="H11" i="1" s="1"/>
  <c r="H10" i="1" s="1"/>
  <c r="G15" i="1"/>
  <c r="G11" i="1" s="1"/>
  <c r="N12" i="1"/>
  <c r="M12" i="1"/>
  <c r="M11" i="1" l="1"/>
  <c r="M10" i="1" s="1"/>
  <c r="N11" i="1"/>
  <c r="N10" i="1" s="1"/>
  <c r="AY157" i="1"/>
  <c r="AY153" i="1" s="1"/>
  <c r="BA157" i="1"/>
  <c r="BA153" i="1" s="1"/>
  <c r="AK157" i="1"/>
  <c r="AK153" i="1" s="1"/>
  <c r="AO153" i="1"/>
  <c r="AG153" i="1"/>
  <c r="Y153" i="1"/>
  <c r="BA164" i="1"/>
  <c r="AA157" i="1"/>
  <c r="AA153" i="1" s="1"/>
  <c r="AX157" i="1"/>
  <c r="AX153" i="1" s="1"/>
  <c r="BB157" i="1"/>
  <c r="BB153" i="1" s="1"/>
  <c r="AL157" i="1"/>
  <c r="AL153" i="1" s="1"/>
  <c r="AQ153" i="1"/>
  <c r="AI157" i="1"/>
  <c r="AI153" i="1" s="1"/>
  <c r="AU157" i="1"/>
  <c r="AU153" i="1" s="1"/>
  <c r="AE157" i="1"/>
  <c r="AE153" i="1" s="1"/>
  <c r="AC157" i="1"/>
  <c r="AC153" i="1" s="1"/>
  <c r="AZ157" i="1"/>
  <c r="AZ153" i="1" s="1"/>
  <c r="AJ157" i="1"/>
  <c r="AJ153" i="1" s="1"/>
  <c r="AH157" i="1"/>
  <c r="AH153" i="1" s="1"/>
  <c r="AR153" i="1"/>
  <c r="AD157" i="1"/>
  <c r="AD153" i="1" s="1"/>
  <c r="AS153" i="1"/>
  <c r="Z153" i="1"/>
  <c r="AP153" i="1"/>
  <c r="AT153" i="1"/>
  <c r="N26" i="1"/>
  <c r="M26" i="1"/>
  <c r="AV157" i="1"/>
  <c r="AV153" i="1" s="1"/>
  <c r="AB157" i="1"/>
  <c r="AB153" i="1" s="1"/>
  <c r="AW157" i="1"/>
  <c r="AW153" i="1" s="1"/>
  <c r="BB164" i="1"/>
  <c r="AN153" i="1"/>
  <c r="AF153" i="1"/>
  <c r="X153" i="1"/>
  <c r="AM153" i="1"/>
  <c r="W15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Eriola Allmetaj</author>
  </authors>
  <commentList>
    <comment ref="T1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
Foreign Exchange Reserve Reevaluation is not included / </t>
        </r>
      </text>
    </comment>
    <comment ref="T18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
Foreign Exchange Reserve Reevaluation is not included /</t>
        </r>
      </text>
    </comment>
  </commentList>
</comments>
</file>

<file path=xl/sharedStrings.xml><?xml version="1.0" encoding="utf-8"?>
<sst xmlns="http://schemas.openxmlformats.org/spreadsheetml/2006/main" count="959" uniqueCount="793">
  <si>
    <t> 191.54</t>
  </si>
  <si>
    <t> 1,814.95</t>
  </si>
  <si>
    <t> 255.73</t>
  </si>
  <si>
    <t>2016-Q1</t>
  </si>
  <si>
    <t>2016-Q2</t>
  </si>
  <si>
    <t>2016-Q3</t>
  </si>
  <si>
    <t>2016-Q4</t>
  </si>
  <si>
    <t>UNIT_MULT</t>
  </si>
  <si>
    <t>FREQ</t>
  </si>
  <si>
    <t>A</t>
  </si>
  <si>
    <t>Q</t>
  </si>
  <si>
    <t>M</t>
  </si>
  <si>
    <t>Average Maturity, End of Period</t>
  </si>
  <si>
    <t>Average Yield, End of Period</t>
  </si>
  <si>
    <t>Public Debt Stock, National Currency</t>
  </si>
  <si>
    <t>Public Debt Stock, Central Governmemt Debt Stock, National Currency</t>
  </si>
  <si>
    <t>Public Debt Stock, Local Government Debt Stock, National Currency</t>
  </si>
  <si>
    <t>Public Debt Stock, Central Governmemt Debt Stock, of which: Domestic Debt, National Currency</t>
  </si>
  <si>
    <t>Public Debt Stock, Central Government Debt Stock, Domestic Debt Stock, Central Government Debt, National Currency</t>
  </si>
  <si>
    <t>Public Debt Stock, Central Government Debt Stock, Domestic Debt Stock, Central Government Guaranteed Debt, National Currency</t>
  </si>
  <si>
    <t>Public Debt Stock, Central Governmemt Debt Stock, of which: Foreign Debt, National Currency</t>
  </si>
  <si>
    <t>Public Debt Stock, Central Government Debt Stock, External Debt Stock, Central Government Debt, National Currency</t>
  </si>
  <si>
    <t>Public Debt Stock, Central Government Debt Stock, External Debt Stock, Central Government Guaranteed Debt, National Currency</t>
  </si>
  <si>
    <t>Public Debt Stock, Central Governmemt Debt Stock, of which: Central Government Debt, National Currency</t>
  </si>
  <si>
    <t>Public Debt Stock, Central Governmemt Debt Stock, of which: Central Government Guaranteed Debt, National Currency</t>
  </si>
  <si>
    <t>Debt Service, Total Debt Service (I+II), National Currency</t>
  </si>
  <si>
    <t>Debt Service, Total Debt Service, Total interests (I), National Currency</t>
  </si>
  <si>
    <t>Debt Service, Total Debt Service, Domestic Debt Interests, National Currency</t>
  </si>
  <si>
    <t>Debt Service, Total Debt Service, External Debt Interests, National Currency</t>
  </si>
  <si>
    <t>Debt Service, Total Debt Service, Repayments (II), National Currency</t>
  </si>
  <si>
    <t>Domestic Debt Stock by Instruments, I.Public Debt, National Currency</t>
  </si>
  <si>
    <t>Domestic Debt Stock by Instruments, I.Short term Instruments, National Currency</t>
  </si>
  <si>
    <t>Domestic Debt Stock by Instruments, I.Short term Instruments, 3 Month Bills, National Currency</t>
  </si>
  <si>
    <t>Domestic Debt Stock by Instruments, I.Short term Instruments, 6 Month Bills, National Currency</t>
  </si>
  <si>
    <t>Domestic Debt Stock by Instruments, I.Short term Instruments, 9 Month Bills, National Currency</t>
  </si>
  <si>
    <t>Domestic Debt Stock by Instruments, I.Short term Instruments, 1 Year Bills, National Currency</t>
  </si>
  <si>
    <t>Domestic Debt Stock by Instruments, II. Long term Instruments, National Currency</t>
  </si>
  <si>
    <t>Domestic Debt Stock by Instruments, II. Long term Instruments, 2 Year Note, National Currency</t>
  </si>
  <si>
    <t>Domestic Debt Stock by Instruments, II. Long term Instruments, 3 Year Note, National Currency</t>
  </si>
  <si>
    <t>Domestic Debt Stock by Instruments, II. Long term Instruments, 5 Year Note, National Currency</t>
  </si>
  <si>
    <t>Domestic Debt Stock by Instruments, II. Long term Instruments, 7 Year Note, National Currency</t>
  </si>
  <si>
    <t>Domestic Debt Stock by Instruments, II.Publicly Guaranteed Debt, National Currency</t>
  </si>
  <si>
    <t>Domestic Debt Stock by Instruments, Domestic Guarantees, National Currency</t>
  </si>
  <si>
    <t>Domestic Debt Holders, BOA, End of Period, Percent</t>
  </si>
  <si>
    <t>Domestic Debt Holders, Banking sector, End of Period, Percent</t>
  </si>
  <si>
    <t>External Debt of Albania, I. CUMULATIVE DATA (STOCK), Euros</t>
  </si>
  <si>
    <t>External Debt of Albania, Cumulative Data (Stock), Debt Outstanding Disbursed (DOD), Euros</t>
  </si>
  <si>
    <t>External Debt of Albania, Cumulative Data (Stock), Drawings, Euros</t>
  </si>
  <si>
    <t>External Debt of Albania, Cumulative Data (Stock), Debt Service, Euros                                                                        </t>
  </si>
  <si>
    <t>External Debt of Albania, Cumulative Data (Stock), Debt Service, Principal, Euros</t>
  </si>
  <si>
    <t>External Debt of Albania, Cumulative Data (Stock), Debt Service, Interest, Euros</t>
  </si>
  <si>
    <t>External Debt of Albania, Cumulative Data (Stock), Debt Service, Committed Undisbursed Balance (CUB), Euros</t>
  </si>
  <si>
    <t>External Debt of Albania, II. ANNUAL DATA (FLOWS), Euros</t>
  </si>
  <si>
    <t>External Debt of Albania, Annual Data (Flows), Drawings, Euros</t>
  </si>
  <si>
    <t>External Debt of Albania, Annual Data (Flows), Debt Service, Euros                                                                        </t>
  </si>
  <si>
    <t>External Debt of Albania, Annual Data (Flows), Debt Service, Principal, Euros</t>
  </si>
  <si>
    <t>External Debt of Albania, Annual Data (Flows), Debt Service, Interest, Euros</t>
  </si>
  <si>
    <t>Central Government External Debt, I. CUMULATIVE DATA (STOCK), Euros</t>
  </si>
  <si>
    <t>Central Government External Debt, Cumulative Data (Stock), Debt Outstanding Disbursed (DOD), Euros</t>
  </si>
  <si>
    <t>Central Government External Debt, Cumulative Data (Stock), Drawings, Euros</t>
  </si>
  <si>
    <t>Central Government External Debt, Cumulative Data (Stock), Debt Service, Euros                                                                       </t>
  </si>
  <si>
    <t>Central Government External Debt, Cumulative Data (Stock), Debt Service, Principal, Euros</t>
  </si>
  <si>
    <t>Central Government External Debt, Cumulative Data (Stock), Debt Service. Interest, Euros</t>
  </si>
  <si>
    <t>Central Government External Debt, Cumulative Data (Stock), Committed Undisbursed Balance (CUB), Euros</t>
  </si>
  <si>
    <t>Central Government External Debt, II. ANNUAL DATA (FLOWS), Euros</t>
  </si>
  <si>
    <t>Central Government External Debt, Annual Data (Flows), Drawings, Euros</t>
  </si>
  <si>
    <t>Central Government External Debt, Annual Data (Flows), Debt Service, Euros                                                                       </t>
  </si>
  <si>
    <t>Central Government External Debt, Annual Data (Flows), Debt Service, Principal, Euros</t>
  </si>
  <si>
    <t>Central Government External Debt, Annual Data (Flows), Debt Service, Interest, Euros</t>
  </si>
  <si>
    <t>Central Government Guaranteed Debt, I. CUMULATIVE DATA (STOCK), Euros</t>
  </si>
  <si>
    <t>Central Government Guaranteed Debt, Cumulative Data (Stock), Debt Outstanding Disbursed (DOD), Euros</t>
  </si>
  <si>
    <t>Central Government Guaranteed Debt, Cumulative Data (Stock), Drawings, Euros</t>
  </si>
  <si>
    <t>Central Government Guaranteed Debt, Cumulative Data (Stock), Debt Service , Euros                                                                       </t>
  </si>
  <si>
    <t>Central Government Guaranteed Debt, Cumulative Data (Stock), Debt Service, Principal, Euros</t>
  </si>
  <si>
    <t>Central Government Guaranteed Debt, Cumulative Data (Stock), Debt Service, Interest, Euros</t>
  </si>
  <si>
    <t>Central Government Guaranteed Debt, Cumulative Data (Stock), Committed Undisbursed Balance (CUB), Euros</t>
  </si>
  <si>
    <t>Central Government Guaranteed Debt, II. ANNUAL DATA (FLOWS), Euros</t>
  </si>
  <si>
    <t>Central Government Guaranteed Debt, Annual Data (Flows), Drawings, Euros</t>
  </si>
  <si>
    <t>Central Government Guaranteed Debt, Annual Data (Flows), Debt Service, Euros                                                                        </t>
  </si>
  <si>
    <t>Central Government Guaranteed Debt, Annual Data (Flows), Debt Service. Principal, Euros</t>
  </si>
  <si>
    <t>Central Government Guaranteed Debt, Annual Data (Flows), Debt Service, Interest, Euros</t>
  </si>
  <si>
    <t>External Debt of Albania, Drawings by years and by Creditors, multilateral (I), Euros</t>
  </si>
  <si>
    <t>External Debt of Albania, Drawings by years and by Creditors, multilateral, CEB, Euros</t>
  </si>
  <si>
    <t>External Debt of Albania, Drawings by years and by Creditors, multilateral, IBRD, Euros</t>
  </si>
  <si>
    <t>External Debt of Albania, Drawings by years and by Creditors, multilateral, EC, Euros</t>
  </si>
  <si>
    <t>External Debt of Albania, Drawings by years and by Creditors, multilateral, EBRD, Euros</t>
  </si>
  <si>
    <t>External Debt of Albania, Drawings by years and by Creditors, multilateral, EIB, Euros</t>
  </si>
  <si>
    <t>External Debt of Albania, Drawings by years and by Creditors, multilateral, IDA, Euros</t>
  </si>
  <si>
    <t>External Debt of Albania, Drawings by years and by Creditors, multilateral, IDB, Euros</t>
  </si>
  <si>
    <t>External Debt of Albania, Drawings by years and by Creditors, multilateral, IFAD, Euros</t>
  </si>
  <si>
    <t>External Debt of Albania, Drawings by years and by Creditors, multilateral, OPEC, Euros</t>
  </si>
  <si>
    <t>External Debt of Albania, Drawings by years and by Creditors, multilateral, IMF, Euros</t>
  </si>
  <si>
    <t>External Debt of Albania, Drawings by years and by Creditors, Bilateral (II), Euros</t>
  </si>
  <si>
    <t>External Debt of Albania, Drawings by years and by Creditors, Bilateral, AUSTRIA, Euros</t>
  </si>
  <si>
    <t>External Debt of Albania, Drawings by years and by Creditors, Bilateral, BULGARIA, Euros</t>
  </si>
  <si>
    <t>External Debt of Albania, Drawings by years and by Creditors, Bilateral, CZECH REP., Euros</t>
  </si>
  <si>
    <t>External Debt of Albania, Drawings by years and by Creditors, Bilateral, GREECE, Euros</t>
  </si>
  <si>
    <t>External Debt of Albania, Drawings by years and by Creditors, Bilateral, GERMANY, Euros</t>
  </si>
  <si>
    <t>External Debt of Albania, Drawings by years and by Creditors, Bilateral, HUNGARY, Euros</t>
  </si>
  <si>
    <t>External Debt of Albania, Drawings by years and by Creditors, Bilateral, ITALY, Euros</t>
  </si>
  <si>
    <t>External Debt of Albania, Drawings by years and by Creditors, Bilateral, JAPAN, Euros</t>
  </si>
  <si>
    <t>External Debt of Albania, Drawings by years and by Creditors, Bilateral, YUGOSLAVIA, Euros</t>
  </si>
  <si>
    <t>External Debt of Albania, Drawings by years and by Creditors, Bilateral, FYROM, Euros</t>
  </si>
  <si>
    <t>External Debt of Albania, Drawings by years and by Creditors, Bilateral, TURKEY, Euros</t>
  </si>
  <si>
    <t>External Debt of Albania, Drawings by years and by Creditors, Bilateral, KUWAIT, Euros</t>
  </si>
  <si>
    <t>External Debt of Albania, Drawings by years and by Creditors, Bilateral, CHINA, Euros</t>
  </si>
  <si>
    <t>External Debt of Albania, Drawings by years and by Creditors, Bilateral, SOUTH KOREA, Euros</t>
  </si>
  <si>
    <t>External Debt of Albania, Drawings by years and by Creditors, Bilateral, POLAND, Euros</t>
  </si>
  <si>
    <t>External Debt of Albania, Drawings by years and by Creditors, Bilateral, ROMANIA, Euros</t>
  </si>
  <si>
    <t>External Debt of Albania, Drawings by years and by Creditors, Bilateral, SPAIN, Euros</t>
  </si>
  <si>
    <t>External Debt of Albania, Drawings by years and by Creditors, Bilateral, SLOVAKIA, Euros</t>
  </si>
  <si>
    <t>External Debt of Albania, Drawings by years and by Creditors, Bilateral, SWEDEN, Euros</t>
  </si>
  <si>
    <t>External Debt of Albania, Drawings by years and by Creditors, Bilateral, NORWAY, Euros</t>
  </si>
  <si>
    <t>External Debt of Albania, Drawings by years and by Creditors, Bilateral, ABU DHABI, Euros</t>
  </si>
  <si>
    <t>External Debt of Albania, Drawings by years and by Creditors, Bilateral, SAUDI ARABIA, Euros</t>
  </si>
  <si>
    <t>External Debt of Albania, Drawings by years and by Creditors, Bilateral, NETHERLANDS, Euros</t>
  </si>
  <si>
    <t>External Debt of Albania, Drawings by years and by Creditors, Bilateral, RUSSIA, Euros</t>
  </si>
  <si>
    <t>External Debt of Albania, Drawings by years and by Creditors, Bilateral, SERBIA, Euros</t>
  </si>
  <si>
    <t>External Debt of Albania, Drawings by years and by Creditors, Bilateral, SWITZERLAND, Euros</t>
  </si>
  <si>
    <t>External Debt of Albania, Drawings by years and by Creditors, Bilateral, MONTENEGRO, Euros</t>
  </si>
  <si>
    <t>External Debt of Albania, Drawings by years and by Creditors, Bilateral, CROATIA, Euros</t>
  </si>
  <si>
    <t>External Debt of Albania, Drawings by years and by Creditors, Bilateral, SLOVENIA, Euros</t>
  </si>
  <si>
    <t>External Debt of Albania, Drawings by years and by Creditors, Bilateral, BOSNIA-HERCEG, Euros</t>
  </si>
  <si>
    <t>External Debt of Albania, Drawings by years and by Creditors, Private Creditors (III), Euros</t>
  </si>
  <si>
    <t>External Debt of Albania, Drawings by years and by Creditors, Private Creditors, Private Creditors, Euros</t>
  </si>
  <si>
    <t>External Debt of Albania, Drawings by years and by Creditors, Private Creditors, EUROBOND, Euros</t>
  </si>
  <si>
    <t>External Debt of Albania, Drawings by years and by Creditors, Paris Club (IV), Euros</t>
  </si>
  <si>
    <t>External Debt of Albania, Drawings by years and by Creditors, Paris Club, AUSTRIA, Euros</t>
  </si>
  <si>
    <t>External Debt of Albania, Drawings by years and by Creditors, Paris Club, UNITED  KINGDOM, Euros</t>
  </si>
  <si>
    <t>External Debt of Albania, Drawings by years and by Creditors, Paris Club, DENMARK, Euros</t>
  </si>
  <si>
    <t>External Debt of Albania, Drawings by years and by Creditors, Paris Club, FRANCE, Euros</t>
  </si>
  <si>
    <t>External Debt of Albania, Drawings by years and by Creditors, Paris Club, GERMANY, Euros</t>
  </si>
  <si>
    <t>External Debt of Albania, Drawings by years and by Creditors, Paris Club, NETHERLANDS, Euros</t>
  </si>
  <si>
    <t>External Debt of Albania, Drawings by years and by Creditors, Paris Club, ITALY, Euros</t>
  </si>
  <si>
    <t>External Debt of Albania, Drawings by years and by Creditors, Paris Club, JAPAN, Euros</t>
  </si>
  <si>
    <t>External Debt of Albania, Drawings by years and by Creditors, Paris Club, RUSSIA, Euros</t>
  </si>
  <si>
    <t>External Debt of Albania, Drawings by years and by Creditors, TOTAL  (I+II+III+IV), Euros</t>
  </si>
  <si>
    <t>Central Government Guaranteed Debt, Debt outstanding Disbursed by Creditors, Multilateral (I), Euros</t>
  </si>
  <si>
    <t>Central Government Guaranteed Debt, Debt outstanding Disbursed by Creditors, Multilateral, EBRD, Euros</t>
  </si>
  <si>
    <t>Central Government Guaranteed Debt, Debt outstanding Disbursed by Creditors, Multilateral, EIB, Euros</t>
  </si>
  <si>
    <t>Central Government Guaranteed Debt, Debt outstanding Disbursed by Creditors, Bilateral (II), Euros</t>
  </si>
  <si>
    <t>Central Government Guaranteed Debt, Debt outstanding Disbursed by Creditors, Bilateral, GERMANY, Euros</t>
  </si>
  <si>
    <t>Central Government Guaranteed Debt, Debt outstanding Disbursed by Creditors, Bilateral, GREECE, Euros</t>
  </si>
  <si>
    <t>Central Government Guaranteed Debt, Debt outstanding Disbursed by Creditors, Bilateral, ITALY, Euros</t>
  </si>
  <si>
    <t>Central Government Guaranteed Debt, Debt outstanding Disbursed by Creditors, Bilateral, JAPAN, Euros</t>
  </si>
  <si>
    <t>Central Government Guaranteed Debt, Debt outstanding Disbursed by Creditors, Bilateral, SOUTH KOREA, Euros</t>
  </si>
  <si>
    <t>Central Government Guaranteed Debt, Debt outstanding Disbursed by Creditors, Private Creditors(III), Euros</t>
  </si>
  <si>
    <t>Central Government Guaranteed Debt, Debt outstanding Disbursed by Creditors, Private Creditors, PRIVATE CREDITORS, Euros</t>
  </si>
  <si>
    <t>Central Government Guaranteed Debt, Debt outstanding Disbursed by Creditors, Private Creditors, TOTAL (I+II), Euros</t>
  </si>
  <si>
    <t>Gross Central Government Debt Position, By maturity and type of instrument, National Currency</t>
  </si>
  <si>
    <t>Gross Central Government Debt Position, By maturity and type of instrument, Short-term by original maturity, National Currency</t>
  </si>
  <si>
    <t>Gross Central Government Debt Position, By maturity and type of instrument, Short-term by original maturity, Debt securities, National Currency</t>
  </si>
  <si>
    <t>Gross Central Government Debt Position, By maturity and type of instrument, Short-term by original maturity, Loans, National Currency</t>
  </si>
  <si>
    <t>Gross Central Government Debt Position, By maturity and type of instrument, Long-term, by original maturity, National Currency</t>
  </si>
  <si>
    <t>Gross Central Government Debt Position, By maturity and type of instrument, Long-term, by original maturity, With payment due in one year or less, National Currency</t>
  </si>
  <si>
    <t>Gross Central Government Debt Position, By maturity and type of instrument, Long-term, by original maturity, With payment due in one year or less: Debt securities, National Currency</t>
  </si>
  <si>
    <t>Gross Central Government Debt Position, By maturity and type of instrument, Long-term, by original maturity, With payment due in one year or less: Loans, National Currency</t>
  </si>
  <si>
    <t>Gross Central Government Debt Position, By maturity and type of instrument, Long-term, by original maturity,With payment due in more than one year, National Currency</t>
  </si>
  <si>
    <t>Gross Central Government Debt Position, By maturity and type of instrument, Long-term, by original maturity,With payment due in more than one year: Debt securities, National Currency</t>
  </si>
  <si>
    <t>Gross Central Government Debt Position, By maturity and type of instrument, Long-term, by original maturity,With payment due in more than one year: Loans, National Currency</t>
  </si>
  <si>
    <t>Gross Central Government Debt Position, By maturity and type of instrument, Total gross debt, National Currency</t>
  </si>
  <si>
    <t>Gross Central Government Debt Position, By maturity and type of instrument, Total gross debt, Debt securities, National Currency</t>
  </si>
  <si>
    <t>Gross Central Government Debt Position, By maturity and type of instrument, Total gross debt, Loans, National Currency</t>
  </si>
  <si>
    <t>Gross Central Government Debt Position, By currency of denomination, National Currency</t>
  </si>
  <si>
    <t>Gross Central Government Debt Position, By currency of denomination: Domestic currency , National Currency</t>
  </si>
  <si>
    <t>Gross Central Government Debt Position, By currency of denomination: Foreign currency, National Currency</t>
  </si>
  <si>
    <t>Gross Central Government Debt Position, By residence of the creditor, National Currency</t>
  </si>
  <si>
    <t>Gross Central Government Debt Position, By residence of the creditor: Domestic creditors , National Currency</t>
  </si>
  <si>
    <t>Gross Central Government Debt Position, By residence of the creditor: External creditors, National Currency</t>
  </si>
  <si>
    <t>DATA_DOMAIN</t>
  </si>
  <si>
    <t>CGD</t>
  </si>
  <si>
    <t>Dataset</t>
  </si>
  <si>
    <t>REF_AREA</t>
  </si>
  <si>
    <t>Country</t>
  </si>
  <si>
    <t>COUNTERPART_AREA</t>
  </si>
  <si>
    <t>_Z</t>
  </si>
  <si>
    <t xml:space="preserve">Counterpart area </t>
  </si>
  <si>
    <t>COMMENT</t>
  </si>
  <si>
    <t>Published</t>
  </si>
  <si>
    <t>Observation status</t>
  </si>
  <si>
    <t>Descriptor</t>
  </si>
  <si>
    <t>INDICATOR</t>
  </si>
  <si>
    <t>AL</t>
  </si>
  <si>
    <t>Country Code</t>
  </si>
  <si>
    <t>CGD_01</t>
  </si>
  <si>
    <t>CGD_02</t>
  </si>
  <si>
    <t>CGD_03</t>
  </si>
  <si>
    <t>CGD_04</t>
  </si>
  <si>
    <t>CGD_05</t>
  </si>
  <si>
    <t>CGD_06</t>
  </si>
  <si>
    <t>CGD_07</t>
  </si>
  <si>
    <t>CGD_08</t>
  </si>
  <si>
    <t>CGD_09</t>
  </si>
  <si>
    <t>CGD_10</t>
  </si>
  <si>
    <t>CGD_11</t>
  </si>
  <si>
    <t>CGD_12</t>
  </si>
  <si>
    <t>CGD_13</t>
  </si>
  <si>
    <t>CGD_14</t>
  </si>
  <si>
    <t>CGD_15</t>
  </si>
  <si>
    <t>CGD_16</t>
  </si>
  <si>
    <t>CGD_17</t>
  </si>
  <si>
    <t>CGD_18</t>
  </si>
  <si>
    <t>CGD_19</t>
  </si>
  <si>
    <t>CGD_20</t>
  </si>
  <si>
    <t>CGD_21</t>
  </si>
  <si>
    <t>CGD_22</t>
  </si>
  <si>
    <t>CGD_23</t>
  </si>
  <si>
    <t>CGD_24</t>
  </si>
  <si>
    <t>CGD_25</t>
  </si>
  <si>
    <t>CGD_26</t>
  </si>
  <si>
    <t>CGD_27</t>
  </si>
  <si>
    <t>CGD_28</t>
  </si>
  <si>
    <t>CGD_29</t>
  </si>
  <si>
    <t>CGD_30</t>
  </si>
  <si>
    <t>CGD_31</t>
  </si>
  <si>
    <t>CGD_32</t>
  </si>
  <si>
    <t>CGD_33</t>
  </si>
  <si>
    <t>CGD_34</t>
  </si>
  <si>
    <t>CGD_35</t>
  </si>
  <si>
    <t>CGD_36</t>
  </si>
  <si>
    <t>CGD_37</t>
  </si>
  <si>
    <t>CGD_38</t>
  </si>
  <si>
    <t>CGD_39</t>
  </si>
  <si>
    <t>CGD_40</t>
  </si>
  <si>
    <t>CGD_41</t>
  </si>
  <si>
    <t>CGD_42</t>
  </si>
  <si>
    <t>CGD_43</t>
  </si>
  <si>
    <t>CGD_44</t>
  </si>
  <si>
    <t>CGD_45</t>
  </si>
  <si>
    <t>CGD_46</t>
  </si>
  <si>
    <t>CGD_47</t>
  </si>
  <si>
    <t>CGD_48</t>
  </si>
  <si>
    <t>CGD_49</t>
  </si>
  <si>
    <t>CGD_50</t>
  </si>
  <si>
    <t>CGD_51</t>
  </si>
  <si>
    <t>CGD_52</t>
  </si>
  <si>
    <t>CGD_53</t>
  </si>
  <si>
    <t>CGD_54</t>
  </si>
  <si>
    <t>CGD_55</t>
  </si>
  <si>
    <t>CGD_56</t>
  </si>
  <si>
    <t>CGD_57</t>
  </si>
  <si>
    <t>CGD_58</t>
  </si>
  <si>
    <t>CGD_59</t>
  </si>
  <si>
    <t>CGD_60</t>
  </si>
  <si>
    <t>CGD_61</t>
  </si>
  <si>
    <t>CGD_62</t>
  </si>
  <si>
    <t>CGD_63</t>
  </si>
  <si>
    <t>CGD_64</t>
  </si>
  <si>
    <t>CGD_65</t>
  </si>
  <si>
    <t>CGD_66</t>
  </si>
  <si>
    <t>CGD_67</t>
  </si>
  <si>
    <t>CGD_68</t>
  </si>
  <si>
    <t>CGD_69</t>
  </si>
  <si>
    <t>CGD_70</t>
  </si>
  <si>
    <t>CGD_71</t>
  </si>
  <si>
    <t>CGD_72</t>
  </si>
  <si>
    <t>CGD_73</t>
  </si>
  <si>
    <t>CGD_74</t>
  </si>
  <si>
    <t>CGD_75</t>
  </si>
  <si>
    <t>CGD_76</t>
  </si>
  <si>
    <t>CGD_77</t>
  </si>
  <si>
    <t>CGD_78</t>
  </si>
  <si>
    <t>CGD_79</t>
  </si>
  <si>
    <t>CGD_80</t>
  </si>
  <si>
    <t>CGD_81</t>
  </si>
  <si>
    <t>CGD_82</t>
  </si>
  <si>
    <t>CGD_83</t>
  </si>
  <si>
    <t>CGD_84</t>
  </si>
  <si>
    <t>CGD_85</t>
  </si>
  <si>
    <t>CGD_86</t>
  </si>
  <si>
    <t>CGD_87</t>
  </si>
  <si>
    <t>CGD_88</t>
  </si>
  <si>
    <t>CGD_89</t>
  </si>
  <si>
    <t>CGD_90</t>
  </si>
  <si>
    <t>CGD_91</t>
  </si>
  <si>
    <t>CGD_92</t>
  </si>
  <si>
    <t>CGD_93</t>
  </si>
  <si>
    <t>CGD_94</t>
  </si>
  <si>
    <t>CGD_95</t>
  </si>
  <si>
    <t>CGD_96</t>
  </si>
  <si>
    <t>CGD_97</t>
  </si>
  <si>
    <t>CGD_98</t>
  </si>
  <si>
    <t>CGD_99</t>
  </si>
  <si>
    <t>CGD_100</t>
  </si>
  <si>
    <t>CGD_101</t>
  </si>
  <si>
    <t>CGD_102</t>
  </si>
  <si>
    <t>CGD_103</t>
  </si>
  <si>
    <t>CGD_104</t>
  </si>
  <si>
    <t>CGD_105</t>
  </si>
  <si>
    <t>CGD_106</t>
  </si>
  <si>
    <t>CGD_107</t>
  </si>
  <si>
    <t>CGD_108</t>
  </si>
  <si>
    <t>CGD_109</t>
  </si>
  <si>
    <t>CGD_110</t>
  </si>
  <si>
    <t>CGD_111</t>
  </si>
  <si>
    <t>CGD_112</t>
  </si>
  <si>
    <t>CGD_113</t>
  </si>
  <si>
    <t>CGD_114</t>
  </si>
  <si>
    <t>CGD_115</t>
  </si>
  <si>
    <t>CGD_116</t>
  </si>
  <si>
    <t>CGD_117</t>
  </si>
  <si>
    <t>CGD_118</t>
  </si>
  <si>
    <t>CGD_119</t>
  </si>
  <si>
    <t>CGD_120</t>
  </si>
  <si>
    <t>CGD_121</t>
  </si>
  <si>
    <t>CGD_122</t>
  </si>
  <si>
    <t>CGD_123</t>
  </si>
  <si>
    <t>CGD_124</t>
  </si>
  <si>
    <t>CGD_125</t>
  </si>
  <si>
    <t>CGD_126</t>
  </si>
  <si>
    <t>CGD_127</t>
  </si>
  <si>
    <t>CGD_128</t>
  </si>
  <si>
    <t>CGD_129</t>
  </si>
  <si>
    <t>CGD_130</t>
  </si>
  <si>
    <t>CGD_131</t>
  </si>
  <si>
    <t>CGD_132</t>
  </si>
  <si>
    <t>CGD_133</t>
  </si>
  <si>
    <t>CGD_134</t>
  </si>
  <si>
    <t>CGD_135</t>
  </si>
  <si>
    <t>CGD_136</t>
  </si>
  <si>
    <t>CGD_137</t>
  </si>
  <si>
    <t>CGD_138</t>
  </si>
  <si>
    <t>CGD_139</t>
  </si>
  <si>
    <t>CGD_140</t>
  </si>
  <si>
    <t>CGD_141</t>
  </si>
  <si>
    <t>CGD_142</t>
  </si>
  <si>
    <t>CGD_143</t>
  </si>
  <si>
    <t>CGD_144</t>
  </si>
  <si>
    <t>CGD_145</t>
  </si>
  <si>
    <t>CGD_146</t>
  </si>
  <si>
    <t>CGD_147</t>
  </si>
  <si>
    <t>CGD_148</t>
  </si>
  <si>
    <t>CGD_149</t>
  </si>
  <si>
    <t>CGD_150</t>
  </si>
  <si>
    <t>CGD_151</t>
  </si>
  <si>
    <t>CGD_152</t>
  </si>
  <si>
    <t>CGD_153</t>
  </si>
  <si>
    <t>CGD_154</t>
  </si>
  <si>
    <t>CGD_155</t>
  </si>
  <si>
    <t>CGD_156</t>
  </si>
  <si>
    <t>CGD_157</t>
  </si>
  <si>
    <t>CGD_158</t>
  </si>
  <si>
    <t>CGD_159</t>
  </si>
  <si>
    <t>CGD_160</t>
  </si>
  <si>
    <t>CGD_161</t>
  </si>
  <si>
    <t>CGD_162</t>
  </si>
  <si>
    <t>CGD_163</t>
  </si>
  <si>
    <t>CGD_164</t>
  </si>
  <si>
    <t>Domestic Debt Holders, Non Banking sector, End of Period, Percent</t>
  </si>
  <si>
    <t>Domestic Debt Holders, Non Banking sector, from which, Finan. Inst., End of Period, Percent</t>
  </si>
  <si>
    <t>Domestic Debt Holders, Non Banking sector, from which Non Finan. Inst., End of Period, Percent</t>
  </si>
  <si>
    <t>Domestic Debt Holders, Individuals, End of Period, Percent</t>
  </si>
  <si>
    <t>ALB_PDS_XDC</t>
  </si>
  <si>
    <t>ALB_PDSCGDS_XDC</t>
  </si>
  <si>
    <t>ALB_PDSCGDSDD_XDC</t>
  </si>
  <si>
    <t>ALB_PDSCGDSDDCGD_XDC</t>
  </si>
  <si>
    <t>ALB_PDSCGDSDDCGGD_XDC</t>
  </si>
  <si>
    <t>ALB_PDSCGDSFD_XDC</t>
  </si>
  <si>
    <t>ALB_PDSCGDSEDCGD_XDC</t>
  </si>
  <si>
    <t>ALB_PDSCGDSEDCGGD_XDC</t>
  </si>
  <si>
    <t>ALB_PDSCGDSCGD_XDC</t>
  </si>
  <si>
    <t>ALB_PDSCGDSCGGD_XDC</t>
  </si>
  <si>
    <t>ALB_PDSLGDS_XDC</t>
  </si>
  <si>
    <t>ALB_DSTDS_XDC</t>
  </si>
  <si>
    <t>ALB_DSTDST_XDC</t>
  </si>
  <si>
    <t>ALB_DSTDSDDI_XDC</t>
  </si>
  <si>
    <t>ALB_DSTDSEDI_XDC</t>
  </si>
  <si>
    <t>ALB_DSTDSS_XDC</t>
  </si>
  <si>
    <t>ALB_DDSIIPD_XDC</t>
  </si>
  <si>
    <t>ALB_DDSISI_XDC</t>
  </si>
  <si>
    <t>ALB_DDSISIMB_3M_XDC</t>
  </si>
  <si>
    <t>ALB_DDSISIMB_6M_XDC</t>
  </si>
  <si>
    <t>ALB_DDSISIMB_9M_XDC</t>
  </si>
  <si>
    <t>ALB_DDSISIMB_1Y_XDC</t>
  </si>
  <si>
    <t>ALB_DDSILI_XDC</t>
  </si>
  <si>
    <t>ALB_DDSILI_2Y_XDC</t>
  </si>
  <si>
    <t>ALB_DDSILI_3Y_XDC</t>
  </si>
  <si>
    <t>ALB_DDSILI_5Y_XDC</t>
  </si>
  <si>
    <t>ALB_DDSILI_7Y_XDC</t>
  </si>
  <si>
    <t>ALB_DDSILI_10Y_XDC</t>
  </si>
  <si>
    <t>ALB_DDSIPGD_XDC</t>
  </si>
  <si>
    <t>ALB_DDSIDG_XDC</t>
  </si>
  <si>
    <t>ALB_DDHBOA_EOP_PT</t>
  </si>
  <si>
    <t>ALB_DDHBS_EOP_PT</t>
  </si>
  <si>
    <t>ALB_DDHNBS_EOP_PT</t>
  </si>
  <si>
    <t>ALB_DDHNBSFI_EOP_PT</t>
  </si>
  <si>
    <t>ALB_DDHNBSNFI_EOP_PT</t>
  </si>
  <si>
    <t>ALB_DDHI_EOP_PT</t>
  </si>
  <si>
    <t>ALB_EDCD_EUR</t>
  </si>
  <si>
    <t>ALB_EDCDDOD_EUR</t>
  </si>
  <si>
    <t>ALB_EDCDD_EUR</t>
  </si>
  <si>
    <t>ALB_EDCDDS_EUR</t>
  </si>
  <si>
    <t>ALB_EDCDDSP_EUR</t>
  </si>
  <si>
    <t>ALB_EDCDDSI_EUR</t>
  </si>
  <si>
    <t>ALB_EDCDDSCUB_EUR</t>
  </si>
  <si>
    <t>ALB_EDAD_EUR</t>
  </si>
  <si>
    <t>ALB_EDADD_EUR</t>
  </si>
  <si>
    <t>ALB_EDADDS_EUR</t>
  </si>
  <si>
    <t>ALB_EDADDSP_EUR</t>
  </si>
  <si>
    <t>ALB_EDADDSI_EUR</t>
  </si>
  <si>
    <t>ALB_CGEDCD_EUR</t>
  </si>
  <si>
    <t>ALB_CGEDCDDOD_EUR</t>
  </si>
  <si>
    <t>ALB_CGEDCDD_EUR</t>
  </si>
  <si>
    <t>ALB_CGEDCDDS_EUR</t>
  </si>
  <si>
    <t>ALB_CGEDCDDSP_EUR</t>
  </si>
  <si>
    <t>ALB_CGEDCDDSI_EUR</t>
  </si>
  <si>
    <t>ALB_CGEDCDDSCUB_EUR</t>
  </si>
  <si>
    <t>ALB_CGEDAD_EUR</t>
  </si>
  <si>
    <t>ALB_CGEDADD_EUR</t>
  </si>
  <si>
    <t>ALB_CGEDADDS_EUR</t>
  </si>
  <si>
    <t>ALB_CGEDADDSP_EUR</t>
  </si>
  <si>
    <t>ALB_CGEDADDSI_EUR</t>
  </si>
  <si>
    <t>ALB_CGGDCD_EUR</t>
  </si>
  <si>
    <t>ALB_CGGDCDDOD_EUR</t>
  </si>
  <si>
    <t>ALB_CGGDCDD_EUR</t>
  </si>
  <si>
    <t>ALB_CGGDCDDS_EUR</t>
  </si>
  <si>
    <t>ALB_CGGDCDDSP_EUR</t>
  </si>
  <si>
    <t>ALB_CGGDCDDSI_EUR</t>
  </si>
  <si>
    <t>ALB_CGGDCDDSCUB_EUR</t>
  </si>
  <si>
    <t>ALB_CGGDAD_EUR</t>
  </si>
  <si>
    <t>ALB_CGGDADD_EUR</t>
  </si>
  <si>
    <t>ALB_CGGDADDS_EUR</t>
  </si>
  <si>
    <t>ALB_CGGDADDSP_EUR</t>
  </si>
  <si>
    <t>ALB_CGGDADDSI_EUR</t>
  </si>
  <si>
    <t>ALB_EDDCM_EUR</t>
  </si>
  <si>
    <t>ALB_EDDCM_CEB_EUR</t>
  </si>
  <si>
    <t>ALB_EDDCM_IBRD_EUR</t>
  </si>
  <si>
    <t>ALB_EDDCM_EC_EUR</t>
  </si>
  <si>
    <t>ALB_EDDCM_EBRD_EUR</t>
  </si>
  <si>
    <t>ALB_EDDCM_EIB_EUR</t>
  </si>
  <si>
    <t>ALB_EDDCM_IDA_EUR</t>
  </si>
  <si>
    <t>ALB_EDDCM_IDB_EUR</t>
  </si>
  <si>
    <t>ALB_EDDCM_IFAD_EUR</t>
  </si>
  <si>
    <t>ALB_EDDCM_OPEC_EUR</t>
  </si>
  <si>
    <t>ALB_EDDCM_IMF_EUR</t>
  </si>
  <si>
    <t>ALB_EDDCB_EUR</t>
  </si>
  <si>
    <t>ALB_EDDCB_AUSTRIA_EUR</t>
  </si>
  <si>
    <t>ALB_EDDCB_BULGARIA_EUR</t>
  </si>
  <si>
    <t>ALB_EDDCB_CZECHREP_EUR</t>
  </si>
  <si>
    <t>ALB_EDDCB_GREECE_EUR</t>
  </si>
  <si>
    <t>ALB_EDDCB_GERMANY_EUR</t>
  </si>
  <si>
    <t>ALB_EDDCB_HUNGARY_EUR</t>
  </si>
  <si>
    <t>ALB_EDDCB_ITALY_EUR</t>
  </si>
  <si>
    <t>ALB_EDDCB_JAPAN_EUR</t>
  </si>
  <si>
    <t>ALB_EDDCB_YUGOSLAVIA_EUR</t>
  </si>
  <si>
    <t>ALB_EDDCB_FYROM_EUR</t>
  </si>
  <si>
    <t>ALB_EDDCB_TURKEY_EUR</t>
  </si>
  <si>
    <t>ALB_EDDCB_KUWIAT_EUR</t>
  </si>
  <si>
    <t>ALB_EDDCB_CHINA_EUR</t>
  </si>
  <si>
    <t>ALB_EDDCB_SKOREA_EUR</t>
  </si>
  <si>
    <t>ALB_EDDCB_POLAND_EUR</t>
  </si>
  <si>
    <t>ALB_EDDCB_ROMANIA_EUR</t>
  </si>
  <si>
    <t>ALB_EDDCB_SPAIN_EUR</t>
  </si>
  <si>
    <t>ALB_EDDCB_SLOVAKIA_EUR</t>
  </si>
  <si>
    <t>ALB_EDDCB_SWEDEN_EUR</t>
  </si>
  <si>
    <t>ALB_EDDCB_NORWAY_EUR</t>
  </si>
  <si>
    <t>ALB_EDDCB_ABUDHABI_EUR</t>
  </si>
  <si>
    <t>ALB_EDDCB_SAUDI_EUR</t>
  </si>
  <si>
    <t>ALB_EDDCB_NETHERLANDS_EUR</t>
  </si>
  <si>
    <t>ALB_EDDCB_RUSSIA_EUR</t>
  </si>
  <si>
    <t>ALB_EDDCB_SERBIA_EUR</t>
  </si>
  <si>
    <t>ALB_EDDCB_SWITZERLAND_EUR</t>
  </si>
  <si>
    <t>ALB_EDDCB_MONTENEGRO_EUR</t>
  </si>
  <si>
    <t>ALB_EDDCB_CROATIA_EUR</t>
  </si>
  <si>
    <t>ALB_EDDCB_SLOVENIA_EUR</t>
  </si>
  <si>
    <t>ALB_EDDCB_BOSNIA_EUR</t>
  </si>
  <si>
    <t>ALB_EDDCPC_EUR</t>
  </si>
  <si>
    <t>ALB_EDDCPCPC_EUR</t>
  </si>
  <si>
    <t>ALB_EDDCPC_EUROBOND_EUR</t>
  </si>
  <si>
    <t>ALB_EDDCPARISC_EUR</t>
  </si>
  <si>
    <t>ALB_EDDCPARISC_AUSTRIA_EUR</t>
  </si>
  <si>
    <t>ALB_EDDCPARISC_UK_EUR</t>
  </si>
  <si>
    <t>ALB_EDDCPARISC_DENMARK_EUR</t>
  </si>
  <si>
    <t>ALB_EDDCPARISC_FRANCE_EUR</t>
  </si>
  <si>
    <t>ALB_EDDCPARISC_GERMANY_EUR</t>
  </si>
  <si>
    <t>ALB_EDDCPARISC_NETHERLANDS_EUR</t>
  </si>
  <si>
    <t>ALB_EDDCPARISC_ITALY_EUR</t>
  </si>
  <si>
    <t>ALB_EDDCPARISC_JAPAN_EUR</t>
  </si>
  <si>
    <t>ALB_EDDCPARISC_RUSSIA_EUR</t>
  </si>
  <si>
    <t>ALB_EDDCTOTAL_EUR</t>
  </si>
  <si>
    <t>ALB_CGGDDDCM_EUR</t>
  </si>
  <si>
    <t>ALB_CGGDDDCM_EBRD_EUR</t>
  </si>
  <si>
    <t>ALB_CGGDDDCM_EIB_EUR</t>
  </si>
  <si>
    <t>ALB_CGGDDDCB_EUR</t>
  </si>
  <si>
    <t>ALB_CGGDDDCB_GERMANY_EUR</t>
  </si>
  <si>
    <t>ALB_CGGDDDCB_GREECE_EUR</t>
  </si>
  <si>
    <t>ALB_CGGDDDCB_ITALY_EUR</t>
  </si>
  <si>
    <t>ALB_CGGDDDCB_JAPAN_EUR</t>
  </si>
  <si>
    <t>ALB_CGGDDDCB_SKOREA_EUR</t>
  </si>
  <si>
    <t>ALB_CGGDDDCPC_EUR</t>
  </si>
  <si>
    <t>ALB_CGGDDDCPCPC_EUR</t>
  </si>
  <si>
    <t>ALB_CGGDDDCPCTOTAL_EUR</t>
  </si>
  <si>
    <t>ALB_GCGDMTI_XDC</t>
  </si>
  <si>
    <t>ALB_GCGDMTI_S_XDC</t>
  </si>
  <si>
    <t>ALB_GCGDMTI_S_DS_XDC</t>
  </si>
  <si>
    <t>ALB_GCGDMTI_S_L_XDC</t>
  </si>
  <si>
    <t>ALB_GCGDMTI_L_XDC</t>
  </si>
  <si>
    <t>ALB_GCGDMTI_L_1Y_XDC</t>
  </si>
  <si>
    <t>ALB_GCGDMTI_L_1Y_DS_XDC</t>
  </si>
  <si>
    <t>ALB_GCGDMTI_L_1Y_L_XDC</t>
  </si>
  <si>
    <t>ALB_GCGDMTI_L_O1Y_XDC</t>
  </si>
  <si>
    <t>ALB_GCGDMTI_L_O1Y_DS_XDC</t>
  </si>
  <si>
    <t>ALB_GCGDMTI_L_O1Y_L_XDC</t>
  </si>
  <si>
    <t>ALB_GCGDMTI_TOTAL_XDC</t>
  </si>
  <si>
    <t>ALB_GCGDMTI_TOTAL_DS_XDC</t>
  </si>
  <si>
    <t>ALB_GCGDMTI_TOTAL_L_XDC</t>
  </si>
  <si>
    <t>ALB_GCGDCD_XDC</t>
  </si>
  <si>
    <t>ALB_GCGDCDDC_XDC</t>
  </si>
  <si>
    <t>ALB_GCGDCDFC_XDC</t>
  </si>
  <si>
    <t>ALB_GCGDRC_XDC</t>
  </si>
  <si>
    <t>ALB_GCGDRCDC_XDC</t>
  </si>
  <si>
    <t>ALB_GCGDRCEC_XDC</t>
  </si>
  <si>
    <t>ALB_AM_EOP</t>
  </si>
  <si>
    <t>ALB_AY_EOP</t>
  </si>
  <si>
    <t>ALB_AMPBOA_EOP</t>
  </si>
  <si>
    <t>ALB_AYPBOA_EOP</t>
  </si>
  <si>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</si>
  <si>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</si>
  <si>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</si>
  <si>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</si>
  <si>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</si>
  <si>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</si>
  <si>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2015-Q1</t>
  </si>
  <si>
    <t>2015-Q2</t>
  </si>
  <si>
    <t>2015-Q3</t>
  </si>
  <si>
    <t>2015-Q4</t>
  </si>
  <si>
    <t>2014-Q1</t>
  </si>
  <si>
    <t>2014-Q2</t>
  </si>
  <si>
    <t>2014-Q3</t>
  </si>
  <si>
    <t>2014-Q4</t>
  </si>
  <si>
    <t>2013-Q1</t>
  </si>
  <si>
    <t>2013-Q2</t>
  </si>
  <si>
    <t>2013-Q3</t>
  </si>
  <si>
    <t>2013-Q4</t>
  </si>
  <si>
    <t>2012-Q1</t>
  </si>
  <si>
    <t>2012-Q2</t>
  </si>
  <si>
    <t>2012-Q3</t>
  </si>
  <si>
    <t>2012-Q4</t>
  </si>
  <si>
    <t>2011-Q1</t>
  </si>
  <si>
    <t>2011-Q2</t>
  </si>
  <si>
    <t>2011-Q3</t>
  </si>
  <si>
    <t>2011-Q4</t>
  </si>
  <si>
    <t>2010-Q1</t>
  </si>
  <si>
    <t>2010-Q2</t>
  </si>
  <si>
    <t>2010-Q3</t>
  </si>
  <si>
    <t>2010-Q4</t>
  </si>
  <si>
    <t>2017-Q1</t>
  </si>
  <si>
    <t>2017-Q2</t>
  </si>
  <si>
    <t>2017-Q3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</si>
  <si>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</si>
  <si>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</si>
  <si>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</si>
  <si>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</si>
  <si>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</si>
  <si>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</si>
  <si>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</si>
  <si>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</si>
  <si>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</si>
  <si>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</si>
  <si>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</si>
  <si>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</si>
  <si>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</si>
  <si>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</si>
  <si>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</si>
  <si>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</si>
  <si>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</si>
  <si>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</si>
  <si>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</si>
  <si>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</si>
  <si>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</si>
  <si>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</si>
  <si>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</si>
  <si>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</si>
  <si>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</si>
  <si>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</si>
  <si>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</si>
  <si>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</si>
  <si>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</si>
  <si>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</si>
  <si>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</si>
  <si>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</si>
  <si>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</si>
  <si>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</si>
  <si>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</si>
  <si>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</si>
  <si>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</si>
  <si>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</si>
  <si>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</si>
  <si>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</si>
  <si>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</si>
  <si>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</si>
  <si>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</si>
  <si>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</si>
  <si>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</si>
  <si>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</si>
  <si>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</si>
  <si>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</si>
  <si>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</si>
  <si>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</si>
  <si>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</si>
  <si>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</si>
  <si>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</si>
  <si>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</si>
  <si>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</si>
  <si>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</si>
  <si>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</si>
  <si>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</si>
  <si>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</si>
  <si>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</si>
  <si>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</si>
  <si>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</si>
  <si>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</si>
  <si>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</si>
  <si>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</si>
  <si>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</si>
  <si>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</si>
  <si>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</si>
  <si>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</si>
  <si>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</si>
  <si>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</si>
  <si>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</si>
  <si>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</si>
  <si>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</si>
  <si>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</si>
  <si>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</si>
  <si>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</si>
  <si>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</si>
  <si>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</si>
  <si>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</si>
  <si>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</si>
  <si>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</si>
  <si>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</si>
  <si>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</si>
  <si>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</si>
  <si>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</si>
  <si>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</si>
  <si>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</si>
  <si>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</si>
  <si>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</si>
  <si>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</si>
  <si>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</si>
  <si>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</si>
  <si>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</si>
  <si>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</si>
  <si>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2017-Q4</t>
  </si>
  <si>
    <t>2018-Q1</t>
  </si>
  <si>
    <t>2018-Q2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</si>
  <si>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</si>
  <si>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</si>
  <si>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</si>
  <si>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</si>
  <si>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</si>
  <si>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</si>
  <si>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</si>
  <si>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</si>
  <si>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</si>
  <si>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</si>
  <si>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2018-Q3</t>
  </si>
  <si>
    <t>2018-11</t>
  </si>
  <si>
    <t>2018-Q4</t>
  </si>
  <si>
    <t>2018-12</t>
  </si>
  <si>
    <t>2019-01</t>
  </si>
  <si>
    <t>2019-02</t>
  </si>
  <si>
    <t>2019-03</t>
  </si>
  <si>
    <t>2019-Q1</t>
  </si>
  <si>
    <t>2019-04</t>
  </si>
  <si>
    <t>2019-05</t>
  </si>
  <si>
    <t>2019-Q2</t>
  </si>
  <si>
    <t>2019-06</t>
  </si>
  <si>
    <t>2019-07</t>
  </si>
  <si>
    <t>2019-08</t>
  </si>
  <si>
    <t>2019-09</t>
  </si>
  <si>
    <t>2019-Q3</t>
  </si>
  <si>
    <t>2019-10</t>
  </si>
  <si>
    <t>Average Yield without BOA, End of Period</t>
  </si>
  <si>
    <t>Average Maturity without BOA, End of Period</t>
  </si>
  <si>
    <t>2019-11</t>
  </si>
  <si>
    <t>2019-12</t>
  </si>
  <si>
    <t>2019-Q4</t>
  </si>
  <si>
    <t>2020-Q1</t>
  </si>
  <si>
    <t>2020-01</t>
  </si>
  <si>
    <t>2020-02</t>
  </si>
  <si>
    <t>2020-03</t>
  </si>
  <si>
    <t>2020-04</t>
  </si>
  <si>
    <t>2020-05</t>
  </si>
  <si>
    <t>2020-06</t>
  </si>
  <si>
    <t>2020-Q2</t>
  </si>
  <si>
    <t>2020-07</t>
  </si>
  <si>
    <t>2020-08</t>
  </si>
  <si>
    <t>2020-09</t>
  </si>
  <si>
    <t>2020-Q3</t>
  </si>
  <si>
    <t>2020-10</t>
  </si>
  <si>
    <t>2020-11</t>
  </si>
  <si>
    <t>2020-12</t>
  </si>
  <si>
    <t>2020-Q4</t>
  </si>
  <si>
    <t>2021-01</t>
  </si>
  <si>
    <t>2021-02</t>
  </si>
  <si>
    <t>2021-03</t>
  </si>
  <si>
    <t>2021-Q1</t>
  </si>
  <si>
    <t>2021-Q2</t>
  </si>
  <si>
    <t>2021-04</t>
  </si>
  <si>
    <t>2021-05</t>
  </si>
  <si>
    <t>2021-06</t>
  </si>
  <si>
    <t>2021-07</t>
  </si>
  <si>
    <t>2021-08</t>
  </si>
  <si>
    <t>2021-09</t>
  </si>
  <si>
    <t>2021-Q3</t>
  </si>
  <si>
    <t>2021-Q4</t>
  </si>
  <si>
    <t>2021-10</t>
  </si>
  <si>
    <t>2021-11</t>
  </si>
  <si>
    <t>2021-12</t>
  </si>
  <si>
    <t>2022-Q1</t>
  </si>
  <si>
    <t>2022-01</t>
  </si>
  <si>
    <t>2022-02</t>
  </si>
  <si>
    <t>2022-03</t>
  </si>
  <si>
    <t>2022-04</t>
  </si>
  <si>
    <t>2022-05</t>
  </si>
  <si>
    <t>2022-06</t>
  </si>
  <si>
    <t>2022-Q2</t>
  </si>
  <si>
    <t>2022-Q3</t>
  </si>
  <si>
    <t>2022-07</t>
  </si>
  <si>
    <t>2022-08</t>
  </si>
  <si>
    <t>2022-09</t>
  </si>
  <si>
    <t>2022-10</t>
  </si>
  <si>
    <t>2022-11</t>
  </si>
  <si>
    <t>2022-12</t>
  </si>
  <si>
    <t>2022-Q4</t>
  </si>
  <si>
    <t>ALB_EDDCB_FRANCE_EUR</t>
  </si>
  <si>
    <t>CGD_165</t>
  </si>
  <si>
    <t>External Debt of Albania, Drawings by years and by Creditors, Bilateral, FRANCE, Euros</t>
  </si>
  <si>
    <t>Domestic Debt Stock by Instruments, II. Long term Instruments,  15 Year Note, National Currency</t>
  </si>
  <si>
    <t>Domestic Debt Stock by Instruments, II. Long term Instruments, 10 Year Note,National Currency</t>
  </si>
  <si>
    <t>ALB_DDSILI_15Y_XDC</t>
  </si>
  <si>
    <t>CGD_166</t>
  </si>
  <si>
    <t>2023-Q1</t>
  </si>
  <si>
    <t>2023-01</t>
  </si>
  <si>
    <t>2023-02</t>
  </si>
  <si>
    <t>2023-03</t>
  </si>
  <si>
    <t>2023-04</t>
  </si>
  <si>
    <t>2023-05</t>
  </si>
  <si>
    <t>2023-06</t>
  </si>
  <si>
    <t>2023-Q2</t>
  </si>
  <si>
    <t>2023-Q3</t>
  </si>
  <si>
    <t>2023-07</t>
  </si>
  <si>
    <t>2023-08</t>
  </si>
  <si>
    <t>2023-09</t>
  </si>
  <si>
    <t>2023-Q4</t>
  </si>
  <si>
    <t>2023-10</t>
  </si>
  <si>
    <t>2023-11</t>
  </si>
  <si>
    <t>2023-12</t>
  </si>
  <si>
    <t>2024-01</t>
  </si>
  <si>
    <t>2024-02</t>
  </si>
  <si>
    <t>2024-03</t>
  </si>
  <si>
    <t>2024-Q1</t>
  </si>
  <si>
    <t>2024-Q2</t>
  </si>
  <si>
    <t>2024-04</t>
  </si>
  <si>
    <t>2024-05</t>
  </si>
  <si>
    <t>2024-06</t>
  </si>
  <si>
    <t>2024-Q3</t>
  </si>
  <si>
    <t>2024-07</t>
  </si>
  <si>
    <t>2024-08</t>
  </si>
  <si>
    <t>2024-09</t>
  </si>
  <si>
    <t>2024-Q4</t>
  </si>
  <si>
    <t>2024-10</t>
  </si>
  <si>
    <t>2024-11</t>
  </si>
  <si>
    <t>2024-12</t>
  </si>
  <si>
    <t>2025-Q1</t>
  </si>
  <si>
    <t>2025-01</t>
  </si>
  <si>
    <t>2025-02</t>
  </si>
  <si>
    <t>2025-03</t>
  </si>
  <si>
    <t>2025-Q2</t>
  </si>
  <si>
    <t>2025-04</t>
  </si>
  <si>
    <t>2025-05</t>
  </si>
  <si>
    <t>2025-06</t>
  </si>
  <si>
    <t>2025-Q3</t>
  </si>
  <si>
    <t>2025-07</t>
  </si>
  <si>
    <t>2025-08</t>
  </si>
  <si>
    <t>2025-09</t>
  </si>
  <si>
    <t>CGD_167</t>
  </si>
  <si>
    <t>Domestic Debt Stock by Instruments, II. Long term Instruments,  20 Year Note, National Currency</t>
  </si>
  <si>
    <t>ALB_DDSILI_20Y_XDC</t>
  </si>
  <si>
    <t>2025-Q4</t>
  </si>
  <si>
    <t>2025-10</t>
  </si>
  <si>
    <t>2025-11</t>
  </si>
  <si>
    <t>2025-12</t>
  </si>
  <si>
    <t>2026-01</t>
  </si>
  <si>
    <t>2026-02</t>
  </si>
  <si>
    <t>2026-03</t>
  </si>
  <si>
    <t>2026-Q1</t>
  </si>
  <si>
    <t>2026-Q2</t>
  </si>
  <si>
    <t>2026-04</t>
  </si>
  <si>
    <t>2026-05</t>
  </si>
  <si>
    <t>2026-06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</si>
</sst>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-* #,##0.00_L_e_k_-;\-* #,##0.00_L_e_k_-;_-* &quot;-&quot;??_L_e_k_-;_-@_-"/>
    <numFmt numFmtId="165" formatCode="_(* #,##0_);_(* \(#,##0\);_(* &quot;-&quot;??_);_(@_)"/>
    <numFmt numFmtId="166" formatCode="#,##0.00_ ;\-#,##0.00\ "/>
    <numFmt numFmtId="167" formatCode="0.000"/>
    <numFmt numFmtId="168" formatCode="#,##0.000"/>
    <numFmt numFmtId="169" formatCode="yyyy/mm"/>
    <numFmt numFmtId="170" formatCode="_-* #,##0.00_-;\-* #,##0.00_-;_-* &quot;-&quot;??_-;_-@_-"/>
    <numFmt numFmtId="171" formatCode="_(* #,##0.0_);_(* \(#,##0.0\);_(* &quot;-&quot;??_);_(@_)"/>
    <numFmt numFmtId="172" formatCode="_-* #,##0_L_e_k_-;\-* #,##0_L_e_k_-;_-* &quot;-&quot;??_L_e_k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color indexed="10"/>
      <name val="Times New Roman"/>
      <family val="1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scheme val="minor"/>
    </font>
    <font>
      <sz val="10.5"/>
      <name val="Times New Roman"/>
      <family val="1"/>
    </font>
    <font>
      <sz val="11"/>
      <color indexed="8"/>
      <name val="Calibri"/>
      <family val="2"/>
    </font>
    <font>
      <sz val="9"/>
      <color indexed="81"/>
      <name val="Tahoma"/>
      <family val="2"/>
      <charset val="238"/>
    </font>
    <font>
      <sz val="8"/>
      <name val="Calibri"/>
      <family val="2"/>
      <scheme val="minor"/>
    </font>
    <font>
      <sz val="11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16" fillId="0" borderId="0"/>
    <xf numFmtId="0" fontId="16" fillId="0" borderId="0"/>
    <xf numFmtId="9" fontId="4" fillId="0" borderId="0" applyFont="0" applyFill="0" applyBorder="0" applyAlignment="0" applyProtection="0"/>
    <xf numFmtId="0" fontId="18" fillId="0" borderId="0"/>
    <xf numFmtId="0" fontId="16" fillId="0" borderId="0"/>
    <xf numFmtId="170" fontId="18" fillId="0" borderId="0" applyFon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0" fontId="18" fillId="0" borderId="0"/>
    <xf numFmtId="0" fontId="4" fillId="0" borderId="0"/>
    <xf numFmtId="170" fontId="22" fillId="0" borderId="0" applyFont="0" applyFill="0" applyBorder="0" applyAlignment="0" applyProtection="0"/>
    <xf numFmtId="164" fontId="16" fillId="0" borderId="0" applyFont="0" applyFill="0" applyBorder="0" applyAlignment="0" applyProtection="0"/>
  </cellStyleXfs>
  <cellXfs count="136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left"/>
    </xf>
    <xf numFmtId="0" fontId="6" fillId="3" borderId="2" xfId="0" applyFont="1" applyFill="1" applyBorder="1" applyAlignment="1">
      <alignment horizontal="left"/>
    </xf>
    <xf numFmtId="0" fontId="0" fillId="4" borderId="0" xfId="0" applyFill="1"/>
    <xf numFmtId="0" fontId="0" fillId="4" borderId="3" xfId="0" applyFill="1" applyBorder="1"/>
    <xf numFmtId="0" fontId="5" fillId="2" borderId="0" xfId="0" applyFont="1" applyFill="1"/>
    <xf numFmtId="0" fontId="7" fillId="4" borderId="0" xfId="0" applyFont="1" applyFill="1"/>
    <xf numFmtId="0" fontId="6" fillId="3" borderId="6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7" xfId="0" applyFill="1" applyBorder="1"/>
    <xf numFmtId="0" fontId="6" fillId="4" borderId="5" xfId="0" applyFont="1" applyFill="1" applyBorder="1"/>
    <xf numFmtId="0" fontId="0" fillId="0" borderId="0" xfId="0" applyAlignment="1">
      <alignment horizontal="righ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2" borderId="2" xfId="0" applyFill="1" applyBorder="1"/>
    <xf numFmtId="0" fontId="0" fillId="0" borderId="0" xfId="0" applyAlignment="1">
      <alignment horizontal="left" vertical="top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right"/>
    </xf>
    <xf numFmtId="3" fontId="0" fillId="0" borderId="0" xfId="0" applyNumberFormat="1"/>
    <xf numFmtId="4" fontId="0" fillId="0" borderId="0" xfId="0" applyNumberFormat="1"/>
    <xf numFmtId="0" fontId="6" fillId="4" borderId="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167" fontId="8" fillId="0" borderId="0" xfId="0" applyNumberFormat="1" applyFont="1" applyAlignment="1">
      <alignment horizontal="center"/>
    </xf>
    <xf numFmtId="167" fontId="9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168" fontId="8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167" fontId="11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7" fontId="10" fillId="0" borderId="0" xfId="0" applyNumberFormat="1" applyFont="1" applyAlignment="1">
      <alignment horizontal="center"/>
    </xf>
    <xf numFmtId="168" fontId="10" fillId="0" borderId="0" xfId="0" applyNumberFormat="1" applyFont="1" applyAlignment="1">
      <alignment horizontal="center"/>
    </xf>
    <xf numFmtId="167" fontId="11" fillId="0" borderId="0" xfId="0" applyNumberFormat="1" applyFont="1" applyAlignment="1">
      <alignment horizontal="center"/>
    </xf>
    <xf numFmtId="167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168" fontId="12" fillId="0" borderId="0" xfId="0" applyNumberFormat="1" applyFont="1" applyAlignment="1">
      <alignment horizontal="center"/>
    </xf>
    <xf numFmtId="0" fontId="14" fillId="0" borderId="0" xfId="0" applyFont="1"/>
    <xf numFmtId="0" fontId="0" fillId="0" borderId="2" xfId="0" applyBorder="1"/>
    <xf numFmtId="43" fontId="0" fillId="0" borderId="0" xfId="0" applyNumberFormat="1"/>
    <xf numFmtId="4" fontId="0" fillId="0" borderId="0" xfId="0" applyNumberFormat="1" applyAlignment="1">
      <alignment horizontal="right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1"/>
    </xf>
    <xf numFmtId="2" fontId="0" fillId="0" borderId="0" xfId="0" applyNumberFormat="1"/>
    <xf numFmtId="0" fontId="13" fillId="0" borderId="0" xfId="0" applyFont="1" applyAlignment="1">
      <alignment horizontal="left"/>
    </xf>
    <xf numFmtId="3" fontId="13" fillId="0" borderId="0" xfId="0" applyNumberFormat="1" applyFont="1"/>
    <xf numFmtId="0" fontId="0" fillId="5" borderId="0" xfId="0" applyFill="1"/>
    <xf numFmtId="3" fontId="0" fillId="5" borderId="0" xfId="0" applyNumberFormat="1" applyFill="1"/>
    <xf numFmtId="0" fontId="0" fillId="5" borderId="0" xfId="0" applyFill="1" applyAlignment="1">
      <alignment horizontal="left" indent="1"/>
    </xf>
    <xf numFmtId="0" fontId="0" fillId="5" borderId="0" xfId="0" applyFill="1" applyAlignment="1">
      <alignment horizontal="left" indent="2"/>
    </xf>
    <xf numFmtId="0" fontId="0" fillId="5" borderId="0" xfId="0" applyFill="1" applyAlignment="1">
      <alignment horizontal="left" indent="3"/>
    </xf>
    <xf numFmtId="165" fontId="0" fillId="5" borderId="0" xfId="0" applyNumberFormat="1" applyFill="1"/>
    <xf numFmtId="3" fontId="7" fillId="0" borderId="0" xfId="0" applyNumberFormat="1" applyFont="1"/>
    <xf numFmtId="165" fontId="7" fillId="0" borderId="0" xfId="0" applyNumberFormat="1" applyFont="1"/>
    <xf numFmtId="0" fontId="7" fillId="0" borderId="0" xfId="0" applyFont="1"/>
    <xf numFmtId="166" fontId="11" fillId="0" borderId="0" xfId="2" applyNumberFormat="1" applyFont="1" applyFill="1" applyBorder="1" applyAlignment="1">
      <alignment horizontal="right"/>
    </xf>
    <xf numFmtId="166" fontId="11" fillId="0" borderId="0" xfId="2" applyNumberFormat="1" applyFont="1" applyFill="1" applyBorder="1"/>
    <xf numFmtId="4" fontId="2" fillId="0" borderId="0" xfId="0" applyNumberFormat="1" applyFont="1"/>
    <xf numFmtId="4" fontId="11" fillId="0" borderId="0" xfId="2" applyNumberFormat="1" applyFont="1" applyFill="1" applyBorder="1"/>
    <xf numFmtId="4" fontId="11" fillId="0" borderId="0" xfId="0" applyNumberFormat="1" applyFont="1"/>
    <xf numFmtId="4" fontId="15" fillId="0" borderId="0" xfId="2" applyNumberFormat="1" applyFont="1" applyFill="1" applyBorder="1" applyAlignment="1">
      <alignment horizontal="right"/>
    </xf>
    <xf numFmtId="4" fontId="11" fillId="0" borderId="0" xfId="2" applyNumberFormat="1" applyFont="1" applyBorder="1"/>
    <xf numFmtId="0" fontId="11" fillId="0" borderId="1" xfId="0" applyFont="1" applyBorder="1" applyAlignment="1">
      <alignment horizontal="center"/>
    </xf>
    <xf numFmtId="168" fontId="11" fillId="0" borderId="1" xfId="0" applyNumberFormat="1" applyFont="1" applyBorder="1" applyAlignment="1">
      <alignment horizontal="center"/>
    </xf>
    <xf numFmtId="168" fontId="11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167" fontId="11" fillId="0" borderId="1" xfId="0" applyNumberFormat="1" applyFont="1" applyBorder="1" applyAlignment="1">
      <alignment horizontal="right"/>
    </xf>
    <xf numFmtId="43" fontId="11" fillId="0" borderId="0" xfId="0" quotePrefix="1" applyNumberFormat="1" applyFont="1" applyAlignment="1">
      <alignment horizontal="right"/>
    </xf>
    <xf numFmtId="43" fontId="11" fillId="0" borderId="0" xfId="2" applyNumberFormat="1" applyFont="1" applyFill="1" applyBorder="1" applyAlignment="1">
      <alignment horizontal="right"/>
    </xf>
    <xf numFmtId="43" fontId="11" fillId="0" borderId="0" xfId="2" applyNumberFormat="1" applyFont="1" applyBorder="1"/>
    <xf numFmtId="43" fontId="11" fillId="0" borderId="0" xfId="2" applyNumberFormat="1" applyFont="1" applyFill="1" applyBorder="1"/>
    <xf numFmtId="3" fontId="1" fillId="0" borderId="0" xfId="0" applyNumberFormat="1" applyFont="1"/>
    <xf numFmtId="3" fontId="11" fillId="0" borderId="0" xfId="0" applyNumberFormat="1" applyFont="1"/>
    <xf numFmtId="3" fontId="11" fillId="0" borderId="0" xfId="4" applyNumberFormat="1" applyFont="1"/>
    <xf numFmtId="43" fontId="11" fillId="0" borderId="0" xfId="0" quotePrefix="1" applyNumberFormat="1" applyFont="1" applyAlignment="1">
      <alignment horizontal="right" indent="4"/>
    </xf>
    <xf numFmtId="3" fontId="17" fillId="0" borderId="0" xfId="5" applyNumberFormat="1" applyFont="1" applyFill="1" applyBorder="1" applyAlignment="1"/>
    <xf numFmtId="3" fontId="17" fillId="0" borderId="0" xfId="0" applyNumberFormat="1" applyFont="1"/>
    <xf numFmtId="43" fontId="11" fillId="0" borderId="0" xfId="0" applyNumberFormat="1" applyFont="1"/>
    <xf numFmtId="3" fontId="17" fillId="0" borderId="0" xfId="4" applyNumberFormat="1" applyFont="1"/>
    <xf numFmtId="2" fontId="0" fillId="0" borderId="1" xfId="0" applyNumberFormat="1" applyBorder="1"/>
    <xf numFmtId="0" fontId="6" fillId="6" borderId="5" xfId="0" applyFont="1" applyFill="1" applyBorder="1"/>
    <xf numFmtId="17" fontId="6" fillId="6" borderId="5" xfId="0" applyNumberFormat="1" applyFont="1" applyFill="1" applyBorder="1"/>
    <xf numFmtId="167" fontId="0" fillId="0" borderId="1" xfId="0" applyNumberFormat="1" applyBorder="1"/>
    <xf numFmtId="1" fontId="0" fillId="0" borderId="0" xfId="0" applyNumberFormat="1"/>
    <xf numFmtId="167" fontId="0" fillId="0" borderId="0" xfId="0" applyNumberFormat="1"/>
    <xf numFmtId="14" fontId="6" fillId="6" borderId="5" xfId="0" applyNumberFormat="1" applyFont="1" applyFill="1" applyBorder="1"/>
    <xf numFmtId="17" fontId="6" fillId="6" borderId="5" xfId="0" applyNumberFormat="1" applyFont="1" applyFill="1" applyBorder="1" applyAlignment="1">
      <alignment horizontal="center"/>
    </xf>
    <xf numFmtId="169" fontId="6" fillId="6" borderId="5" xfId="0" applyNumberFormat="1" applyFont="1" applyFill="1" applyBorder="1" applyAlignment="1">
      <alignment horizontal="center"/>
    </xf>
    <xf numFmtId="3" fontId="15" fillId="0" borderId="0" xfId="4" applyNumberFormat="1" applyFont="1"/>
    <xf numFmtId="0" fontId="19" fillId="0" borderId="0" xfId="0" applyFont="1"/>
    <xf numFmtId="0" fontId="7" fillId="0" borderId="0" xfId="0" applyFont="1" applyAlignment="1">
      <alignment horizontal="left" indent="1"/>
    </xf>
    <xf numFmtId="4" fontId="20" fillId="0" borderId="0" xfId="0" applyNumberFormat="1" applyFont="1"/>
    <xf numFmtId="171" fontId="0" fillId="0" borderId="0" xfId="0" applyNumberFormat="1"/>
    <xf numFmtId="0" fontId="19" fillId="0" borderId="0" xfId="0" applyFont="1" applyAlignment="1">
      <alignment horizontal="left" indent="1"/>
    </xf>
    <xf numFmtId="43" fontId="19" fillId="0" borderId="0" xfId="0" applyNumberFormat="1" applyFont="1"/>
    <xf numFmtId="3" fontId="21" fillId="0" borderId="0" xfId="4" applyNumberFormat="1" applyFont="1"/>
    <xf numFmtId="0" fontId="17" fillId="0" borderId="0" xfId="0" applyFont="1"/>
    <xf numFmtId="164" fontId="0" fillId="0" borderId="0" xfId="2" applyFont="1"/>
    <xf numFmtId="49" fontId="6" fillId="6" borderId="5" xfId="0" applyNumberFormat="1" applyFont="1" applyFill="1" applyBorder="1" applyAlignment="1">
      <alignment horizontal="center"/>
    </xf>
    <xf numFmtId="164" fontId="0" fillId="2" borderId="0" xfId="2" applyFont="1" applyFill="1" applyBorder="1"/>
    <xf numFmtId="164" fontId="0" fillId="0" borderId="0" xfId="2" applyFont="1" applyBorder="1"/>
    <xf numFmtId="164" fontId="0" fillId="0" borderId="0" xfId="2" applyFont="1" applyFill="1" applyBorder="1"/>
    <xf numFmtId="164" fontId="19" fillId="0" borderId="0" xfId="2" applyFont="1" applyBorder="1"/>
    <xf numFmtId="164" fontId="0" fillId="5" borderId="0" xfId="2" applyFont="1" applyFill="1" applyBorder="1"/>
    <xf numFmtId="172" fontId="0" fillId="0" borderId="0" xfId="2" applyNumberFormat="1" applyFont="1" applyFill="1" applyBorder="1"/>
    <xf numFmtId="164" fontId="17" fillId="0" borderId="0" xfId="2" applyFont="1" applyBorder="1"/>
    <xf numFmtId="164" fontId="0" fillId="0" borderId="1" xfId="2" applyFont="1" applyBorder="1"/>
    <xf numFmtId="0" fontId="0" fillId="0" borderId="0" xfId="0" applyAlignment="1">
      <alignment horizontal="center"/>
    </xf>
    <xf numFmtId="164" fontId="0" fillId="0" borderId="0" xfId="2" applyFont="1" applyBorder="1" applyAlignment="1">
      <alignment horizontal="center"/>
    </xf>
    <xf numFmtId="164" fontId="0" fillId="0" borderId="1" xfId="2" applyFont="1" applyBorder="1" applyAlignment="1">
      <alignment horizontal="center"/>
    </xf>
    <xf numFmtId="169" fontId="6" fillId="6" borderId="8" xfId="0" applyNumberFormat="1" applyFont="1" applyFill="1" applyBorder="1" applyAlignment="1">
      <alignment horizontal="center"/>
    </xf>
    <xf numFmtId="172" fontId="0" fillId="0" borderId="0" xfId="2" applyNumberFormat="1" applyFont="1" applyFill="1" applyBorder="1" applyAlignment="1">
      <alignment horizontal="center"/>
    </xf>
    <xf numFmtId="164" fontId="0" fillId="0" borderId="0" xfId="2" applyFont="1" applyFill="1" applyBorder="1" applyAlignment="1">
      <alignment horizontal="center"/>
    </xf>
    <xf numFmtId="0" fontId="0" fillId="0" borderId="3" xfId="0" applyBorder="1"/>
    <xf numFmtId="0" fontId="19" fillId="0" borderId="3" xfId="0" applyFont="1" applyBorder="1"/>
    <xf numFmtId="0" fontId="0" fillId="5" borderId="3" xfId="0" applyFill="1" applyBorder="1"/>
    <xf numFmtId="0" fontId="0" fillId="0" borderId="7" xfId="0" applyBorder="1" applyAlignment="1">
      <alignment horizontal="right"/>
    </xf>
    <xf numFmtId="164" fontId="0" fillId="2" borderId="0" xfId="2" applyFont="1" applyFill="1"/>
    <xf numFmtId="164" fontId="20" fillId="0" borderId="0" xfId="2" applyFont="1"/>
    <xf numFmtId="164" fontId="11" fillId="0" borderId="0" xfId="2" applyFont="1"/>
    <xf numFmtId="164" fontId="19" fillId="0" borderId="0" xfId="2" applyFont="1"/>
    <xf numFmtId="164" fontId="7" fillId="0" borderId="0" xfId="2" applyFont="1"/>
    <xf numFmtId="164" fontId="0" fillId="5" borderId="0" xfId="2" applyFont="1" applyFill="1"/>
    <xf numFmtId="164" fontId="0" fillId="0" borderId="0" xfId="2" applyFont="1" applyBorder="1" applyAlignment="1">
      <alignment horizontal="right"/>
    </xf>
    <xf numFmtId="164" fontId="0" fillId="0" borderId="0" xfId="2" applyFont="1" applyAlignment="1">
      <alignment horizontal="right"/>
    </xf>
    <xf numFmtId="164" fontId="0" fillId="0" borderId="0" xfId="2" applyFont="1" applyAlignment="1">
      <alignment horizontal="left" vertical="top"/>
    </xf>
    <xf numFmtId="164" fontId="0" fillId="0" borderId="1" xfId="2" applyFont="1" applyBorder="1" applyAlignment="1">
      <alignment horizontal="left" vertical="top"/>
    </xf>
    <xf numFmtId="164" fontId="25" fillId="0" borderId="0" xfId="2" applyFont="1"/>
    <xf numFmtId="1" fontId="0" fillId="0" borderId="3" xfId="0" applyNumberFormat="1" applyBorder="1"/>
    <xf numFmtId="0" fontId="0" fillId="0" borderId="6" xfId="0" applyBorder="1"/>
    <xf numFmtId="0" fontId="0" fillId="0" borderId="0" xfId="0" applyBorder="1"/>
    <xf numFmtId="0" fontId="19" fillId="0" borderId="0" xfId="0" applyFont="1" applyBorder="1"/>
    <xf numFmtId="0" fontId="0" fillId="5" borderId="0" xfId="0" applyFill="1" applyBorder="1"/>
  </cellXfs>
  <cellStyles count="15">
    <cellStyle name="Comma" xfId="2" builtinId="3"/>
    <cellStyle name="Comma 15" xfId="13" xr:uid="{00000000-0005-0000-0000-000001000000}"/>
    <cellStyle name="Comma 2 5" xfId="14" xr:uid="{00000000-0005-0000-0000-000002000000}"/>
    <cellStyle name="Comma 38 2" xfId="8" xr:uid="{00000000-0005-0000-0000-000003000000}"/>
    <cellStyle name="Comma 42" xfId="10" xr:uid="{00000000-0005-0000-0000-000004000000}"/>
    <cellStyle name="Normal" xfId="0" builtinId="0"/>
    <cellStyle name="Normal 10" xfId="3" xr:uid="{00000000-0005-0000-0000-000006000000}"/>
    <cellStyle name="Normal 11" xfId="9" xr:uid="{00000000-0005-0000-0000-000007000000}"/>
    <cellStyle name="Normal 15" xfId="12" xr:uid="{00000000-0005-0000-0000-000008000000}"/>
    <cellStyle name="Normal 2" xfId="7" xr:uid="{00000000-0005-0000-0000-000009000000}"/>
    <cellStyle name="Normal 4" xfId="1" xr:uid="{00000000-0005-0000-0000-00000A000000}"/>
    <cellStyle name="Normal 5" xfId="6" xr:uid="{00000000-0005-0000-0000-00000B000000}"/>
    <cellStyle name="Normal 5 2 2" xfId="11" xr:uid="{00000000-0005-0000-0000-00000C000000}"/>
    <cellStyle name="Normal_B Publik BB ndare ne 3 m 2011" xfId="4" xr:uid="{00000000-0005-0000-0000-00000D000000}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P193"/>
  <sheetViews>
    <sheetView tabSelected="1" workbookViewId="0">
      <pane xSplit="6" ySplit="9" topLeftCell="JS165" activePane="bottomRight" state="frozen"/>
      <selection pane="topRight" activeCell="G1" sqref="G1"/>
      <selection pane="bottomLeft" activeCell="A10" sqref="A10"/>
      <selection pane="bottomRight" activeCell="JT178" sqref="JT178:JZ185"/>
    </sheetView>
  </sheetViews>
  <sheetFormatPr defaultRowHeight="15" x14ac:dyDescent="0.25"/>
  <cols>
    <col min="1" max="1" width="6.85546875" customWidth="1"/>
    <col min="2" max="2" width="21.42578125" customWidth="1"/>
    <col min="3" max="3" width="137" customWidth="1"/>
    <col min="4" max="4" width="28.42578125" customWidth="1"/>
    <col min="5" max="5" width="12.42578125" customWidth="1"/>
    <col min="6" max="6" width="6.42578125" customWidth="1"/>
    <col min="7" max="10" width="14.85546875" style="100" bestFit="1" customWidth="1"/>
    <col min="11" max="11" width="14.7109375" style="100" bestFit="1" customWidth="1"/>
    <col min="12" max="13" width="16.28515625" style="100" bestFit="1" customWidth="1"/>
    <col min="14" max="17" width="12.5703125" customWidth="1"/>
    <col min="19" max="20" width="16.28515625" style="100" bestFit="1" customWidth="1"/>
    <col min="21" max="22" width="16.42578125" style="100" bestFit="1" customWidth="1"/>
    <col min="25" max="26" width="9" bestFit="1" customWidth="1"/>
    <col min="29" max="30" width="9" bestFit="1" customWidth="1"/>
    <col min="33" max="34" width="9" bestFit="1" customWidth="1"/>
    <col min="37" max="38" width="9" bestFit="1" customWidth="1"/>
    <col min="41" max="42" width="9" bestFit="1" customWidth="1"/>
    <col min="51" max="62" width="12.5703125" customWidth="1"/>
    <col min="63" max="63" width="14.140625" customWidth="1"/>
    <col min="64" max="88" width="12.5703125" customWidth="1"/>
    <col min="89" max="89" width="9" bestFit="1" customWidth="1"/>
    <col min="98" max="98" width="9.5703125" bestFit="1" customWidth="1"/>
    <col min="100" max="100" width="8.7109375" bestFit="1" customWidth="1"/>
    <col min="101" max="101" width="9" bestFit="1" customWidth="1"/>
    <col min="112" max="112" width="7.7109375" bestFit="1" customWidth="1"/>
    <col min="113" max="113" width="6.85546875" bestFit="1" customWidth="1"/>
    <col min="124" max="124" width="9.85546875" customWidth="1"/>
    <col min="136" max="136" width="6.5703125" customWidth="1"/>
    <col min="148" max="148" width="7.7109375" bestFit="1" customWidth="1"/>
    <col min="158" max="158" width="9.5703125" bestFit="1" customWidth="1"/>
    <col min="170" max="170" width="9.5703125" bestFit="1" customWidth="1"/>
    <col min="174" max="174" width="9.42578125" bestFit="1" customWidth="1"/>
    <col min="175" max="186" width="9.42578125" customWidth="1"/>
    <col min="195" max="196" width="11.85546875" customWidth="1"/>
    <col min="208" max="208" width="13.140625" customWidth="1"/>
    <col min="210" max="210" width="12.5703125" customWidth="1"/>
    <col min="240" max="242" width="11" bestFit="1" customWidth="1"/>
    <col min="244" max="244" width="11" bestFit="1" customWidth="1"/>
    <col min="245" max="249" width="12" bestFit="1" customWidth="1"/>
    <col min="250" max="250" width="11" bestFit="1" customWidth="1"/>
    <col min="255" max="255" width="12.85546875" style="103" customWidth="1"/>
    <col min="256" max="256" width="11" bestFit="1" customWidth="1"/>
    <col min="257" max="257" width="12.5703125" customWidth="1"/>
    <col min="258" max="258" width="12.85546875" style="103" customWidth="1"/>
    <col min="278" max="282" width="12.5703125" bestFit="1" customWidth="1"/>
    <col min="285" max="285" width="12.5703125" bestFit="1" customWidth="1"/>
  </cols>
  <sheetData>
    <row r="1" spans="2:285 16369:16370" s="1" customFormat="1" ht="5.25" customHeight="1" thickBot="1" x14ac:dyDescent="0.3">
      <c r="B1" s="2"/>
      <c r="C1" s="2"/>
      <c r="D1" s="2"/>
      <c r="G1" s="120"/>
      <c r="H1" s="120"/>
      <c r="I1" s="120"/>
      <c r="J1" s="120"/>
      <c r="K1" s="120"/>
      <c r="L1" s="120"/>
      <c r="M1" s="120"/>
      <c r="S1" s="120"/>
      <c r="T1" s="120"/>
      <c r="U1" s="120"/>
      <c r="V1" s="120"/>
      <c r="AE1"/>
      <c r="AF1"/>
      <c r="AG1"/>
      <c r="AI1"/>
      <c r="AJ1"/>
      <c r="AK1"/>
      <c r="AM1"/>
      <c r="AN1"/>
      <c r="AO1"/>
      <c r="AQ1"/>
      <c r="AR1"/>
      <c r="AS1"/>
      <c r="AU1"/>
      <c r="AV1"/>
      <c r="AW1"/>
      <c r="BD1"/>
      <c r="BE1"/>
      <c r="BF1"/>
      <c r="BG1"/>
      <c r="BH1"/>
      <c r="BI1"/>
      <c r="IU1" s="102"/>
      <c r="IX1" s="102"/>
    </row>
    <row r="2" spans="2:285 16369:16370" s="1" customFormat="1" x14ac:dyDescent="0.25">
      <c r="B2" s="3" t="s">
        <v>516</v>
      </c>
      <c r="C2" s="4" t="s">
        <v>517</v>
      </c>
      <c r="D2" s="5" t="s">
        <v>518</v>
      </c>
      <c r="E2" s="15"/>
      <c r="G2" s="120"/>
      <c r="H2" s="120"/>
      <c r="I2" s="120"/>
      <c r="J2" s="120"/>
      <c r="K2" s="120"/>
      <c r="L2" s="120"/>
      <c r="M2" s="120"/>
      <c r="S2" s="120"/>
      <c r="T2" s="120"/>
      <c r="U2" s="120"/>
      <c r="V2" s="120"/>
      <c r="AE2"/>
      <c r="AF2"/>
      <c r="AG2"/>
      <c r="AI2"/>
      <c r="AJ2"/>
      <c r="AK2"/>
      <c r="AM2"/>
      <c r="AN2"/>
      <c r="AO2"/>
      <c r="AQ2"/>
      <c r="AR2"/>
      <c r="AS2"/>
      <c r="AU2"/>
      <c r="AV2"/>
      <c r="AW2"/>
      <c r="BD2"/>
      <c r="BE2"/>
      <c r="BF2"/>
      <c r="BG2"/>
      <c r="BH2"/>
      <c r="BI2"/>
      <c r="IU2" s="102"/>
      <c r="IX2" s="102"/>
      <c r="XEO2" s="6"/>
      <c r="XEP2" s="6"/>
    </row>
    <row r="3" spans="2:285 16369:16370" s="1" customFormat="1" x14ac:dyDescent="0.25">
      <c r="B3" s="3" t="s">
        <v>519</v>
      </c>
      <c r="C3" s="4" t="s">
        <v>520</v>
      </c>
      <c r="D3" s="5" t="s">
        <v>521</v>
      </c>
      <c r="E3" s="15"/>
      <c r="G3" s="120"/>
      <c r="H3" s="120"/>
      <c r="I3" s="120"/>
      <c r="J3" s="120"/>
      <c r="K3" s="120"/>
      <c r="L3" s="120"/>
      <c r="M3" s="120"/>
      <c r="S3" s="120"/>
      <c r="T3" s="120"/>
      <c r="U3" s="120"/>
      <c r="V3" s="120"/>
      <c r="AE3"/>
      <c r="AF3"/>
      <c r="AG3"/>
      <c r="AI3"/>
      <c r="AJ3"/>
      <c r="AK3"/>
      <c r="AM3"/>
      <c r="AN3"/>
      <c r="AO3"/>
      <c r="AQ3"/>
      <c r="AR3"/>
      <c r="AS3"/>
      <c r="AU3"/>
      <c r="AV3"/>
      <c r="AW3"/>
      <c r="BD3"/>
      <c r="BE3"/>
      <c r="BF3"/>
      <c r="BG3"/>
      <c r="BH3"/>
      <c r="BI3"/>
      <c r="IU3" s="102"/>
      <c r="IX3" s="102"/>
      <c r="XEO3" s="6"/>
      <c r="XEP3" s="6"/>
    </row>
    <row r="4" spans="2:285 16369:16370" s="1" customFormat="1" x14ac:dyDescent="0.25">
      <c r="B4" s="3" t="s">
        <v>169</v>
      </c>
      <c r="C4" s="4" t="s">
        <v>170</v>
      </c>
      <c r="D4" s="5" t="s">
        <v>171</v>
      </c>
      <c r="E4" s="15"/>
      <c r="G4" s="120"/>
      <c r="H4" s="120"/>
      <c r="I4" s="120"/>
      <c r="J4" s="120"/>
      <c r="K4" s="120"/>
      <c r="L4" s="120"/>
      <c r="M4" s="120"/>
      <c r="S4" s="120"/>
      <c r="T4" s="120"/>
      <c r="U4" s="120"/>
      <c r="V4" s="120"/>
      <c r="AE4"/>
      <c r="AF4"/>
      <c r="AG4"/>
      <c r="AI4"/>
      <c r="AJ4"/>
      <c r="AK4"/>
      <c r="AM4"/>
      <c r="AN4"/>
      <c r="AO4"/>
      <c r="AQ4"/>
      <c r="AR4"/>
      <c r="AS4"/>
      <c r="AU4"/>
      <c r="AV4"/>
      <c r="AW4"/>
      <c r="BD4"/>
      <c r="BE4"/>
      <c r="BF4"/>
      <c r="BG4"/>
      <c r="BH4"/>
      <c r="BI4"/>
      <c r="IU4" s="102"/>
      <c r="IX4" s="102"/>
      <c r="XEO4" s="6" t="s">
        <v>11</v>
      </c>
      <c r="XEP4" s="6">
        <v>0</v>
      </c>
    </row>
    <row r="5" spans="2:285 16369:16370" s="1" customFormat="1" x14ac:dyDescent="0.25">
      <c r="B5" s="3" t="s">
        <v>172</v>
      </c>
      <c r="C5" s="7" t="s">
        <v>182</v>
      </c>
      <c r="D5" s="5" t="s">
        <v>173</v>
      </c>
      <c r="G5" s="120"/>
      <c r="H5" s="120"/>
      <c r="I5" s="120"/>
      <c r="J5" s="120"/>
      <c r="K5" s="120"/>
      <c r="L5" s="120"/>
      <c r="M5" s="120"/>
      <c r="S5" s="120"/>
      <c r="T5" s="120"/>
      <c r="U5" s="120"/>
      <c r="V5" s="120"/>
      <c r="AE5"/>
      <c r="AF5"/>
      <c r="AG5"/>
      <c r="AI5"/>
      <c r="AJ5"/>
      <c r="AK5"/>
      <c r="AM5"/>
      <c r="AN5"/>
      <c r="AO5"/>
      <c r="AQ5"/>
      <c r="AR5"/>
      <c r="AS5"/>
      <c r="AU5"/>
      <c r="AV5"/>
      <c r="AW5"/>
      <c r="BD5"/>
      <c r="BE5"/>
      <c r="BF5"/>
      <c r="BG5"/>
      <c r="BH5"/>
      <c r="BI5"/>
      <c r="IU5" s="102"/>
      <c r="IX5" s="102"/>
      <c r="XEO5" s="6" t="s">
        <v>10</v>
      </c>
      <c r="XEP5" s="6">
        <v>3</v>
      </c>
    </row>
    <row r="6" spans="2:285 16369:16370" s="1" customFormat="1" x14ac:dyDescent="0.25">
      <c r="B6" s="3" t="s">
        <v>174</v>
      </c>
      <c r="C6" s="4" t="s">
        <v>175</v>
      </c>
      <c r="D6" s="5" t="s">
        <v>176</v>
      </c>
      <c r="G6" s="120"/>
      <c r="H6" s="120"/>
      <c r="I6" s="120"/>
      <c r="J6" s="120"/>
      <c r="K6" s="120"/>
      <c r="L6" s="120"/>
      <c r="M6" s="120"/>
      <c r="S6" s="120"/>
      <c r="T6" s="120"/>
      <c r="U6" s="120"/>
      <c r="V6" s="120"/>
      <c r="AE6"/>
      <c r="AF6"/>
      <c r="AG6"/>
      <c r="AI6"/>
      <c r="AJ6"/>
      <c r="AK6"/>
      <c r="AM6"/>
      <c r="AN6"/>
      <c r="AO6"/>
      <c r="AQ6"/>
      <c r="AR6"/>
      <c r="AS6"/>
      <c r="AU6"/>
      <c r="AV6"/>
      <c r="AW6"/>
      <c r="BD6"/>
      <c r="BE6"/>
      <c r="BF6"/>
      <c r="BG6"/>
      <c r="BH6"/>
      <c r="BI6"/>
      <c r="IU6" s="102"/>
      <c r="IX6" s="102"/>
      <c r="XEO6" s="6" t="s">
        <v>9</v>
      </c>
      <c r="XEP6" s="6">
        <v>6</v>
      </c>
    </row>
    <row r="7" spans="2:285 16369:16370" s="1" customFormat="1" ht="15.75" thickBot="1" x14ac:dyDescent="0.3">
      <c r="B7" s="8" t="s">
        <v>177</v>
      </c>
      <c r="C7" s="9" t="s">
        <v>178</v>
      </c>
      <c r="D7" s="10" t="s">
        <v>179</v>
      </c>
      <c r="G7" s="120"/>
      <c r="H7" s="120"/>
      <c r="I7" s="120"/>
      <c r="J7" s="120"/>
      <c r="K7" s="120"/>
      <c r="L7" s="120"/>
      <c r="M7" s="120"/>
      <c r="S7" s="120"/>
      <c r="T7" s="120"/>
      <c r="U7" s="120"/>
      <c r="V7" s="120"/>
      <c r="AE7"/>
      <c r="AF7"/>
      <c r="AG7"/>
      <c r="AI7"/>
      <c r="AJ7"/>
      <c r="AK7"/>
      <c r="AM7"/>
      <c r="AN7"/>
      <c r="AO7"/>
      <c r="AQ7"/>
      <c r="AR7"/>
      <c r="AS7"/>
      <c r="AU7"/>
      <c r="AV7"/>
      <c r="AW7"/>
      <c r="BD7"/>
      <c r="BE7"/>
      <c r="BF7"/>
      <c r="BG7"/>
      <c r="BH7"/>
      <c r="BI7"/>
      <c r="IU7" s="102"/>
      <c r="IX7" s="102"/>
    </row>
    <row r="8" spans="2:285 16369:16370" s="1" customFormat="1" ht="15.75" thickBot="1" x14ac:dyDescent="0.3">
      <c r="B8" s="13"/>
      <c r="C8" s="14"/>
      <c r="D8" s="47"/>
      <c r="E8" s="48"/>
      <c r="G8" s="120"/>
      <c r="H8" s="120"/>
      <c r="I8" s="120"/>
      <c r="J8" s="120"/>
      <c r="K8" s="120"/>
      <c r="L8" s="120"/>
      <c r="M8" s="120"/>
      <c r="S8" s="120"/>
      <c r="T8" s="120"/>
      <c r="U8" s="120"/>
      <c r="V8" s="120"/>
      <c r="AE8"/>
      <c r="AF8"/>
      <c r="AG8"/>
      <c r="AI8"/>
      <c r="AJ8"/>
      <c r="AK8"/>
      <c r="AM8"/>
      <c r="AN8"/>
      <c r="AO8"/>
      <c r="AQ8"/>
      <c r="AR8"/>
      <c r="AS8"/>
      <c r="AU8"/>
      <c r="AV8"/>
      <c r="AW8"/>
      <c r="BD8"/>
      <c r="BE8"/>
      <c r="BF8"/>
      <c r="BG8"/>
      <c r="BH8"/>
      <c r="BI8"/>
      <c r="IU8" s="102"/>
      <c r="IX8" s="102"/>
    </row>
    <row r="9" spans="2:285 16369:16370" x14ac:dyDescent="0.25">
      <c r="B9" s="23" t="s">
        <v>183</v>
      </c>
      <c r="C9" s="22" t="s">
        <v>180</v>
      </c>
      <c r="D9" s="22" t="s">
        <v>181</v>
      </c>
      <c r="E9" s="22" t="s">
        <v>7</v>
      </c>
      <c r="F9" s="22" t="s">
        <v>8</v>
      </c>
      <c r="G9" s="11">
        <v>2010</v>
      </c>
      <c r="H9" s="11">
        <v>2011</v>
      </c>
      <c r="I9" s="11">
        <v>2012</v>
      </c>
      <c r="J9" s="11">
        <v>2013</v>
      </c>
      <c r="K9" s="11">
        <v>2014</v>
      </c>
      <c r="L9" s="11">
        <v>2015</v>
      </c>
      <c r="M9" s="11">
        <v>2016</v>
      </c>
      <c r="N9" s="11">
        <v>2017</v>
      </c>
      <c r="O9" s="11">
        <v>2018</v>
      </c>
      <c r="P9" s="11">
        <v>2019</v>
      </c>
      <c r="Q9" s="11">
        <v>2020</v>
      </c>
      <c r="R9" s="11">
        <v>2021</v>
      </c>
      <c r="S9" s="11">
        <v>2022</v>
      </c>
      <c r="T9" s="11">
        <v>2023</v>
      </c>
      <c r="U9" s="11">
        <v>2024</v>
      </c>
      <c r="V9" s="11">
        <v>2025</v>
      </c>
      <c r="W9" s="11" t="s">
        <v>542</v>
      </c>
      <c r="X9" s="11" t="s">
        <v>543</v>
      </c>
      <c r="Y9" s="11" t="s">
        <v>544</v>
      </c>
      <c r="Z9" s="11" t="s">
        <v>545</v>
      </c>
      <c r="AA9" s="11" t="s">
        <v>538</v>
      </c>
      <c r="AB9" s="11" t="s">
        <v>539</v>
      </c>
      <c r="AC9" s="11" t="s">
        <v>540</v>
      </c>
      <c r="AD9" s="11" t="s">
        <v>541</v>
      </c>
      <c r="AE9" s="11" t="s">
        <v>534</v>
      </c>
      <c r="AF9" s="11" t="s">
        <v>535</v>
      </c>
      <c r="AG9" s="11" t="s">
        <v>536</v>
      </c>
      <c r="AH9" s="11" t="s">
        <v>537</v>
      </c>
      <c r="AI9" s="11" t="s">
        <v>530</v>
      </c>
      <c r="AJ9" s="11" t="s">
        <v>531</v>
      </c>
      <c r="AK9" s="11" t="s">
        <v>532</v>
      </c>
      <c r="AL9" s="11" t="s">
        <v>533</v>
      </c>
      <c r="AM9" s="11" t="s">
        <v>526</v>
      </c>
      <c r="AN9" s="11" t="s">
        <v>527</v>
      </c>
      <c r="AO9" s="11" t="s">
        <v>528</v>
      </c>
      <c r="AP9" s="11" t="s">
        <v>529</v>
      </c>
      <c r="AQ9" s="11" t="s">
        <v>522</v>
      </c>
      <c r="AR9" s="11" t="s">
        <v>523</v>
      </c>
      <c r="AS9" s="11" t="s">
        <v>524</v>
      </c>
      <c r="AT9" s="11" t="s">
        <v>525</v>
      </c>
      <c r="AU9" s="11" t="s">
        <v>3</v>
      </c>
      <c r="AV9" s="11" t="s">
        <v>4</v>
      </c>
      <c r="AW9" s="11" t="s">
        <v>5</v>
      </c>
      <c r="AX9" s="11" t="s">
        <v>6</v>
      </c>
      <c r="AY9" s="11" t="s">
        <v>546</v>
      </c>
      <c r="AZ9" s="11" t="s">
        <v>547</v>
      </c>
      <c r="BA9" s="11" t="s">
        <v>548</v>
      </c>
      <c r="BB9" s="11" t="s">
        <v>644</v>
      </c>
      <c r="BC9" s="11" t="s">
        <v>645</v>
      </c>
      <c r="BD9" s="11" t="s">
        <v>646</v>
      </c>
      <c r="BE9" s="11" t="s">
        <v>657</v>
      </c>
      <c r="BF9" s="11" t="s">
        <v>659</v>
      </c>
      <c r="BG9" s="11" t="s">
        <v>664</v>
      </c>
      <c r="BH9" s="11" t="s">
        <v>667</v>
      </c>
      <c r="BI9" s="11" t="s">
        <v>672</v>
      </c>
      <c r="BJ9" s="11" t="s">
        <v>678</v>
      </c>
      <c r="BK9" s="11" t="s">
        <v>679</v>
      </c>
      <c r="BL9" s="11" t="s">
        <v>686</v>
      </c>
      <c r="BM9" s="11" t="s">
        <v>690</v>
      </c>
      <c r="BN9" s="11" t="s">
        <v>694</v>
      </c>
      <c r="BO9" s="11" t="s">
        <v>698</v>
      </c>
      <c r="BP9" s="11" t="s">
        <v>699</v>
      </c>
      <c r="BQ9" s="11" t="s">
        <v>706</v>
      </c>
      <c r="BR9" s="11" t="s">
        <v>707</v>
      </c>
      <c r="BS9" s="11" t="s">
        <v>711</v>
      </c>
      <c r="BT9" s="11" t="s">
        <v>718</v>
      </c>
      <c r="BU9" s="11" t="s">
        <v>719</v>
      </c>
      <c r="BV9" s="11" t="s">
        <v>726</v>
      </c>
      <c r="BW9" s="11" t="s">
        <v>734</v>
      </c>
      <c r="BX9" s="11" t="s">
        <v>741</v>
      </c>
      <c r="BY9" s="11" t="s">
        <v>742</v>
      </c>
      <c r="BZ9" s="11" t="s">
        <v>746</v>
      </c>
      <c r="CA9" s="11" t="s">
        <v>753</v>
      </c>
      <c r="CB9" s="11" t="s">
        <v>754</v>
      </c>
      <c r="CC9" s="11" t="s">
        <v>758</v>
      </c>
      <c r="CD9" s="11" t="s">
        <v>762</v>
      </c>
      <c r="CE9" s="11" t="s">
        <v>766</v>
      </c>
      <c r="CF9" s="11" t="s">
        <v>770</v>
      </c>
      <c r="CG9" s="11" t="s">
        <v>774</v>
      </c>
      <c r="CH9" s="11" t="s">
        <v>781</v>
      </c>
      <c r="CI9" s="11" t="s">
        <v>788</v>
      </c>
      <c r="CJ9" s="11" t="s">
        <v>789</v>
      </c>
      <c r="CK9" s="83" t="s">
        <v>549</v>
      </c>
      <c r="CL9" s="83" t="s">
        <v>550</v>
      </c>
      <c r="CM9" s="83" t="s">
        <v>551</v>
      </c>
      <c r="CN9" s="83" t="s">
        <v>552</v>
      </c>
      <c r="CO9" s="83" t="s">
        <v>553</v>
      </c>
      <c r="CP9" s="83" t="s">
        <v>554</v>
      </c>
      <c r="CQ9" s="83" t="s">
        <v>555</v>
      </c>
      <c r="CR9" s="83" t="s">
        <v>556</v>
      </c>
      <c r="CS9" s="83" t="s">
        <v>557</v>
      </c>
      <c r="CT9" s="83" t="s">
        <v>558</v>
      </c>
      <c r="CU9" s="83" t="s">
        <v>559</v>
      </c>
      <c r="CV9" s="83" t="s">
        <v>560</v>
      </c>
      <c r="CW9" s="83" t="s">
        <v>561</v>
      </c>
      <c r="CX9" s="83" t="s">
        <v>562</v>
      </c>
      <c r="CY9" s="83" t="s">
        <v>563</v>
      </c>
      <c r="CZ9" s="83" t="s">
        <v>564</v>
      </c>
      <c r="DA9" s="83" t="s">
        <v>565</v>
      </c>
      <c r="DB9" s="83" t="s">
        <v>566</v>
      </c>
      <c r="DC9" s="83" t="s">
        <v>567</v>
      </c>
      <c r="DD9" s="83" t="s">
        <v>568</v>
      </c>
      <c r="DE9" s="83" t="s">
        <v>569</v>
      </c>
      <c r="DF9" s="83" t="s">
        <v>570</v>
      </c>
      <c r="DG9" s="83" t="s">
        <v>571</v>
      </c>
      <c r="DH9" s="83" t="s">
        <v>572</v>
      </c>
      <c r="DI9" s="83" t="s">
        <v>573</v>
      </c>
      <c r="DJ9" s="83" t="s">
        <v>574</v>
      </c>
      <c r="DK9" s="83" t="s">
        <v>575</v>
      </c>
      <c r="DL9" s="83" t="s">
        <v>576</v>
      </c>
      <c r="DM9" s="83" t="s">
        <v>577</v>
      </c>
      <c r="DN9" s="83" t="s">
        <v>578</v>
      </c>
      <c r="DO9" s="83" t="s">
        <v>579</v>
      </c>
      <c r="DP9" s="83" t="s">
        <v>580</v>
      </c>
      <c r="DQ9" s="83" t="s">
        <v>581</v>
      </c>
      <c r="DR9" s="83" t="s">
        <v>582</v>
      </c>
      <c r="DS9" s="83" t="s">
        <v>583</v>
      </c>
      <c r="DT9" s="83" t="s">
        <v>584</v>
      </c>
      <c r="DU9" s="83" t="s">
        <v>585</v>
      </c>
      <c r="DV9" s="83" t="s">
        <v>586</v>
      </c>
      <c r="DW9" s="83" t="s">
        <v>587</v>
      </c>
      <c r="DX9" s="83" t="s">
        <v>588</v>
      </c>
      <c r="DY9" s="83" t="s">
        <v>589</v>
      </c>
      <c r="DZ9" s="83" t="s">
        <v>590</v>
      </c>
      <c r="EA9" s="83" t="s">
        <v>591</v>
      </c>
      <c r="EB9" s="83" t="s">
        <v>592</v>
      </c>
      <c r="EC9" s="83" t="s">
        <v>593</v>
      </c>
      <c r="ED9" s="83" t="s">
        <v>594</v>
      </c>
      <c r="EE9" s="83" t="s">
        <v>595</v>
      </c>
      <c r="EF9" s="83" t="s">
        <v>596</v>
      </c>
      <c r="EG9" s="83" t="s">
        <v>597</v>
      </c>
      <c r="EH9" s="83" t="s">
        <v>598</v>
      </c>
      <c r="EI9" s="83" t="s">
        <v>599</v>
      </c>
      <c r="EJ9" s="83" t="s">
        <v>600</v>
      </c>
      <c r="EK9" s="83" t="s">
        <v>601</v>
      </c>
      <c r="EL9" s="83" t="s">
        <v>602</v>
      </c>
      <c r="EM9" s="83" t="s">
        <v>603</v>
      </c>
      <c r="EN9" s="83" t="s">
        <v>604</v>
      </c>
      <c r="EO9" s="83" t="s">
        <v>605</v>
      </c>
      <c r="EP9" s="83" t="s">
        <v>606</v>
      </c>
      <c r="EQ9" s="83" t="s">
        <v>607</v>
      </c>
      <c r="ER9" s="83" t="s">
        <v>608</v>
      </c>
      <c r="ES9" s="83" t="s">
        <v>609</v>
      </c>
      <c r="ET9" s="83" t="s">
        <v>610</v>
      </c>
      <c r="EU9" s="83" t="s">
        <v>611</v>
      </c>
      <c r="EV9" s="83" t="s">
        <v>612</v>
      </c>
      <c r="EW9" s="83" t="s">
        <v>613</v>
      </c>
      <c r="EX9" s="83" t="s">
        <v>614</v>
      </c>
      <c r="EY9" s="83" t="s">
        <v>615</v>
      </c>
      <c r="EZ9" s="83" t="s">
        <v>616</v>
      </c>
      <c r="FA9" s="83" t="s">
        <v>617</v>
      </c>
      <c r="FB9" s="83" t="s">
        <v>618</v>
      </c>
      <c r="FC9" s="83" t="s">
        <v>619</v>
      </c>
      <c r="FD9" s="83" t="s">
        <v>620</v>
      </c>
      <c r="FE9" s="83" t="s">
        <v>621</v>
      </c>
      <c r="FF9" s="83" t="s">
        <v>622</v>
      </c>
      <c r="FG9" s="83" t="s">
        <v>623</v>
      </c>
      <c r="FH9" s="83" t="s">
        <v>624</v>
      </c>
      <c r="FI9" s="83" t="s">
        <v>625</v>
      </c>
      <c r="FJ9" s="83" t="s">
        <v>626</v>
      </c>
      <c r="FK9" s="83" t="s">
        <v>627</v>
      </c>
      <c r="FL9" s="83" t="s">
        <v>628</v>
      </c>
      <c r="FM9" s="83" t="s">
        <v>629</v>
      </c>
      <c r="FN9" s="83" t="s">
        <v>630</v>
      </c>
      <c r="FO9" s="83" t="s">
        <v>631</v>
      </c>
      <c r="FP9" s="83" t="s">
        <v>632</v>
      </c>
      <c r="FQ9" s="83" t="s">
        <v>633</v>
      </c>
      <c r="FR9" s="83" t="s">
        <v>634</v>
      </c>
      <c r="FS9" s="83" t="s">
        <v>635</v>
      </c>
      <c r="FT9" s="83" t="s">
        <v>636</v>
      </c>
      <c r="FU9" s="83" t="s">
        <v>637</v>
      </c>
      <c r="FV9" s="83" t="s">
        <v>638</v>
      </c>
      <c r="FW9" s="83" t="s">
        <v>639</v>
      </c>
      <c r="FX9" s="83" t="s">
        <v>640</v>
      </c>
      <c r="FY9" s="83" t="s">
        <v>641</v>
      </c>
      <c r="FZ9" s="83" t="s">
        <v>642</v>
      </c>
      <c r="GA9" s="83" t="s">
        <v>643</v>
      </c>
      <c r="GB9" s="83" t="s">
        <v>647</v>
      </c>
      <c r="GC9" s="88" t="s">
        <v>648</v>
      </c>
      <c r="GD9" s="83" t="s">
        <v>649</v>
      </c>
      <c r="GE9" s="83" t="s">
        <v>650</v>
      </c>
      <c r="GF9" s="83" t="s">
        <v>651</v>
      </c>
      <c r="GG9" s="83" t="s">
        <v>652</v>
      </c>
      <c r="GH9" s="83" t="s">
        <v>653</v>
      </c>
      <c r="GI9" s="83" t="s">
        <v>654</v>
      </c>
      <c r="GJ9" s="83" t="s">
        <v>655</v>
      </c>
      <c r="GK9" s="83" t="s">
        <v>656</v>
      </c>
      <c r="GL9" s="83" t="s">
        <v>658</v>
      </c>
      <c r="GM9" s="83" t="s">
        <v>660</v>
      </c>
      <c r="GN9" s="84" t="s">
        <v>661</v>
      </c>
      <c r="GO9" s="84" t="s">
        <v>662</v>
      </c>
      <c r="GP9" s="84" t="s">
        <v>663</v>
      </c>
      <c r="GQ9" s="84" t="s">
        <v>665</v>
      </c>
      <c r="GR9" s="84" t="s">
        <v>666</v>
      </c>
      <c r="GS9" s="84" t="s">
        <v>668</v>
      </c>
      <c r="GT9" s="84" t="s">
        <v>669</v>
      </c>
      <c r="GU9" s="84" t="s">
        <v>670</v>
      </c>
      <c r="GV9" s="84" t="s">
        <v>671</v>
      </c>
      <c r="GW9" s="84" t="s">
        <v>673</v>
      </c>
      <c r="GX9" s="84" t="s">
        <v>676</v>
      </c>
      <c r="GY9" s="89" t="s">
        <v>677</v>
      </c>
      <c r="GZ9" s="90" t="s">
        <v>680</v>
      </c>
      <c r="HA9" s="90" t="s">
        <v>681</v>
      </c>
      <c r="HB9" s="90" t="s">
        <v>682</v>
      </c>
      <c r="HC9" s="90" t="s">
        <v>683</v>
      </c>
      <c r="HD9" s="90" t="s">
        <v>684</v>
      </c>
      <c r="HE9" s="90" t="s">
        <v>685</v>
      </c>
      <c r="HF9" s="90" t="s">
        <v>687</v>
      </c>
      <c r="HG9" s="90" t="s">
        <v>688</v>
      </c>
      <c r="HH9" s="90" t="s">
        <v>689</v>
      </c>
      <c r="HI9" s="90" t="s">
        <v>691</v>
      </c>
      <c r="HJ9" s="90" t="s">
        <v>692</v>
      </c>
      <c r="HK9" s="90" t="s">
        <v>693</v>
      </c>
      <c r="HL9" s="90" t="s">
        <v>695</v>
      </c>
      <c r="HM9" s="90" t="s">
        <v>696</v>
      </c>
      <c r="HN9" s="90" t="s">
        <v>697</v>
      </c>
      <c r="HO9" s="90" t="s">
        <v>700</v>
      </c>
      <c r="HP9" s="90" t="s">
        <v>701</v>
      </c>
      <c r="HQ9" s="90" t="s">
        <v>702</v>
      </c>
      <c r="HR9" s="90" t="s">
        <v>703</v>
      </c>
      <c r="HS9" s="90" t="s">
        <v>704</v>
      </c>
      <c r="HT9" s="90" t="s">
        <v>705</v>
      </c>
      <c r="HU9" s="90" t="s">
        <v>708</v>
      </c>
      <c r="HV9" s="90" t="s">
        <v>709</v>
      </c>
      <c r="HW9" s="90" t="s">
        <v>710</v>
      </c>
      <c r="HX9" s="90" t="s">
        <v>712</v>
      </c>
      <c r="HY9" s="90" t="s">
        <v>713</v>
      </c>
      <c r="HZ9" s="90" t="s">
        <v>714</v>
      </c>
      <c r="IA9" s="90" t="s">
        <v>715</v>
      </c>
      <c r="IB9" s="90" t="s">
        <v>716</v>
      </c>
      <c r="IC9" s="90" t="s">
        <v>717</v>
      </c>
      <c r="ID9" s="90" t="s">
        <v>720</v>
      </c>
      <c r="IE9" s="90" t="s">
        <v>721</v>
      </c>
      <c r="IF9" s="90" t="s">
        <v>722</v>
      </c>
      <c r="IG9" s="90" t="s">
        <v>723</v>
      </c>
      <c r="IH9" s="90" t="s">
        <v>724</v>
      </c>
      <c r="II9" s="90" t="s">
        <v>725</v>
      </c>
      <c r="IJ9" s="90" t="s">
        <v>735</v>
      </c>
      <c r="IK9" s="90" t="s">
        <v>736</v>
      </c>
      <c r="IL9" s="90" t="s">
        <v>737</v>
      </c>
      <c r="IM9" s="90" t="s">
        <v>738</v>
      </c>
      <c r="IN9" s="90" t="s">
        <v>739</v>
      </c>
      <c r="IO9" s="90" t="s">
        <v>740</v>
      </c>
      <c r="IP9" s="90" t="s">
        <v>743</v>
      </c>
      <c r="IQ9" s="90" t="s">
        <v>744</v>
      </c>
      <c r="IR9" s="90" t="s">
        <v>745</v>
      </c>
      <c r="IS9" s="90" t="s">
        <v>747</v>
      </c>
      <c r="IT9" s="90" t="s">
        <v>748</v>
      </c>
      <c r="IU9" s="90" t="s">
        <v>749</v>
      </c>
      <c r="IV9" s="101" t="s">
        <v>750</v>
      </c>
      <c r="IW9" s="101" t="s">
        <v>751</v>
      </c>
      <c r="IX9" s="90" t="s">
        <v>752</v>
      </c>
      <c r="IY9" s="90" t="s">
        <v>755</v>
      </c>
      <c r="IZ9" s="90" t="s">
        <v>756</v>
      </c>
      <c r="JA9" s="90" t="s">
        <v>757</v>
      </c>
      <c r="JB9" s="90" t="s">
        <v>759</v>
      </c>
      <c r="JC9" s="90" t="s">
        <v>760</v>
      </c>
      <c r="JD9" s="90" t="s">
        <v>761</v>
      </c>
      <c r="JE9" s="90" t="s">
        <v>763</v>
      </c>
      <c r="JF9" s="90" t="s">
        <v>764</v>
      </c>
      <c r="JG9" s="90" t="s">
        <v>765</v>
      </c>
      <c r="JH9" s="90" t="s">
        <v>767</v>
      </c>
      <c r="JI9" s="90" t="s">
        <v>768</v>
      </c>
      <c r="JJ9" s="90" t="s">
        <v>769</v>
      </c>
      <c r="JK9" s="90" t="s">
        <v>771</v>
      </c>
      <c r="JL9" s="90" t="s">
        <v>772</v>
      </c>
      <c r="JM9" s="90" t="s">
        <v>773</v>
      </c>
      <c r="JN9" s="90" t="s">
        <v>775</v>
      </c>
      <c r="JO9" s="90" t="s">
        <v>776</v>
      </c>
      <c r="JP9" s="90" t="s">
        <v>777</v>
      </c>
      <c r="JQ9" s="90" t="s">
        <v>782</v>
      </c>
      <c r="JR9" s="90" t="s">
        <v>783</v>
      </c>
      <c r="JS9" s="90" t="s">
        <v>784</v>
      </c>
      <c r="JT9" s="90" t="s">
        <v>785</v>
      </c>
      <c r="JU9" s="90" t="s">
        <v>786</v>
      </c>
      <c r="JV9" s="90" t="s">
        <v>787</v>
      </c>
      <c r="JW9" s="90" t="s">
        <v>790</v>
      </c>
      <c r="JX9" s="90" t="s">
        <v>791</v>
      </c>
      <c r="JY9" s="113" t="s">
        <v>792</v>
      </c>
    </row>
    <row r="10" spans="2:285 16369:16370" x14ac:dyDescent="0.25">
      <c r="B10" s="41" t="s">
        <v>184</v>
      </c>
      <c r="C10" t="s">
        <v>14</v>
      </c>
      <c r="D10" t="s">
        <v>352</v>
      </c>
      <c r="E10">
        <v>6</v>
      </c>
      <c r="F10" t="s">
        <v>9</v>
      </c>
      <c r="G10" s="103">
        <v>715517.44413764658</v>
      </c>
      <c r="H10" s="103">
        <f t="shared" ref="H10:O10" si="0">H11+H20</f>
        <v>772731.92659999989</v>
      </c>
      <c r="I10" s="103">
        <f t="shared" si="0"/>
        <v>828266</v>
      </c>
      <c r="J10" s="103">
        <f t="shared" si="0"/>
        <v>885079</v>
      </c>
      <c r="K10" s="100">
        <f t="shared" si="0"/>
        <v>977965</v>
      </c>
      <c r="L10" s="100">
        <f t="shared" si="0"/>
        <v>1043228.54</v>
      </c>
      <c r="M10" s="100">
        <f t="shared" si="0"/>
        <v>1066610.7</v>
      </c>
      <c r="N10" s="20">
        <f t="shared" si="0"/>
        <v>1088168.97</v>
      </c>
      <c r="O10" s="20">
        <f t="shared" si="0"/>
        <v>1107284.5062869366</v>
      </c>
      <c r="P10" s="20">
        <f t="shared" ref="P10:U10" si="1">P11+P20</f>
        <v>1112625.9111071439</v>
      </c>
      <c r="Q10" s="20">
        <f t="shared" si="1"/>
        <v>1224470.3569511829</v>
      </c>
      <c r="R10" s="20">
        <f t="shared" si="1"/>
        <v>1382939.7296654782</v>
      </c>
      <c r="S10" s="100">
        <f t="shared" si="1"/>
        <v>1378625.8202368291</v>
      </c>
      <c r="T10" s="100">
        <f t="shared" si="1"/>
        <v>1362827.6098111188</v>
      </c>
      <c r="U10" s="100">
        <f t="shared" si="1"/>
        <v>1365006.8905836004</v>
      </c>
      <c r="V10" s="100">
        <f t="shared" ref="V10" si="2">V11+V20</f>
        <v>1401549.4310132279</v>
      </c>
      <c r="W10" s="20"/>
      <c r="X10" s="20"/>
      <c r="Y10" s="20"/>
      <c r="AA10" s="20"/>
      <c r="AB10" s="20"/>
      <c r="AC10" s="20"/>
      <c r="AE10" s="20"/>
      <c r="AF10" s="20"/>
      <c r="AG10" s="20"/>
      <c r="AI10" s="20"/>
      <c r="AJ10" s="20"/>
      <c r="AK10" s="20"/>
      <c r="AM10" s="20"/>
      <c r="AN10" s="20"/>
      <c r="AO10" s="20"/>
      <c r="AQ10" s="20"/>
      <c r="AR10" s="20"/>
      <c r="AS10" s="20"/>
      <c r="AV10" s="20"/>
      <c r="AW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JW10" s="133"/>
      <c r="JX10" s="133"/>
      <c r="JY10" s="116"/>
    </row>
    <row r="11" spans="2:285 16369:16370" x14ac:dyDescent="0.25">
      <c r="B11" s="41" t="s">
        <v>185</v>
      </c>
      <c r="C11" t="s">
        <v>15</v>
      </c>
      <c r="D11" t="s">
        <v>353</v>
      </c>
      <c r="E11">
        <v>6</v>
      </c>
      <c r="F11" t="s">
        <v>9</v>
      </c>
      <c r="G11" s="103">
        <f t="shared" ref="G11:L11" si="3">G12+G15</f>
        <v>715370.88906856987</v>
      </c>
      <c r="H11" s="103">
        <f t="shared" si="3"/>
        <v>772516.92659999989</v>
      </c>
      <c r="I11" s="103">
        <f t="shared" si="3"/>
        <v>827981</v>
      </c>
      <c r="J11" s="103">
        <f t="shared" si="3"/>
        <v>884692</v>
      </c>
      <c r="K11" s="100">
        <f t="shared" si="3"/>
        <v>977102</v>
      </c>
      <c r="L11" s="100">
        <f t="shared" si="3"/>
        <v>1042271.54</v>
      </c>
      <c r="M11" s="100">
        <f t="shared" ref="M11:R11" si="4">M12+M15</f>
        <v>1065709.7</v>
      </c>
      <c r="N11" s="20">
        <f t="shared" si="4"/>
        <v>1087341.97</v>
      </c>
      <c r="O11" s="20">
        <f t="shared" si="4"/>
        <v>1106568.8259726185</v>
      </c>
      <c r="P11" s="20">
        <f t="shared" si="4"/>
        <v>1112044.1998354751</v>
      </c>
      <c r="Q11" s="20">
        <f t="shared" si="4"/>
        <v>1224038.2318433872</v>
      </c>
      <c r="R11" s="20">
        <f t="shared" si="4"/>
        <v>1382624.852860701</v>
      </c>
      <c r="S11" s="100">
        <f t="shared" ref="S11:T11" si="5">S12+S15</f>
        <v>1378421.4631156197</v>
      </c>
      <c r="T11" s="100">
        <f t="shared" si="5"/>
        <v>1362726.61763416</v>
      </c>
      <c r="U11" s="100">
        <f t="shared" ref="U11:V11" si="6">U12+U15</f>
        <v>1364983.0111396615</v>
      </c>
      <c r="V11" s="100">
        <f t="shared" si="6"/>
        <v>1401538.084887479</v>
      </c>
      <c r="W11" s="20"/>
      <c r="X11" s="20"/>
      <c r="Y11" s="20"/>
      <c r="AA11" s="20"/>
      <c r="AB11" s="20"/>
      <c r="AC11" s="20"/>
      <c r="AE11" s="20"/>
      <c r="AF11" s="20"/>
      <c r="AG11" s="20"/>
      <c r="AI11" s="20"/>
      <c r="AJ11" s="20"/>
      <c r="AK11" s="20"/>
      <c r="AM11" s="20"/>
      <c r="AN11" s="20"/>
      <c r="AO11" s="20"/>
      <c r="AQ11" s="20"/>
      <c r="AR11" s="20"/>
      <c r="AS11" s="20"/>
      <c r="AU11" s="20"/>
      <c r="AV11" s="20"/>
      <c r="AW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JW11" s="133"/>
      <c r="JX11" s="133"/>
      <c r="JY11" s="116"/>
    </row>
    <row r="12" spans="2:285 16369:16370" x14ac:dyDescent="0.25">
      <c r="B12" s="41" t="s">
        <v>187</v>
      </c>
      <c r="C12" t="s">
        <v>17</v>
      </c>
      <c r="D12" t="s">
        <v>354</v>
      </c>
      <c r="E12">
        <v>6</v>
      </c>
      <c r="F12" t="s">
        <v>9</v>
      </c>
      <c r="G12" s="126">
        <v>407371.68053999997</v>
      </c>
      <c r="H12" s="103">
        <v>438582</v>
      </c>
      <c r="I12" s="103">
        <v>470358</v>
      </c>
      <c r="J12" s="103">
        <v>520786</v>
      </c>
      <c r="K12" s="100">
        <v>564673</v>
      </c>
      <c r="L12" s="100">
        <v>551374</v>
      </c>
      <c r="M12" s="100">
        <f t="shared" ref="M12:R12" si="7">M13+M14</f>
        <v>561120</v>
      </c>
      <c r="N12" s="20">
        <f t="shared" si="7"/>
        <v>577055.97</v>
      </c>
      <c r="O12" s="20">
        <f t="shared" si="7"/>
        <v>580310.30533055007</v>
      </c>
      <c r="P12" s="20">
        <f t="shared" si="7"/>
        <v>597290.00103857007</v>
      </c>
      <c r="Q12" s="20">
        <f t="shared" si="7"/>
        <v>644087.84581244888</v>
      </c>
      <c r="R12" s="20">
        <f t="shared" si="7"/>
        <v>702255.53966348362</v>
      </c>
      <c r="S12" s="100">
        <f t="shared" ref="S12:V12" si="8">S13+S14</f>
        <v>732653.86889284733</v>
      </c>
      <c r="T12" s="100">
        <f t="shared" si="8"/>
        <v>741778.13278726197</v>
      </c>
      <c r="U12" s="100">
        <f t="shared" si="8"/>
        <v>788362.12077106687</v>
      </c>
      <c r="V12" s="100">
        <f t="shared" si="8"/>
        <v>831876.58804917196</v>
      </c>
      <c r="W12" s="20"/>
      <c r="X12" s="20"/>
      <c r="Y12" s="20"/>
      <c r="AA12" s="20"/>
      <c r="AB12" s="20"/>
      <c r="AC12" s="20"/>
      <c r="AE12" s="20"/>
      <c r="AF12" s="20"/>
      <c r="AG12" s="20"/>
      <c r="AI12" s="20"/>
      <c r="AJ12" s="20"/>
      <c r="AK12" s="20"/>
      <c r="AM12" s="20"/>
      <c r="AN12" s="20"/>
      <c r="AO12" s="20"/>
      <c r="AQ12" s="20"/>
      <c r="AR12" s="20"/>
      <c r="AS12" s="20"/>
      <c r="AU12" s="20"/>
      <c r="AV12" s="20"/>
      <c r="AW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JW12" s="133"/>
      <c r="JX12" s="133"/>
      <c r="JY12" s="116"/>
    </row>
    <row r="13" spans="2:285 16369:16370" x14ac:dyDescent="0.25">
      <c r="B13" s="41" t="s">
        <v>188</v>
      </c>
      <c r="C13" t="s">
        <v>18</v>
      </c>
      <c r="D13" t="s">
        <v>355</v>
      </c>
      <c r="E13">
        <v>6</v>
      </c>
      <c r="F13" t="s">
        <v>9</v>
      </c>
      <c r="G13" s="103">
        <v>401820.8888662</v>
      </c>
      <c r="H13" s="103">
        <v>429924.47</v>
      </c>
      <c r="I13" s="103">
        <v>454695</v>
      </c>
      <c r="J13" s="103">
        <v>500868</v>
      </c>
      <c r="K13" s="100">
        <v>538641</v>
      </c>
      <c r="L13" s="100">
        <v>520936</v>
      </c>
      <c r="M13" s="100">
        <v>530834</v>
      </c>
      <c r="N13" s="20">
        <v>546939</v>
      </c>
      <c r="O13" s="20">
        <v>565092.52203161002</v>
      </c>
      <c r="P13" s="20">
        <v>582135.57651368005</v>
      </c>
      <c r="Q13" s="20">
        <v>630791.14957838994</v>
      </c>
      <c r="R13" s="20">
        <v>678880.88196186</v>
      </c>
      <c r="S13" s="100">
        <v>712779.35871429008</v>
      </c>
      <c r="T13" s="121">
        <v>725398.68388917006</v>
      </c>
      <c r="U13" s="100">
        <v>774197.25134914985</v>
      </c>
      <c r="V13" s="100">
        <v>823298.06125351996</v>
      </c>
      <c r="W13" s="20"/>
      <c r="X13" s="20"/>
      <c r="Y13" s="20"/>
      <c r="AA13" s="20"/>
      <c r="AB13" s="20"/>
      <c r="AC13" s="20"/>
      <c r="AE13" s="20"/>
      <c r="AF13" s="20"/>
      <c r="AG13" s="20"/>
      <c r="AI13" s="20"/>
      <c r="AJ13" s="20"/>
      <c r="AK13" s="20"/>
      <c r="AM13" s="20"/>
      <c r="AN13" s="20"/>
      <c r="AO13" s="20"/>
      <c r="AQ13" s="20"/>
      <c r="AR13" s="20"/>
      <c r="AS13" s="20"/>
      <c r="AU13" s="20"/>
      <c r="AV13" s="20"/>
      <c r="AW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JW13" s="133"/>
      <c r="JX13" s="133"/>
      <c r="JY13" s="116"/>
    </row>
    <row r="14" spans="2:285 16369:16370" x14ac:dyDescent="0.25">
      <c r="B14" s="41" t="s">
        <v>189</v>
      </c>
      <c r="C14" t="s">
        <v>19</v>
      </c>
      <c r="D14" t="s">
        <v>356</v>
      </c>
      <c r="E14">
        <v>6</v>
      </c>
      <c r="F14" t="s">
        <v>9</v>
      </c>
      <c r="G14" s="103">
        <v>5551</v>
      </c>
      <c r="H14" s="103">
        <v>8657</v>
      </c>
      <c r="I14" s="103">
        <v>15663</v>
      </c>
      <c r="J14" s="103">
        <v>19918</v>
      </c>
      <c r="K14" s="100">
        <v>26033</v>
      </c>
      <c r="L14" s="100">
        <v>30439</v>
      </c>
      <c r="M14" s="100">
        <v>30286</v>
      </c>
      <c r="N14" s="20">
        <v>30116.97</v>
      </c>
      <c r="O14" s="20">
        <v>15217.783298940001</v>
      </c>
      <c r="P14" s="20">
        <v>15154.424524889999</v>
      </c>
      <c r="Q14" s="20">
        <v>13296.696234058956</v>
      </c>
      <c r="R14" s="20">
        <v>23374.657701623597</v>
      </c>
      <c r="S14" s="100">
        <v>19874.510178557204</v>
      </c>
      <c r="T14" s="100">
        <v>16379.448898091952</v>
      </c>
      <c r="U14" s="130">
        <v>14164.869421916997</v>
      </c>
      <c r="V14" s="100">
        <v>8578.5267956520001</v>
      </c>
      <c r="W14" s="20"/>
      <c r="X14" s="20"/>
      <c r="Y14" s="20"/>
      <c r="AA14" s="20"/>
      <c r="AB14" s="20"/>
      <c r="AC14" s="20"/>
      <c r="AE14" s="20"/>
      <c r="AF14" s="20"/>
      <c r="AG14" s="20"/>
      <c r="AI14" s="20"/>
      <c r="AJ14" s="20"/>
      <c r="AK14" s="20"/>
      <c r="AM14" s="20"/>
      <c r="AN14" s="20"/>
      <c r="AO14" s="20"/>
      <c r="AQ14" s="20"/>
      <c r="AR14" s="20"/>
      <c r="AS14" s="20"/>
      <c r="AU14" s="20"/>
      <c r="AV14" s="20"/>
      <c r="AW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JW14" s="133"/>
      <c r="JX14" s="133"/>
      <c r="JY14" s="116"/>
    </row>
    <row r="15" spans="2:285 16369:16370" x14ac:dyDescent="0.25">
      <c r="B15" s="41" t="s">
        <v>190</v>
      </c>
      <c r="C15" t="s">
        <v>20</v>
      </c>
      <c r="D15" t="s">
        <v>357</v>
      </c>
      <c r="E15">
        <v>6</v>
      </c>
      <c r="F15" t="s">
        <v>9</v>
      </c>
      <c r="G15" s="104">
        <f t="shared" ref="G15:L15" si="9">G16+G17</f>
        <v>307999.2085285699</v>
      </c>
      <c r="H15" s="103">
        <f t="shared" si="9"/>
        <v>333934.92659999995</v>
      </c>
      <c r="I15" s="103">
        <f t="shared" si="9"/>
        <v>357623</v>
      </c>
      <c r="J15" s="103">
        <f t="shared" si="9"/>
        <v>363906</v>
      </c>
      <c r="K15" s="100">
        <f t="shared" si="9"/>
        <v>412429</v>
      </c>
      <c r="L15" s="100">
        <f t="shared" si="9"/>
        <v>490897.54</v>
      </c>
      <c r="M15" s="100">
        <f t="shared" ref="M15:S15" si="10">M16+M17</f>
        <v>504589.7</v>
      </c>
      <c r="N15" s="74">
        <f t="shared" si="10"/>
        <v>510286</v>
      </c>
      <c r="O15" s="74">
        <f t="shared" si="10"/>
        <v>526258.52064206847</v>
      </c>
      <c r="P15" s="20">
        <f t="shared" si="10"/>
        <v>514754.19879690511</v>
      </c>
      <c r="Q15" s="20">
        <f t="shared" si="10"/>
        <v>579950.38603093848</v>
      </c>
      <c r="R15" s="20">
        <f t="shared" si="10"/>
        <v>680369.31319721742</v>
      </c>
      <c r="S15" s="100">
        <f t="shared" si="10"/>
        <v>645767.5942227724</v>
      </c>
      <c r="T15" s="100">
        <f t="shared" ref="T15:U15" si="11">T16+T17</f>
        <v>620948.48484689812</v>
      </c>
      <c r="U15" s="100">
        <f t="shared" si="11"/>
        <v>576620.89036859456</v>
      </c>
      <c r="V15" s="100">
        <f t="shared" ref="V15" si="12">V16+V17</f>
        <v>569661.49683830689</v>
      </c>
      <c r="W15" s="20"/>
      <c r="X15" s="20"/>
      <c r="Y15" s="20"/>
      <c r="AA15" s="20"/>
      <c r="AB15" s="20"/>
      <c r="AC15" s="20"/>
      <c r="AE15" s="20"/>
      <c r="AF15" s="20"/>
      <c r="AG15" s="20"/>
      <c r="AI15" s="20"/>
      <c r="AJ15" s="20"/>
      <c r="AK15" s="20"/>
      <c r="AM15" s="20"/>
      <c r="AN15" s="20"/>
      <c r="AO15" s="20"/>
      <c r="AQ15" s="20"/>
      <c r="AR15" s="20"/>
      <c r="AS15" s="20"/>
      <c r="AU15" s="20"/>
      <c r="AV15" s="20"/>
      <c r="AW15" s="20"/>
      <c r="AY15" s="74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IU15" s="104"/>
      <c r="IX15" s="104"/>
      <c r="JW15" s="133"/>
      <c r="JX15" s="133"/>
      <c r="JY15" s="116"/>
    </row>
    <row r="16" spans="2:285 16369:16370" x14ac:dyDescent="0.25">
      <c r="B16" s="41" t="s">
        <v>191</v>
      </c>
      <c r="C16" t="s">
        <v>21</v>
      </c>
      <c r="D16" t="s">
        <v>358</v>
      </c>
      <c r="E16">
        <v>6</v>
      </c>
      <c r="F16" t="s">
        <v>9</v>
      </c>
      <c r="G16" s="104">
        <v>268124.45550000004</v>
      </c>
      <c r="H16" s="103">
        <v>294275.96879999997</v>
      </c>
      <c r="I16" s="103">
        <v>319833</v>
      </c>
      <c r="J16" s="103">
        <v>332500</v>
      </c>
      <c r="K16" s="100">
        <v>383922</v>
      </c>
      <c r="L16" s="100">
        <v>465306.18</v>
      </c>
      <c r="M16" s="100">
        <v>481407.4</v>
      </c>
      <c r="N16" s="20">
        <v>490518</v>
      </c>
      <c r="O16" s="20">
        <v>496804.22933188535</v>
      </c>
      <c r="P16" s="20">
        <v>488055.82893212972</v>
      </c>
      <c r="Q16" s="20">
        <v>544434.3774498282</v>
      </c>
      <c r="R16" s="20">
        <v>648847.88073543704</v>
      </c>
      <c r="S16" s="100">
        <v>613421.1782653433</v>
      </c>
      <c r="T16" s="100">
        <v>595990.84736030479</v>
      </c>
      <c r="U16" s="100">
        <v>557198.24069725408</v>
      </c>
      <c r="V16" s="100">
        <v>549152.59552742494</v>
      </c>
      <c r="W16" s="20"/>
      <c r="X16" s="20"/>
      <c r="Y16" s="20"/>
      <c r="AA16" s="20"/>
      <c r="AB16" s="20"/>
      <c r="AC16" s="20"/>
      <c r="AE16" s="20"/>
      <c r="AF16" s="20"/>
      <c r="AG16" s="20"/>
      <c r="AI16" s="20"/>
      <c r="AJ16" s="20"/>
      <c r="AK16" s="20"/>
      <c r="AM16" s="20"/>
      <c r="AN16" s="20"/>
      <c r="AO16" s="20"/>
      <c r="AQ16" s="20"/>
      <c r="AR16" s="20"/>
      <c r="AS16" s="20"/>
      <c r="AU16" s="20"/>
      <c r="AV16" s="20"/>
      <c r="AW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IU16" s="104"/>
      <c r="IX16" s="104"/>
      <c r="JW16" s="133"/>
      <c r="JX16" s="133"/>
      <c r="JY16" s="116"/>
    </row>
    <row r="17" spans="2:285" x14ac:dyDescent="0.25">
      <c r="B17" s="41" t="s">
        <v>192</v>
      </c>
      <c r="C17" t="s">
        <v>22</v>
      </c>
      <c r="D17" t="s">
        <v>359</v>
      </c>
      <c r="E17">
        <v>6</v>
      </c>
      <c r="F17" t="s">
        <v>9</v>
      </c>
      <c r="G17" s="104">
        <v>39874.753028569874</v>
      </c>
      <c r="H17" s="103">
        <v>39658.957799999996</v>
      </c>
      <c r="I17" s="103">
        <v>37790</v>
      </c>
      <c r="J17" s="103">
        <v>31406</v>
      </c>
      <c r="K17" s="100">
        <v>28507</v>
      </c>
      <c r="L17" s="100">
        <v>25591.360000000001</v>
      </c>
      <c r="M17" s="100">
        <v>23182.3</v>
      </c>
      <c r="N17" s="20">
        <v>19768</v>
      </c>
      <c r="O17" s="20">
        <v>29454.291310183078</v>
      </c>
      <c r="P17" s="20">
        <v>26698.369864775403</v>
      </c>
      <c r="Q17" s="20">
        <v>35516.008581110298</v>
      </c>
      <c r="R17" s="20">
        <v>31521.432461780361</v>
      </c>
      <c r="S17" s="100">
        <v>32346.415957429155</v>
      </c>
      <c r="T17" s="100">
        <v>24957.637486593281</v>
      </c>
      <c r="U17" s="100">
        <v>19422.649671340499</v>
      </c>
      <c r="V17" s="100">
        <v>20508.901310881982</v>
      </c>
      <c r="W17" s="20"/>
      <c r="X17" s="20"/>
      <c r="Y17" s="20"/>
      <c r="AA17" s="20"/>
      <c r="AB17" s="20"/>
      <c r="AC17" s="20"/>
      <c r="AE17" s="20"/>
      <c r="AF17" s="20"/>
      <c r="AG17" s="20"/>
      <c r="AI17" s="20"/>
      <c r="AJ17" s="20"/>
      <c r="AK17" s="20"/>
      <c r="AM17" s="20"/>
      <c r="AN17" s="20"/>
      <c r="AO17" s="20"/>
      <c r="AQ17" s="20"/>
      <c r="AR17" s="20"/>
      <c r="AS17" s="20"/>
      <c r="AU17" s="20"/>
      <c r="AV17" s="20"/>
      <c r="AW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  <c r="BN17" s="20"/>
      <c r="BO17" s="20"/>
      <c r="BP17" s="20"/>
      <c r="BQ17" s="20"/>
      <c r="BR17" s="20"/>
      <c r="BS17" s="20"/>
      <c r="BT17" s="20"/>
      <c r="BU17" s="20"/>
      <c r="BV17" s="20"/>
      <c r="BW17" s="20"/>
      <c r="BX17" s="20"/>
      <c r="BY17" s="20"/>
      <c r="BZ17" s="20"/>
      <c r="CA17" s="20"/>
      <c r="CB17" s="20"/>
      <c r="CC17" s="20"/>
      <c r="CD17" s="20"/>
      <c r="CE17" s="20"/>
      <c r="CF17" s="20"/>
      <c r="CG17" s="20"/>
      <c r="CH17" s="20"/>
      <c r="CI17" s="20"/>
      <c r="CJ17" s="20"/>
      <c r="IU17" s="104"/>
      <c r="IX17" s="104"/>
      <c r="JW17" s="133"/>
      <c r="JX17" s="133"/>
      <c r="JY17" s="116"/>
    </row>
    <row r="18" spans="2:285" x14ac:dyDescent="0.25">
      <c r="B18" s="41" t="s">
        <v>193</v>
      </c>
      <c r="C18" t="s">
        <v>23</v>
      </c>
      <c r="D18" t="s">
        <v>360</v>
      </c>
      <c r="E18">
        <v>6</v>
      </c>
      <c r="F18" t="s">
        <v>9</v>
      </c>
      <c r="G18" s="103">
        <v>669945.59427</v>
      </c>
      <c r="H18" s="103">
        <v>724199.96880000003</v>
      </c>
      <c r="I18" s="103">
        <v>774528</v>
      </c>
      <c r="J18" s="103">
        <v>833367</v>
      </c>
      <c r="K18" s="100">
        <v>922562</v>
      </c>
      <c r="L18" s="100">
        <v>986242</v>
      </c>
      <c r="M18" s="100">
        <v>1012241</v>
      </c>
      <c r="N18" s="20">
        <v>1037457</v>
      </c>
      <c r="O18" s="20">
        <v>1061896.7513634954</v>
      </c>
      <c r="P18" s="20">
        <v>1070191.4054458097</v>
      </c>
      <c r="Q18" s="20">
        <v>1175225.5270282181</v>
      </c>
      <c r="R18" s="20">
        <v>1327728.7626972971</v>
      </c>
      <c r="S18" s="100">
        <v>1326200.5369796334</v>
      </c>
      <c r="T18" s="121">
        <v>1321389.5312494747</v>
      </c>
      <c r="U18" s="100">
        <f>U13+U16</f>
        <v>1331395.4920464039</v>
      </c>
      <c r="V18" s="100">
        <f>V13+V16</f>
        <v>1372450.6567809449</v>
      </c>
      <c r="W18" s="20"/>
      <c r="X18" s="20"/>
      <c r="Y18" s="20"/>
      <c r="AA18" s="20"/>
      <c r="AB18" s="20"/>
      <c r="AC18" s="20"/>
      <c r="AE18" s="20"/>
      <c r="AF18" s="20"/>
      <c r="AG18" s="20"/>
      <c r="AI18" s="20"/>
      <c r="AJ18" s="20"/>
      <c r="AK18" s="20"/>
      <c r="AM18" s="20"/>
      <c r="AN18" s="20"/>
      <c r="AO18" s="20"/>
      <c r="AQ18" s="20"/>
      <c r="AR18" s="20"/>
      <c r="AS18" s="20"/>
      <c r="AU18" s="20"/>
      <c r="AV18" s="20"/>
      <c r="AW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JW18" s="133"/>
      <c r="JX18" s="133"/>
      <c r="JY18" s="116"/>
    </row>
    <row r="19" spans="2:285" x14ac:dyDescent="0.25">
      <c r="B19" s="41" t="s">
        <v>194</v>
      </c>
      <c r="C19" t="s">
        <v>24</v>
      </c>
      <c r="D19" t="s">
        <v>361</v>
      </c>
      <c r="E19">
        <v>6</v>
      </c>
      <c r="F19" t="s">
        <v>9</v>
      </c>
      <c r="G19" s="103">
        <v>45424.909327646608</v>
      </c>
      <c r="H19" s="103">
        <v>48316.412978859742</v>
      </c>
      <c r="I19" s="103">
        <v>53453</v>
      </c>
      <c r="J19" s="103">
        <v>51324</v>
      </c>
      <c r="K19" s="100">
        <v>54540</v>
      </c>
      <c r="L19" s="100">
        <v>56030</v>
      </c>
      <c r="M19" s="100">
        <v>53468</v>
      </c>
      <c r="N19" s="20">
        <v>49885</v>
      </c>
      <c r="O19" s="20">
        <v>44672.074609123083</v>
      </c>
      <c r="P19" s="20">
        <v>41852.794389665403</v>
      </c>
      <c r="Q19" s="20">
        <v>48812.707815169262</v>
      </c>
      <c r="R19" s="20">
        <f>R14+R17</f>
        <v>54896.090163403962</v>
      </c>
      <c r="S19" s="100">
        <f>S14+S17</f>
        <v>52220.926135986359</v>
      </c>
      <c r="T19" s="100">
        <f>T14+T17</f>
        <v>41337.08638468523</v>
      </c>
      <c r="U19" s="100">
        <f>U14+U17</f>
        <v>33587.519093257499</v>
      </c>
      <c r="V19" s="100">
        <f>V14+V17</f>
        <v>29087.428106533982</v>
      </c>
      <c r="W19" s="20"/>
      <c r="X19" s="20"/>
      <c r="Y19" s="20"/>
      <c r="AA19" s="20"/>
      <c r="AB19" s="20"/>
      <c r="AC19" s="20"/>
      <c r="AE19" s="20"/>
      <c r="AF19" s="20"/>
      <c r="AG19" s="20"/>
      <c r="AI19" s="20"/>
      <c r="AJ19" s="20"/>
      <c r="AK19" s="20"/>
      <c r="AM19" s="20"/>
      <c r="AN19" s="20"/>
      <c r="AO19" s="20"/>
      <c r="AQ19" s="20"/>
      <c r="AR19" s="20"/>
      <c r="AS19" s="20"/>
      <c r="AU19" s="20"/>
      <c r="AV19" s="20"/>
      <c r="AW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JW19" s="133"/>
      <c r="JX19" s="133"/>
      <c r="JY19" s="116"/>
    </row>
    <row r="20" spans="2:285" x14ac:dyDescent="0.25">
      <c r="B20" s="41" t="s">
        <v>186</v>
      </c>
      <c r="C20" t="s">
        <v>16</v>
      </c>
      <c r="D20" t="s">
        <v>362</v>
      </c>
      <c r="E20">
        <v>6</v>
      </c>
      <c r="F20" t="s">
        <v>9</v>
      </c>
      <c r="G20" s="103">
        <v>147.26</v>
      </c>
      <c r="H20" s="103">
        <v>215</v>
      </c>
      <c r="I20" s="103">
        <v>285</v>
      </c>
      <c r="J20" s="103">
        <v>387</v>
      </c>
      <c r="K20" s="100">
        <v>863</v>
      </c>
      <c r="L20" s="100">
        <v>957</v>
      </c>
      <c r="M20" s="100">
        <v>901</v>
      </c>
      <c r="N20" s="20">
        <v>827</v>
      </c>
      <c r="O20" s="20">
        <v>715.68031431814006</v>
      </c>
      <c r="P20" s="20">
        <v>581.7112716686928</v>
      </c>
      <c r="Q20" s="20">
        <v>432.12510779567691</v>
      </c>
      <c r="R20" s="20">
        <v>314.87680477723467</v>
      </c>
      <c r="S20" s="100">
        <v>204.357121209295</v>
      </c>
      <c r="T20" s="100">
        <v>100.99217695884255</v>
      </c>
      <c r="U20" s="100">
        <v>23.879443938842552</v>
      </c>
      <c r="V20" s="100">
        <v>11.34612574884255</v>
      </c>
      <c r="W20" s="20"/>
      <c r="X20" s="20"/>
      <c r="Y20" s="20"/>
      <c r="AA20" s="20"/>
      <c r="AB20" s="20"/>
      <c r="AC20" s="20"/>
      <c r="AE20" s="20"/>
      <c r="AF20" s="20"/>
      <c r="AG20" s="20"/>
      <c r="AI20" s="20"/>
      <c r="AJ20" s="20"/>
      <c r="AK20" s="20"/>
      <c r="AM20" s="20"/>
      <c r="AN20" s="20"/>
      <c r="AO20" s="20"/>
      <c r="AQ20" s="20"/>
      <c r="AR20" s="20"/>
      <c r="AS20" s="20"/>
      <c r="AU20" s="20"/>
      <c r="AV20" s="20"/>
      <c r="AW20" s="20"/>
      <c r="AY20" s="20"/>
      <c r="AZ20" s="20"/>
      <c r="BA20" s="20"/>
      <c r="BB20" s="20"/>
      <c r="BC20" s="20"/>
      <c r="BD20" s="20"/>
      <c r="BE20" s="20"/>
      <c r="BF20" s="20"/>
      <c r="BG20" s="20"/>
      <c r="BH20" s="20"/>
      <c r="BI20" s="20"/>
      <c r="BJ20" s="20"/>
      <c r="BK20" s="20"/>
      <c r="BL20" s="20"/>
      <c r="BM20" s="20"/>
      <c r="BN20" s="20"/>
      <c r="BO20" s="20"/>
      <c r="BP20" s="20"/>
      <c r="BQ20" s="20"/>
      <c r="BR20" s="20"/>
      <c r="BS20" s="20"/>
      <c r="BT20" s="20"/>
      <c r="BU20" s="20"/>
      <c r="BV20" s="20"/>
      <c r="BW20" s="20"/>
      <c r="BX20" s="20"/>
      <c r="BY20" s="20"/>
      <c r="BZ20" s="20"/>
      <c r="CA20" s="20"/>
      <c r="CB20" s="20"/>
      <c r="CC20" s="20"/>
      <c r="CD20" s="20"/>
      <c r="CE20" s="20"/>
      <c r="CF20" s="20"/>
      <c r="CG20" s="20"/>
      <c r="CH20" s="20"/>
      <c r="CI20" s="20"/>
      <c r="CJ20" s="20"/>
      <c r="JW20" s="133"/>
      <c r="JX20" s="133"/>
      <c r="JY20" s="116"/>
    </row>
    <row r="21" spans="2:285" x14ac:dyDescent="0.25">
      <c r="B21" s="41" t="s">
        <v>195</v>
      </c>
      <c r="C21" t="s">
        <v>25</v>
      </c>
      <c r="D21" t="s">
        <v>363</v>
      </c>
      <c r="E21">
        <v>6</v>
      </c>
      <c r="F21" t="s">
        <v>9</v>
      </c>
      <c r="G21" s="103">
        <f t="shared" ref="G21:L21" si="13">G22+G25</f>
        <v>48116</v>
      </c>
      <c r="H21" s="103">
        <f t="shared" si="13"/>
        <v>48734</v>
      </c>
      <c r="I21" s="103">
        <f t="shared" si="13"/>
        <v>52166</v>
      </c>
      <c r="J21" s="103">
        <f t="shared" si="13"/>
        <v>56109</v>
      </c>
      <c r="K21" s="100">
        <f t="shared" si="13"/>
        <v>57782</v>
      </c>
      <c r="L21" s="100">
        <f t="shared" si="13"/>
        <v>100336</v>
      </c>
      <c r="M21" s="100">
        <f t="shared" ref="M21:S21" si="14">M22+M25</f>
        <v>58257</v>
      </c>
      <c r="N21" s="20">
        <f t="shared" si="14"/>
        <v>57673</v>
      </c>
      <c r="O21" s="20">
        <f t="shared" si="14"/>
        <v>88191.85</v>
      </c>
      <c r="P21" s="20">
        <f t="shared" si="14"/>
        <v>64933.380117328692</v>
      </c>
      <c r="Q21" s="20">
        <f t="shared" si="14"/>
        <v>96091.702238598082</v>
      </c>
      <c r="R21" s="20">
        <f t="shared" si="14"/>
        <v>68986.396954639989</v>
      </c>
      <c r="S21" s="100">
        <f t="shared" si="14"/>
        <v>78009.73585301821</v>
      </c>
      <c r="T21" s="100">
        <f t="shared" ref="T21" si="15">T22+T25</f>
        <v>100828.8830603752</v>
      </c>
      <c r="U21" s="100">
        <f>U22+U25</f>
        <v>94912.567931553131</v>
      </c>
      <c r="V21" s="100">
        <f>V22+V25</f>
        <v>145027.31246520311</v>
      </c>
      <c r="W21" s="20"/>
      <c r="X21" s="20"/>
      <c r="Y21" s="20"/>
      <c r="AA21" s="20"/>
      <c r="AB21" s="20"/>
      <c r="AC21" s="20"/>
      <c r="AE21" s="20"/>
      <c r="AF21" s="20"/>
      <c r="AG21" s="20"/>
      <c r="AI21" s="20"/>
      <c r="AJ21" s="20"/>
      <c r="AK21" s="20"/>
      <c r="AM21" s="20"/>
      <c r="AN21" s="20"/>
      <c r="AO21" s="20"/>
      <c r="AQ21" s="20"/>
      <c r="AR21" s="20"/>
      <c r="AS21" s="20"/>
      <c r="AU21" s="20"/>
      <c r="AV21" s="20"/>
      <c r="AW21" s="20"/>
      <c r="AY21" s="20"/>
      <c r="AZ21" s="20"/>
      <c r="BA21" s="20"/>
      <c r="BB21" s="20"/>
      <c r="BC21" s="20"/>
      <c r="BD21" s="20"/>
      <c r="BE21" s="20"/>
      <c r="BF21" s="20"/>
      <c r="BG21" s="20"/>
      <c r="BH21" s="20"/>
      <c r="BI21" s="20"/>
      <c r="BJ21" s="20"/>
      <c r="BK21" s="20"/>
      <c r="BL21" s="20"/>
      <c r="BM21" s="20"/>
      <c r="BN21" s="20"/>
      <c r="BO21" s="20"/>
      <c r="BP21" s="20"/>
      <c r="BQ21" s="20"/>
      <c r="BR21" s="20"/>
      <c r="BS21" s="20"/>
      <c r="BT21" s="20"/>
      <c r="BU21" s="20"/>
      <c r="BV21" s="20"/>
      <c r="BW21" s="20"/>
      <c r="BX21" s="20"/>
      <c r="BY21" s="20"/>
      <c r="BZ21" s="20"/>
      <c r="CA21" s="20"/>
      <c r="CB21" s="20"/>
      <c r="CC21" s="20"/>
      <c r="CD21" s="20"/>
      <c r="CE21" s="20"/>
      <c r="CF21" s="20"/>
      <c r="CG21" s="20"/>
      <c r="CH21" s="20"/>
      <c r="CI21" s="20"/>
      <c r="CJ21" s="20"/>
      <c r="JW21" s="133"/>
      <c r="JX21" s="133"/>
      <c r="JY21" s="116"/>
    </row>
    <row r="22" spans="2:285" x14ac:dyDescent="0.25">
      <c r="B22" s="41" t="s">
        <v>196</v>
      </c>
      <c r="C22" t="s">
        <v>26</v>
      </c>
      <c r="D22" t="s">
        <v>364</v>
      </c>
      <c r="E22">
        <v>6</v>
      </c>
      <c r="F22" t="s">
        <v>9</v>
      </c>
      <c r="G22" s="103">
        <f t="shared" ref="G22:L22" si="16">G23+G24</f>
        <v>41604</v>
      </c>
      <c r="H22" s="103">
        <f t="shared" si="16"/>
        <v>41121</v>
      </c>
      <c r="I22" s="103">
        <f t="shared" si="16"/>
        <v>41497</v>
      </c>
      <c r="J22" s="103">
        <f t="shared" si="16"/>
        <v>43335</v>
      </c>
      <c r="K22" s="100">
        <f t="shared" si="16"/>
        <v>39937</v>
      </c>
      <c r="L22" s="100">
        <f t="shared" si="16"/>
        <v>38643</v>
      </c>
      <c r="M22" s="100">
        <f t="shared" ref="M22:S22" si="17">M23+M24</f>
        <v>36259</v>
      </c>
      <c r="N22" s="20">
        <f t="shared" si="17"/>
        <v>31904</v>
      </c>
      <c r="O22" s="20">
        <f t="shared" si="17"/>
        <v>36513.370000000003</v>
      </c>
      <c r="P22" s="20">
        <f t="shared" si="17"/>
        <v>35142.821032270193</v>
      </c>
      <c r="Q22" s="20">
        <f t="shared" si="17"/>
        <v>34393.39875023174</v>
      </c>
      <c r="R22" s="20">
        <f t="shared" si="17"/>
        <v>35822.296277729998</v>
      </c>
      <c r="S22" s="100">
        <f t="shared" si="17"/>
        <v>39623.991341686706</v>
      </c>
      <c r="T22" s="100">
        <f>T23+T24</f>
        <v>47590.910489435504</v>
      </c>
      <c r="U22" s="100">
        <f t="shared" ref="U22:V22" si="18">U23+U24</f>
        <v>54459.086153756522</v>
      </c>
      <c r="V22" s="100">
        <f t="shared" si="18"/>
        <v>54691.577406888202</v>
      </c>
      <c r="W22" s="20"/>
      <c r="X22" s="20"/>
      <c r="Y22" s="20"/>
      <c r="AA22" s="20"/>
      <c r="AB22" s="20"/>
      <c r="AC22" s="20"/>
      <c r="AE22" s="20"/>
      <c r="AF22" s="20"/>
      <c r="AG22" s="20"/>
      <c r="AI22" s="20"/>
      <c r="AJ22" s="20"/>
      <c r="AK22" s="20"/>
      <c r="AM22" s="20"/>
      <c r="AN22" s="20"/>
      <c r="AO22" s="20"/>
      <c r="AQ22" s="20"/>
      <c r="AR22" s="20"/>
      <c r="AS22" s="20"/>
      <c r="AU22" s="20"/>
      <c r="AV22" s="20"/>
      <c r="AW22" s="20"/>
      <c r="AY22" s="20"/>
      <c r="AZ22" s="20"/>
      <c r="BA22" s="20"/>
      <c r="BB22" s="20"/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0"/>
      <c r="BZ22" s="20"/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JW22" s="133"/>
      <c r="JX22" s="133"/>
      <c r="JY22" s="116"/>
    </row>
    <row r="23" spans="2:285" x14ac:dyDescent="0.25">
      <c r="B23" s="41" t="s">
        <v>197</v>
      </c>
      <c r="C23" t="s">
        <v>27</v>
      </c>
      <c r="D23" t="s">
        <v>365</v>
      </c>
      <c r="E23">
        <v>6</v>
      </c>
      <c r="F23" t="s">
        <v>9</v>
      </c>
      <c r="G23" s="103">
        <v>35583</v>
      </c>
      <c r="H23" s="103">
        <v>34253</v>
      </c>
      <c r="I23" s="103">
        <v>34005</v>
      </c>
      <c r="J23" s="103">
        <v>35890</v>
      </c>
      <c r="K23" s="100">
        <v>31696</v>
      </c>
      <c r="L23" s="100">
        <v>27385</v>
      </c>
      <c r="M23" s="100">
        <v>25526</v>
      </c>
      <c r="N23" s="20">
        <v>21415</v>
      </c>
      <c r="O23" s="20">
        <v>23157.97</v>
      </c>
      <c r="P23" s="20">
        <v>22837.894017588889</v>
      </c>
      <c r="Q23" s="20">
        <v>22350.909268369996</v>
      </c>
      <c r="R23" s="20">
        <v>23470.395302320001</v>
      </c>
      <c r="S23" s="100">
        <v>24210.317433939999</v>
      </c>
      <c r="T23" s="100">
        <v>29030.327549257003</v>
      </c>
      <c r="U23" s="100">
        <v>33118.491292552222</v>
      </c>
      <c r="V23" s="100">
        <v>35186.200842960003</v>
      </c>
      <c r="W23" s="20"/>
      <c r="X23" s="20"/>
      <c r="Y23" s="20"/>
      <c r="AA23" s="20"/>
      <c r="AB23" s="20"/>
      <c r="AC23" s="20"/>
      <c r="AE23" s="20"/>
      <c r="AF23" s="20"/>
      <c r="AG23" s="20"/>
      <c r="AI23" s="20"/>
      <c r="AJ23" s="20"/>
      <c r="AK23" s="20"/>
      <c r="AM23" s="20"/>
      <c r="AN23" s="20"/>
      <c r="AO23" s="20"/>
      <c r="AQ23" s="20"/>
      <c r="AR23" s="20"/>
      <c r="AS23" s="20"/>
      <c r="AU23" s="20"/>
      <c r="AV23" s="20"/>
      <c r="AW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0"/>
      <c r="CC23" s="20"/>
      <c r="CD23" s="20"/>
      <c r="CE23" s="20"/>
      <c r="CF23" s="20"/>
      <c r="CG23" s="20"/>
      <c r="CH23" s="20"/>
      <c r="CI23" s="20"/>
      <c r="CJ23" s="20"/>
      <c r="JW23" s="133"/>
      <c r="JX23" s="133"/>
      <c r="JY23" s="116"/>
    </row>
    <row r="24" spans="2:285" x14ac:dyDescent="0.25">
      <c r="B24" s="41" t="s">
        <v>198</v>
      </c>
      <c r="C24" t="s">
        <v>28</v>
      </c>
      <c r="D24" t="s">
        <v>366</v>
      </c>
      <c r="E24">
        <v>6</v>
      </c>
      <c r="F24" t="s">
        <v>9</v>
      </c>
      <c r="G24" s="103">
        <v>6021</v>
      </c>
      <c r="H24" s="103">
        <v>6868</v>
      </c>
      <c r="I24" s="103">
        <v>7492</v>
      </c>
      <c r="J24" s="103">
        <v>7445</v>
      </c>
      <c r="K24" s="100">
        <v>8241</v>
      </c>
      <c r="L24" s="100">
        <v>11258</v>
      </c>
      <c r="M24" s="100">
        <v>10733</v>
      </c>
      <c r="N24" s="20">
        <v>10489</v>
      </c>
      <c r="O24" s="20">
        <v>13355.4</v>
      </c>
      <c r="P24" s="20">
        <v>12304.9270146813</v>
      </c>
      <c r="Q24" s="20">
        <v>12042.489481861745</v>
      </c>
      <c r="R24" s="20">
        <v>12351.900975410001</v>
      </c>
      <c r="S24" s="100">
        <v>15413.673907746705</v>
      </c>
      <c r="T24" s="100">
        <v>18560.582940178501</v>
      </c>
      <c r="U24" s="100">
        <v>21340.594861204299</v>
      </c>
      <c r="V24" s="100">
        <v>19505.376563928199</v>
      </c>
      <c r="W24" s="20"/>
      <c r="X24" s="20"/>
      <c r="Y24" s="20"/>
      <c r="AA24" s="20"/>
      <c r="AB24" s="20"/>
      <c r="AC24" s="20"/>
      <c r="AE24" s="20"/>
      <c r="AF24" s="20"/>
      <c r="AG24" s="20"/>
      <c r="AI24" s="20"/>
      <c r="AJ24" s="20"/>
      <c r="AK24" s="20"/>
      <c r="AM24" s="20"/>
      <c r="AN24" s="20"/>
      <c r="AO24" s="20"/>
      <c r="AQ24" s="20"/>
      <c r="AR24" s="20"/>
      <c r="AS24" s="20"/>
      <c r="AU24" s="20"/>
      <c r="AV24" s="20"/>
      <c r="AW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JW24" s="133"/>
      <c r="JX24" s="133"/>
      <c r="JY24" s="116"/>
    </row>
    <row r="25" spans="2:285" x14ac:dyDescent="0.25">
      <c r="B25" s="41" t="s">
        <v>199</v>
      </c>
      <c r="C25" t="s">
        <v>29</v>
      </c>
      <c r="D25" t="s">
        <v>367</v>
      </c>
      <c r="E25">
        <v>6</v>
      </c>
      <c r="F25" t="s">
        <v>9</v>
      </c>
      <c r="G25" s="103">
        <v>6512</v>
      </c>
      <c r="H25" s="103">
        <v>7613</v>
      </c>
      <c r="I25" s="103">
        <v>10669</v>
      </c>
      <c r="J25" s="103">
        <v>12774</v>
      </c>
      <c r="K25" s="100">
        <v>17845</v>
      </c>
      <c r="L25" s="100">
        <v>61693</v>
      </c>
      <c r="M25" s="100">
        <v>21998</v>
      </c>
      <c r="N25" s="20">
        <v>25769</v>
      </c>
      <c r="O25" s="20">
        <v>51678.48</v>
      </c>
      <c r="P25" s="20">
        <v>29790.559085058499</v>
      </c>
      <c r="Q25" s="20">
        <v>61698.303488366349</v>
      </c>
      <c r="R25" s="20">
        <v>33164.100676909999</v>
      </c>
      <c r="S25" s="100">
        <v>38385.744511331497</v>
      </c>
      <c r="T25" s="100">
        <v>53237.972570939695</v>
      </c>
      <c r="U25" s="100">
        <v>40453.481777796609</v>
      </c>
      <c r="V25" s="100">
        <v>90335.735058314895</v>
      </c>
      <c r="W25" s="20"/>
      <c r="X25" s="20"/>
      <c r="Y25" s="20"/>
      <c r="AA25" s="20"/>
      <c r="AB25" s="20"/>
      <c r="AC25" s="20"/>
      <c r="AE25" s="20"/>
      <c r="AF25" s="20"/>
      <c r="AG25" s="20"/>
      <c r="AI25" s="20"/>
      <c r="AJ25" s="20"/>
      <c r="AK25" s="20"/>
      <c r="AM25" s="20"/>
      <c r="AN25" s="20"/>
      <c r="AO25" s="20"/>
      <c r="AQ25" s="20"/>
      <c r="AR25" s="20"/>
      <c r="AS25" s="20"/>
      <c r="AU25" s="20"/>
      <c r="AV25" s="20"/>
      <c r="AW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JW25" s="133"/>
      <c r="JX25" s="133"/>
      <c r="JY25" s="116"/>
    </row>
    <row r="26" spans="2:285" x14ac:dyDescent="0.25">
      <c r="B26" s="41" t="s">
        <v>200</v>
      </c>
      <c r="C26" t="s">
        <v>30</v>
      </c>
      <c r="D26" t="s">
        <v>368</v>
      </c>
      <c r="E26">
        <v>6</v>
      </c>
      <c r="F26" t="s">
        <v>9</v>
      </c>
      <c r="G26" s="103">
        <v>401820.8888662</v>
      </c>
      <c r="H26" s="103">
        <v>429924.47</v>
      </c>
      <c r="I26" s="103">
        <v>454695</v>
      </c>
      <c r="J26" s="103">
        <v>500868</v>
      </c>
      <c r="K26" s="100">
        <v>538641</v>
      </c>
      <c r="L26" s="100">
        <v>520935</v>
      </c>
      <c r="M26" s="100">
        <f t="shared" ref="M26:S26" si="19">M27+M32</f>
        <v>530834.34899999993</v>
      </c>
      <c r="N26" s="20">
        <f t="shared" si="19"/>
        <v>546938.80799999996</v>
      </c>
      <c r="O26" s="20">
        <f t="shared" si="19"/>
        <v>565092.52203200001</v>
      </c>
      <c r="P26" s="20">
        <f t="shared" si="19"/>
        <v>582135.57651368005</v>
      </c>
      <c r="Q26" s="20">
        <f t="shared" si="19"/>
        <v>630791.14957839006</v>
      </c>
      <c r="R26" s="20">
        <f>R27+R32</f>
        <v>678880.88196186</v>
      </c>
      <c r="S26" s="100">
        <f t="shared" si="19"/>
        <v>706759.55342928995</v>
      </c>
      <c r="T26" s="100">
        <f>T27+T32</f>
        <v>725398.68388916994</v>
      </c>
      <c r="U26" s="100">
        <f>U27+U32</f>
        <v>774197.25134914997</v>
      </c>
      <c r="V26" s="100">
        <f t="shared" ref="V26" si="20">V27+V32</f>
        <v>823298.06125351996</v>
      </c>
      <c r="W26" s="20"/>
      <c r="X26" s="20"/>
      <c r="Y26" s="20"/>
      <c r="AA26" s="20"/>
      <c r="AB26" s="20"/>
      <c r="AC26" s="20"/>
      <c r="AE26" s="20"/>
      <c r="AF26" s="20"/>
      <c r="AG26" s="20"/>
      <c r="AI26" s="20"/>
      <c r="AJ26" s="20"/>
      <c r="AK26" s="20"/>
      <c r="AM26" s="20"/>
      <c r="AN26" s="20"/>
      <c r="AO26" s="20"/>
      <c r="AQ26" s="20"/>
      <c r="AR26" s="20"/>
      <c r="AS26" s="20"/>
      <c r="AU26" s="20"/>
      <c r="AV26" s="20"/>
      <c r="AW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JW26" s="133"/>
      <c r="JX26" s="133"/>
      <c r="JY26" s="116"/>
    </row>
    <row r="27" spans="2:285" x14ac:dyDescent="0.25">
      <c r="B27" s="41" t="s">
        <v>201</v>
      </c>
      <c r="C27" t="s">
        <v>31</v>
      </c>
      <c r="D27" t="s">
        <v>369</v>
      </c>
      <c r="E27">
        <v>6</v>
      </c>
      <c r="F27" t="s">
        <v>9</v>
      </c>
      <c r="G27" s="103">
        <v>231435.8888662</v>
      </c>
      <c r="H27" s="103">
        <v>241385.1</v>
      </c>
      <c r="I27" s="103">
        <f t="shared" ref="I27:M27" si="21">I28+I29+I30+I31</f>
        <v>250352</v>
      </c>
      <c r="J27" s="103">
        <f t="shared" si="21"/>
        <v>245782</v>
      </c>
      <c r="K27" s="100">
        <f t="shared" si="21"/>
        <v>260599</v>
      </c>
      <c r="L27" s="100">
        <f t="shared" si="21"/>
        <v>223824</v>
      </c>
      <c r="M27" s="100">
        <f t="shared" si="21"/>
        <v>209408.81</v>
      </c>
      <c r="N27" s="20">
        <f t="shared" ref="N27:S27" si="22">N28+N29+N30+N31</f>
        <v>195046.59999999998</v>
      </c>
      <c r="O27" s="20">
        <f t="shared" si="22"/>
        <v>194544.94315199999</v>
      </c>
      <c r="P27" s="20">
        <f t="shared" si="22"/>
        <v>193739.27651367997</v>
      </c>
      <c r="Q27" s="20">
        <f t="shared" si="22"/>
        <v>200436.54957839006</v>
      </c>
      <c r="R27" s="20">
        <f t="shared" si="22"/>
        <v>202111.78196186005</v>
      </c>
      <c r="S27" s="100">
        <f t="shared" si="22"/>
        <v>234469.71929928998</v>
      </c>
      <c r="T27" s="100">
        <f>T28+T29+T30+T31</f>
        <v>213533.05560917006</v>
      </c>
      <c r="U27" s="100">
        <f t="shared" ref="U27:V27" si="23">U28+U29+U30+U31</f>
        <v>192986.75134914997</v>
      </c>
      <c r="V27" s="100">
        <f t="shared" si="23"/>
        <v>182423.06125352002</v>
      </c>
      <c r="W27" s="20"/>
      <c r="X27" s="20"/>
      <c r="Y27" s="20"/>
      <c r="AA27" s="20"/>
      <c r="AB27" s="20"/>
      <c r="AC27" s="20"/>
      <c r="AE27" s="20"/>
      <c r="AF27" s="20"/>
      <c r="AG27" s="20"/>
      <c r="AI27" s="20"/>
      <c r="AJ27" s="20"/>
      <c r="AK27" s="20"/>
      <c r="AM27" s="20"/>
      <c r="AN27" s="20"/>
      <c r="AO27" s="20"/>
      <c r="AQ27" s="20"/>
      <c r="AR27" s="20"/>
      <c r="AS27" s="20"/>
      <c r="AU27" s="20"/>
      <c r="AV27" s="20"/>
      <c r="AW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JW27" s="133"/>
      <c r="JX27" s="133"/>
      <c r="JY27" s="116"/>
    </row>
    <row r="28" spans="2:285" x14ac:dyDescent="0.25">
      <c r="B28" s="41" t="s">
        <v>202</v>
      </c>
      <c r="C28" t="s">
        <v>32</v>
      </c>
      <c r="D28" t="s">
        <v>370</v>
      </c>
      <c r="E28">
        <v>6</v>
      </c>
      <c r="F28" t="s">
        <v>9</v>
      </c>
      <c r="G28" s="103">
        <v>11495</v>
      </c>
      <c r="H28" s="103">
        <v>11578.92</v>
      </c>
      <c r="I28" s="103">
        <v>6998</v>
      </c>
      <c r="J28" s="103">
        <v>7959</v>
      </c>
      <c r="K28" s="100">
        <v>19697</v>
      </c>
      <c r="L28" s="100">
        <v>4374</v>
      </c>
      <c r="M28" s="100">
        <v>2342.038</v>
      </c>
      <c r="N28" s="20">
        <v>0</v>
      </c>
      <c r="O28" s="20">
        <v>0</v>
      </c>
      <c r="P28" s="20">
        <v>0</v>
      </c>
      <c r="Q28" s="20">
        <v>1497.99229251</v>
      </c>
      <c r="R28" s="20">
        <v>2643.9887004099996</v>
      </c>
      <c r="S28" s="100">
        <v>2978.2592002599999</v>
      </c>
      <c r="W28" s="20"/>
      <c r="X28" s="20"/>
      <c r="Y28" s="20"/>
      <c r="AA28" s="20"/>
      <c r="AB28" s="20"/>
      <c r="AC28" s="20"/>
      <c r="AE28" s="20"/>
      <c r="AF28" s="20"/>
      <c r="AG28" s="20"/>
      <c r="AI28" s="20"/>
      <c r="AJ28" s="20"/>
      <c r="AK28" s="20"/>
      <c r="AM28" s="20"/>
      <c r="AN28" s="20"/>
      <c r="AO28" s="20"/>
      <c r="AQ28" s="20"/>
      <c r="AR28" s="20"/>
      <c r="AS28" s="20"/>
      <c r="AU28" s="20"/>
      <c r="AV28" s="20"/>
      <c r="AW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JW28" s="133"/>
      <c r="JX28" s="133"/>
      <c r="JY28" s="116"/>
    </row>
    <row r="29" spans="2:285" ht="18" customHeight="1" x14ac:dyDescent="0.25">
      <c r="B29" s="41" t="s">
        <v>203</v>
      </c>
      <c r="C29" t="s">
        <v>33</v>
      </c>
      <c r="D29" t="s">
        <v>371</v>
      </c>
      <c r="E29">
        <v>6</v>
      </c>
      <c r="F29" t="s">
        <v>9</v>
      </c>
      <c r="G29" s="103">
        <v>44188</v>
      </c>
      <c r="H29" s="103">
        <v>42914.32</v>
      </c>
      <c r="I29" s="103">
        <v>39129</v>
      </c>
      <c r="J29" s="103">
        <v>39242</v>
      </c>
      <c r="K29" s="100">
        <v>35831</v>
      </c>
      <c r="L29" s="100">
        <v>28928</v>
      </c>
      <c r="M29" s="100">
        <v>21219.494999999999</v>
      </c>
      <c r="N29" s="20">
        <v>11071.3</v>
      </c>
      <c r="O29" s="20">
        <v>2905.9953850000002</v>
      </c>
      <c r="P29" s="20">
        <v>353.97774126000002</v>
      </c>
      <c r="Q29" s="20">
        <v>1900.7781326300001</v>
      </c>
      <c r="R29" s="20">
        <v>2717.3340811500002</v>
      </c>
      <c r="S29" s="100">
        <v>5809.1598100600004</v>
      </c>
      <c r="T29" s="100">
        <v>992.5760747999999</v>
      </c>
      <c r="U29" s="100">
        <v>241.98796096999999</v>
      </c>
      <c r="V29" s="100">
        <v>987.8282122999999</v>
      </c>
      <c r="W29" s="20"/>
      <c r="X29" s="20"/>
      <c r="Y29" s="20"/>
      <c r="AA29" s="20"/>
      <c r="AB29" s="20"/>
      <c r="AC29" s="20"/>
      <c r="AE29" s="20"/>
      <c r="AF29" s="20"/>
      <c r="AG29" s="20"/>
      <c r="AI29" s="20"/>
      <c r="AJ29" s="20"/>
      <c r="AK29" s="20"/>
      <c r="AM29" s="20"/>
      <c r="AN29" s="20"/>
      <c r="AO29" s="20"/>
      <c r="AQ29" s="20"/>
      <c r="AR29" s="20"/>
      <c r="AS29" s="20"/>
      <c r="AU29" s="20"/>
      <c r="AV29" s="20"/>
      <c r="AW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JW29" s="133"/>
      <c r="JX29" s="133"/>
      <c r="JY29" s="116"/>
    </row>
    <row r="30" spans="2:285" x14ac:dyDescent="0.25">
      <c r="B30" s="41" t="s">
        <v>204</v>
      </c>
      <c r="C30" t="s">
        <v>34</v>
      </c>
      <c r="D30" t="s">
        <v>372</v>
      </c>
      <c r="E30">
        <v>6</v>
      </c>
      <c r="F30" t="s">
        <v>9</v>
      </c>
      <c r="G30" s="103">
        <v>3316.8888661999999</v>
      </c>
      <c r="H30" s="103">
        <v>0</v>
      </c>
      <c r="I30" s="103">
        <v>0</v>
      </c>
      <c r="J30" s="103">
        <v>0</v>
      </c>
      <c r="K30" s="100">
        <v>0</v>
      </c>
      <c r="L30" s="100">
        <v>0</v>
      </c>
      <c r="M30" s="100">
        <v>0</v>
      </c>
      <c r="N30" s="20">
        <v>0</v>
      </c>
      <c r="O30" s="20">
        <v>0</v>
      </c>
      <c r="P30" s="20">
        <v>0</v>
      </c>
      <c r="Q30" s="20">
        <v>0</v>
      </c>
      <c r="R30" s="20"/>
      <c r="W30" s="20"/>
      <c r="X30" s="20"/>
      <c r="Y30" s="20"/>
      <c r="AA30" s="20"/>
      <c r="AB30" s="20"/>
      <c r="AC30" s="20"/>
      <c r="AE30" s="20"/>
      <c r="AF30" s="20"/>
      <c r="AG30" s="20"/>
      <c r="AI30" s="20"/>
      <c r="AJ30" s="20"/>
      <c r="AK30" s="20"/>
      <c r="AM30" s="20"/>
      <c r="AN30" s="20"/>
      <c r="AO30" s="20"/>
      <c r="AQ30" s="20"/>
      <c r="AR30" s="20"/>
      <c r="AS30" s="20"/>
      <c r="AU30" s="20"/>
      <c r="AV30" s="20"/>
      <c r="AW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JW30" s="133"/>
      <c r="JX30" s="133"/>
      <c r="JY30" s="116"/>
    </row>
    <row r="31" spans="2:285" x14ac:dyDescent="0.25">
      <c r="B31" s="41" t="s">
        <v>205</v>
      </c>
      <c r="C31" t="s">
        <v>35</v>
      </c>
      <c r="D31" t="s">
        <v>373</v>
      </c>
      <c r="E31">
        <v>6</v>
      </c>
      <c r="F31" t="s">
        <v>9</v>
      </c>
      <c r="G31" s="100">
        <v>172436</v>
      </c>
      <c r="H31" s="100">
        <v>186891.86</v>
      </c>
      <c r="I31" s="100">
        <v>204225</v>
      </c>
      <c r="J31" s="100">
        <v>198581</v>
      </c>
      <c r="K31" s="100">
        <v>205071</v>
      </c>
      <c r="L31" s="100">
        <v>190522</v>
      </c>
      <c r="M31" s="100">
        <v>185847.277</v>
      </c>
      <c r="N31" s="20">
        <v>183975.3</v>
      </c>
      <c r="O31" s="20">
        <v>191638.94776700001</v>
      </c>
      <c r="P31" s="20">
        <v>193385.29877241998</v>
      </c>
      <c r="Q31" s="20">
        <v>197037.77915325004</v>
      </c>
      <c r="R31" s="20">
        <v>196750.45918030004</v>
      </c>
      <c r="S31" s="100">
        <v>225682.30028896997</v>
      </c>
      <c r="T31" s="100">
        <v>212540.47953437007</v>
      </c>
      <c r="U31" s="100">
        <v>192744.76338817997</v>
      </c>
      <c r="V31" s="100">
        <v>181435.23304122002</v>
      </c>
      <c r="W31" s="20"/>
      <c r="X31" s="20"/>
      <c r="Y31" s="20"/>
      <c r="AA31" s="20"/>
      <c r="AB31" s="20"/>
      <c r="AC31" s="20"/>
      <c r="AE31" s="20"/>
      <c r="AF31" s="20"/>
      <c r="AG31" s="20"/>
      <c r="AI31" s="20"/>
      <c r="AJ31" s="20"/>
      <c r="AK31" s="20"/>
      <c r="AM31" s="20"/>
      <c r="AN31" s="20"/>
      <c r="AO31" s="20"/>
      <c r="AQ31" s="20"/>
      <c r="AR31" s="20"/>
      <c r="AS31" s="20"/>
      <c r="AU31" s="20"/>
      <c r="AV31" s="20"/>
      <c r="AW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JW31" s="133"/>
      <c r="JX31" s="133"/>
      <c r="JY31" s="116"/>
    </row>
    <row r="32" spans="2:285" x14ac:dyDescent="0.25">
      <c r="B32" s="41" t="s">
        <v>206</v>
      </c>
      <c r="C32" t="s">
        <v>36</v>
      </c>
      <c r="D32" t="s">
        <v>374</v>
      </c>
      <c r="E32">
        <v>6</v>
      </c>
      <c r="F32" t="s">
        <v>9</v>
      </c>
      <c r="G32" s="100">
        <v>170385</v>
      </c>
      <c r="H32" s="100">
        <v>188539.37</v>
      </c>
      <c r="I32" s="100">
        <f t="shared" ref="I32:N32" si="24">I33+I34+I35+I36+I37</f>
        <v>204343</v>
      </c>
      <c r="J32" s="100">
        <f t="shared" si="24"/>
        <v>255086.35</v>
      </c>
      <c r="K32" s="100">
        <f t="shared" si="24"/>
        <v>278042</v>
      </c>
      <c r="L32" s="100">
        <f t="shared" si="24"/>
        <v>297111</v>
      </c>
      <c r="M32" s="100">
        <f t="shared" si="24"/>
        <v>321425.53899999999</v>
      </c>
      <c r="N32" s="20">
        <f t="shared" si="24"/>
        <v>351892.20799999998</v>
      </c>
      <c r="O32" s="20">
        <f t="shared" ref="O32:P32" si="25">O33+O34+O35+O36+O37</f>
        <v>370547.57888000004</v>
      </c>
      <c r="P32" s="20">
        <f t="shared" si="25"/>
        <v>388396.30000000005</v>
      </c>
      <c r="Q32" s="20">
        <f t="shared" ref="Q32" si="26">Q33+Q34+Q35+Q36+Q37</f>
        <v>430354.6</v>
      </c>
      <c r="R32" s="20">
        <f>R33+R34+R35+R36+R37+R38</f>
        <v>476769.1</v>
      </c>
      <c r="S32" s="100">
        <f>S33+S34+S35+S36+S37+S38</f>
        <v>472289.83412999997</v>
      </c>
      <c r="T32" s="100">
        <f>T33+T34+T35+T36+T37+T38</f>
        <v>511865.62827999995</v>
      </c>
      <c r="U32" s="100">
        <f>U33+U34+U35+U36+U37+U38+U39</f>
        <v>581210.5</v>
      </c>
      <c r="V32" s="100">
        <f>V33+V34+V35+V36+V37+V38+V39</f>
        <v>640874.99999999988</v>
      </c>
      <c r="W32" s="20"/>
      <c r="X32" s="20"/>
      <c r="Y32" s="20"/>
      <c r="AA32" s="20"/>
      <c r="AB32" s="20"/>
      <c r="AC32" s="20"/>
      <c r="AE32" s="20"/>
      <c r="AF32" s="20"/>
      <c r="AG32" s="20"/>
      <c r="AI32" s="20"/>
      <c r="AJ32" s="20"/>
      <c r="AK32" s="20"/>
      <c r="AM32" s="20"/>
      <c r="AN32" s="20"/>
      <c r="AO32" s="20"/>
      <c r="AQ32" s="20"/>
      <c r="AR32" s="20"/>
      <c r="AS32" s="20"/>
      <c r="AU32" s="20"/>
      <c r="AV32" s="20"/>
      <c r="AW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JW32" s="133"/>
      <c r="JX32" s="133"/>
      <c r="JY32" s="116"/>
    </row>
    <row r="33" spans="2:285" x14ac:dyDescent="0.25">
      <c r="B33" s="41" t="s">
        <v>207</v>
      </c>
      <c r="C33" t="s">
        <v>37</v>
      </c>
      <c r="D33" t="s">
        <v>375</v>
      </c>
      <c r="E33">
        <v>6</v>
      </c>
      <c r="F33" t="s">
        <v>9</v>
      </c>
      <c r="G33" s="100">
        <v>70957</v>
      </c>
      <c r="H33" s="100">
        <v>75140.77</v>
      </c>
      <c r="I33" s="100">
        <v>76742</v>
      </c>
      <c r="J33" s="100">
        <v>81731</v>
      </c>
      <c r="K33" s="100">
        <v>85358</v>
      </c>
      <c r="L33" s="100">
        <v>80983</v>
      </c>
      <c r="M33" s="100">
        <v>83673.539000000004</v>
      </c>
      <c r="N33" s="78">
        <v>95474.207999999999</v>
      </c>
      <c r="O33" s="78">
        <v>100751.17888000001</v>
      </c>
      <c r="P33" s="20">
        <v>86791.1</v>
      </c>
      <c r="Q33" s="20">
        <v>97455.3</v>
      </c>
      <c r="R33" s="20">
        <v>101931.9</v>
      </c>
      <c r="S33" s="100">
        <v>96202.834130000003</v>
      </c>
      <c r="T33" s="100">
        <v>96268.128280000004</v>
      </c>
      <c r="U33" s="100">
        <v>107719.5</v>
      </c>
      <c r="V33" s="100">
        <v>106190.3</v>
      </c>
      <c r="W33" s="20"/>
      <c r="X33" s="20"/>
      <c r="Y33" s="20"/>
      <c r="AA33" s="20"/>
      <c r="AB33" s="20"/>
      <c r="AC33" s="20"/>
      <c r="AE33" s="20"/>
      <c r="AF33" s="20"/>
      <c r="AG33" s="20"/>
      <c r="AI33" s="20"/>
      <c r="AJ33" s="20"/>
      <c r="AK33" s="20"/>
      <c r="AM33" s="20"/>
      <c r="AN33" s="20"/>
      <c r="AO33" s="20"/>
      <c r="AQ33" s="20"/>
      <c r="AR33" s="20"/>
      <c r="AS33" s="20"/>
      <c r="AU33" s="20"/>
      <c r="AV33" s="20"/>
      <c r="AW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JW33" s="133"/>
      <c r="JX33" s="133"/>
      <c r="JY33" s="116"/>
    </row>
    <row r="34" spans="2:285" x14ac:dyDescent="0.25">
      <c r="B34" s="41" t="s">
        <v>208</v>
      </c>
      <c r="C34" t="s">
        <v>38</v>
      </c>
      <c r="D34" t="s">
        <v>376</v>
      </c>
      <c r="E34">
        <v>6</v>
      </c>
      <c r="F34" t="s">
        <v>9</v>
      </c>
      <c r="G34" s="100">
        <v>15613</v>
      </c>
      <c r="H34" s="100">
        <v>19386.8</v>
      </c>
      <c r="I34" s="100">
        <v>22625</v>
      </c>
      <c r="J34" s="100">
        <v>32654.85</v>
      </c>
      <c r="K34" s="100">
        <v>34278</v>
      </c>
      <c r="L34" s="100">
        <v>36677</v>
      </c>
      <c r="M34" s="100">
        <v>28919.8</v>
      </c>
      <c r="N34" s="79">
        <v>24673.1</v>
      </c>
      <c r="O34" s="79">
        <v>18678.599999999999</v>
      </c>
      <c r="P34" s="20">
        <v>26201</v>
      </c>
      <c r="Q34" s="20">
        <v>43358.400000000001</v>
      </c>
      <c r="R34" s="20">
        <v>59858.400000000001</v>
      </c>
      <c r="S34" s="100">
        <v>57375.7</v>
      </c>
      <c r="T34" s="100">
        <v>67853.3</v>
      </c>
      <c r="U34" s="100">
        <v>74874.3</v>
      </c>
      <c r="V34" s="100">
        <v>87586.7</v>
      </c>
      <c r="W34" s="20"/>
      <c r="X34" s="20"/>
      <c r="Y34" s="20"/>
      <c r="AA34" s="20"/>
      <c r="AB34" s="20"/>
      <c r="AC34" s="20"/>
      <c r="AE34" s="20"/>
      <c r="AF34" s="20"/>
      <c r="AG34" s="20"/>
      <c r="AI34" s="20"/>
      <c r="AJ34" s="20"/>
      <c r="AK34" s="20"/>
      <c r="AM34" s="20"/>
      <c r="AN34" s="20"/>
      <c r="AO34" s="20"/>
      <c r="AQ34" s="20"/>
      <c r="AR34" s="20"/>
      <c r="AS34" s="20"/>
      <c r="AU34" s="20"/>
      <c r="AV34" s="20"/>
      <c r="AW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JW34" s="133"/>
      <c r="JX34" s="133"/>
      <c r="JY34" s="116"/>
    </row>
    <row r="35" spans="2:285" x14ac:dyDescent="0.25">
      <c r="B35" s="41" t="s">
        <v>209</v>
      </c>
      <c r="C35" t="s">
        <v>39</v>
      </c>
      <c r="D35" t="s">
        <v>377</v>
      </c>
      <c r="E35">
        <v>6</v>
      </c>
      <c r="F35" t="s">
        <v>9</v>
      </c>
      <c r="G35" s="100">
        <v>71815</v>
      </c>
      <c r="H35" s="100">
        <v>82011.8</v>
      </c>
      <c r="I35" s="100">
        <v>87994</v>
      </c>
      <c r="J35" s="100">
        <v>93909.5</v>
      </c>
      <c r="K35" s="100">
        <v>93760</v>
      </c>
      <c r="L35" s="100">
        <v>90851</v>
      </c>
      <c r="M35" s="100">
        <v>98427.5</v>
      </c>
      <c r="N35" s="79">
        <v>103120.1</v>
      </c>
      <c r="O35" s="79">
        <v>101265.7</v>
      </c>
      <c r="P35" s="79">
        <v>107569.1</v>
      </c>
      <c r="Q35" s="79">
        <v>112837</v>
      </c>
      <c r="R35" s="20">
        <v>117753.9</v>
      </c>
      <c r="S35" s="100">
        <v>105003.4</v>
      </c>
      <c r="T35" s="100">
        <v>114293.8</v>
      </c>
      <c r="U35" s="100">
        <v>136405</v>
      </c>
      <c r="V35" s="100">
        <v>156940.70000000001</v>
      </c>
      <c r="W35" s="20"/>
      <c r="X35" s="20"/>
      <c r="Y35" s="20"/>
      <c r="AA35" s="20"/>
      <c r="AB35" s="20"/>
      <c r="AC35" s="20"/>
      <c r="AE35" s="20"/>
      <c r="AF35" s="20"/>
      <c r="AG35" s="20"/>
      <c r="AI35" s="20"/>
      <c r="AJ35" s="20"/>
      <c r="AK35" s="20"/>
      <c r="AM35" s="20"/>
      <c r="AN35" s="20"/>
      <c r="AO35" s="20"/>
      <c r="AQ35" s="20"/>
      <c r="AR35" s="20"/>
      <c r="AS35" s="20"/>
      <c r="AU35" s="20"/>
      <c r="AV35" s="20"/>
      <c r="AW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/>
      <c r="JW35" s="133"/>
      <c r="JX35" s="133"/>
      <c r="JY35" s="116"/>
    </row>
    <row r="36" spans="2:285" x14ac:dyDescent="0.25">
      <c r="B36" s="41" t="s">
        <v>210</v>
      </c>
      <c r="C36" t="s">
        <v>40</v>
      </c>
      <c r="D36" t="s">
        <v>378</v>
      </c>
      <c r="E36">
        <v>6</v>
      </c>
      <c r="F36" t="s">
        <v>9</v>
      </c>
      <c r="G36" s="100">
        <v>12000</v>
      </c>
      <c r="H36" s="100">
        <v>12000</v>
      </c>
      <c r="I36" s="100">
        <v>16982</v>
      </c>
      <c r="J36" s="100">
        <v>38517</v>
      </c>
      <c r="K36" s="100">
        <v>43544</v>
      </c>
      <c r="L36" s="100">
        <v>54927</v>
      </c>
      <c r="M36" s="100">
        <v>63232.2</v>
      </c>
      <c r="N36" s="79">
        <v>71669.2</v>
      </c>
      <c r="O36" s="79">
        <v>81787.7</v>
      </c>
      <c r="P36" s="79">
        <v>88305.600000000006</v>
      </c>
      <c r="Q36" s="79">
        <v>83674.5</v>
      </c>
      <c r="R36" s="20">
        <v>84728.4</v>
      </c>
      <c r="S36" s="100">
        <v>85931</v>
      </c>
      <c r="T36" s="100">
        <v>96277</v>
      </c>
      <c r="U36" s="100">
        <v>115124.1</v>
      </c>
      <c r="V36" s="100">
        <v>128631.4</v>
      </c>
      <c r="W36" s="20"/>
      <c r="X36" s="20"/>
      <c r="Y36" s="20"/>
      <c r="AA36" s="20"/>
      <c r="AB36" s="20"/>
      <c r="AC36" s="20"/>
      <c r="AE36" s="20"/>
      <c r="AF36" s="20"/>
      <c r="AG36" s="20"/>
      <c r="AI36" s="20"/>
      <c r="AJ36" s="20"/>
      <c r="AK36" s="20"/>
      <c r="AM36" s="20"/>
      <c r="AN36" s="20"/>
      <c r="AO36" s="20"/>
      <c r="AQ36" s="20"/>
      <c r="AR36" s="20"/>
      <c r="AS36" s="20"/>
      <c r="AU36" s="20"/>
      <c r="AV36" s="20"/>
      <c r="AW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79"/>
      <c r="JW36" s="133"/>
      <c r="JX36" s="133"/>
      <c r="JY36" s="116"/>
    </row>
    <row r="37" spans="2:285" x14ac:dyDescent="0.25">
      <c r="B37" s="41" t="s">
        <v>211</v>
      </c>
      <c r="C37" t="s">
        <v>731</v>
      </c>
      <c r="D37" t="s">
        <v>379</v>
      </c>
      <c r="E37">
        <v>6</v>
      </c>
      <c r="F37" t="s">
        <v>9</v>
      </c>
      <c r="J37" s="100">
        <v>8274</v>
      </c>
      <c r="K37" s="100">
        <v>21102</v>
      </c>
      <c r="L37" s="100">
        <v>33673</v>
      </c>
      <c r="M37" s="100">
        <v>47172.5</v>
      </c>
      <c r="N37" s="79">
        <v>56955.6</v>
      </c>
      <c r="O37" s="79">
        <v>68064.399999999994</v>
      </c>
      <c r="P37" s="79">
        <v>79529.5</v>
      </c>
      <c r="Q37" s="79">
        <v>93029.4</v>
      </c>
      <c r="R37" s="20">
        <v>111346.5</v>
      </c>
      <c r="S37" s="100">
        <v>121391.5</v>
      </c>
      <c r="T37" s="100">
        <v>125243.8</v>
      </c>
      <c r="U37" s="100">
        <v>127762.7</v>
      </c>
      <c r="V37" s="100">
        <v>128420.1</v>
      </c>
      <c r="W37" s="20"/>
      <c r="X37" s="20"/>
      <c r="Y37" s="20"/>
      <c r="AA37" s="20"/>
      <c r="AB37" s="20"/>
      <c r="AC37" s="20"/>
      <c r="AE37" s="20"/>
      <c r="AF37" s="20"/>
      <c r="AG37" s="20"/>
      <c r="AI37" s="20"/>
      <c r="AJ37" s="20"/>
      <c r="AK37" s="20"/>
      <c r="AM37" s="20"/>
      <c r="AN37" s="20"/>
      <c r="AO37" s="20"/>
      <c r="AQ37" s="20"/>
      <c r="AR37" s="20"/>
      <c r="AS37" s="20"/>
      <c r="AU37" s="20"/>
      <c r="AV37" s="20"/>
      <c r="AW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79"/>
      <c r="BK37" s="79"/>
      <c r="BL37" s="79"/>
      <c r="BM37" s="79"/>
      <c r="BN37" s="79"/>
      <c r="BO37" s="79"/>
      <c r="BP37" s="79"/>
      <c r="BQ37" s="79"/>
      <c r="BR37" s="79"/>
      <c r="BS37" s="79"/>
      <c r="BT37" s="79"/>
      <c r="BU37" s="79"/>
      <c r="BV37" s="79"/>
      <c r="BW37" s="79"/>
      <c r="BX37" s="79"/>
      <c r="BY37" s="79"/>
      <c r="BZ37" s="79"/>
      <c r="CA37" s="79"/>
      <c r="CB37" s="79"/>
      <c r="CC37" s="79"/>
      <c r="CD37" s="79"/>
      <c r="CE37" s="79"/>
      <c r="CF37" s="79"/>
      <c r="CG37" s="79"/>
      <c r="CH37" s="79"/>
      <c r="CI37" s="79"/>
      <c r="CJ37" s="79"/>
      <c r="JW37" s="133"/>
      <c r="JX37" s="133"/>
      <c r="JY37" s="116"/>
    </row>
    <row r="38" spans="2:285" x14ac:dyDescent="0.25">
      <c r="B38" s="41" t="s">
        <v>212</v>
      </c>
      <c r="C38" s="92" t="s">
        <v>730</v>
      </c>
      <c r="D38" s="92" t="s">
        <v>732</v>
      </c>
      <c r="E38">
        <v>6</v>
      </c>
      <c r="F38" t="s">
        <v>9</v>
      </c>
      <c r="N38" s="79"/>
      <c r="O38" s="79"/>
      <c r="P38" s="79"/>
      <c r="Q38" s="79"/>
      <c r="R38" s="20">
        <v>1150</v>
      </c>
      <c r="S38" s="100">
        <v>6385.4</v>
      </c>
      <c r="T38" s="100">
        <v>11929.6</v>
      </c>
      <c r="U38" s="100">
        <v>19324.900000000001</v>
      </c>
      <c r="V38" s="100">
        <v>27149.7</v>
      </c>
      <c r="W38" s="20"/>
      <c r="X38" s="20"/>
      <c r="Y38" s="20"/>
      <c r="AA38" s="20"/>
      <c r="AB38" s="20"/>
      <c r="AC38" s="20"/>
      <c r="AE38" s="20"/>
      <c r="AF38" s="20"/>
      <c r="AG38" s="20"/>
      <c r="AI38" s="20"/>
      <c r="AJ38" s="20"/>
      <c r="AK38" s="20"/>
      <c r="AM38" s="20"/>
      <c r="AN38" s="20"/>
      <c r="AO38" s="20"/>
      <c r="AQ38" s="20"/>
      <c r="AR38" s="20"/>
      <c r="AS38" s="20"/>
      <c r="AU38" s="20"/>
      <c r="AV38" s="20"/>
      <c r="AW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JW38" s="133"/>
      <c r="JX38" s="133"/>
      <c r="JY38" s="116"/>
    </row>
    <row r="39" spans="2:285" x14ac:dyDescent="0.25">
      <c r="B39" s="41" t="s">
        <v>213</v>
      </c>
      <c r="C39" s="92" t="s">
        <v>779</v>
      </c>
      <c r="D39" s="92" t="s">
        <v>780</v>
      </c>
      <c r="N39" s="79"/>
      <c r="O39" s="79"/>
      <c r="P39" s="79"/>
      <c r="Q39" s="79"/>
      <c r="R39" s="20"/>
      <c r="V39" s="100">
        <v>5956.1</v>
      </c>
      <c r="W39" s="20"/>
      <c r="X39" s="20"/>
      <c r="Y39" s="20"/>
      <c r="AA39" s="20"/>
      <c r="AB39" s="20"/>
      <c r="AC39" s="20"/>
      <c r="AE39" s="20"/>
      <c r="AF39" s="20"/>
      <c r="AG39" s="20"/>
      <c r="AI39" s="20"/>
      <c r="AJ39" s="20"/>
      <c r="AK39" s="20"/>
      <c r="AM39" s="20"/>
      <c r="AN39" s="20"/>
      <c r="AO39" s="20"/>
      <c r="AQ39" s="20"/>
      <c r="AR39" s="20"/>
      <c r="AS39" s="20"/>
      <c r="AU39" s="20"/>
      <c r="AV39" s="20"/>
      <c r="AW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79"/>
      <c r="BK39" s="79"/>
      <c r="BL39" s="79"/>
      <c r="BM39" s="79"/>
      <c r="BN39" s="79"/>
      <c r="BO39" s="79"/>
      <c r="BP39" s="79"/>
      <c r="BQ39" s="79"/>
      <c r="BR39" s="79"/>
      <c r="BS39" s="79"/>
      <c r="BT39" s="79"/>
      <c r="BU39" s="79"/>
      <c r="BV39" s="79"/>
      <c r="BW39" s="79"/>
      <c r="BX39" s="79"/>
      <c r="BY39" s="79"/>
      <c r="BZ39" s="79"/>
      <c r="CA39" s="79"/>
      <c r="CB39" s="79"/>
      <c r="CC39" s="79"/>
      <c r="CD39" s="79"/>
      <c r="CE39" s="79"/>
      <c r="CF39" s="79"/>
      <c r="CG39" s="79"/>
      <c r="CH39" s="79"/>
      <c r="CI39" s="79"/>
      <c r="CJ39" s="79"/>
      <c r="JW39" s="133"/>
      <c r="JX39" s="133"/>
      <c r="JY39" s="116"/>
    </row>
    <row r="40" spans="2:285" x14ac:dyDescent="0.25">
      <c r="B40" s="41" t="s">
        <v>214</v>
      </c>
      <c r="C40" t="s">
        <v>41</v>
      </c>
      <c r="D40" t="s">
        <v>380</v>
      </c>
      <c r="E40">
        <v>6</v>
      </c>
      <c r="F40" t="s">
        <v>9</v>
      </c>
      <c r="G40" s="100">
        <v>5551</v>
      </c>
      <c r="H40" s="100">
        <v>8657.2000000000007</v>
      </c>
      <c r="I40" s="100">
        <v>15663</v>
      </c>
      <c r="J40" s="100">
        <v>19918</v>
      </c>
      <c r="K40" s="100">
        <v>26033</v>
      </c>
      <c r="L40" s="100">
        <v>30439</v>
      </c>
      <c r="M40" s="100">
        <v>30286</v>
      </c>
      <c r="N40" s="20">
        <v>30116.97</v>
      </c>
      <c r="O40" s="20">
        <v>15217.783298</v>
      </c>
      <c r="P40" s="20">
        <v>15154.424524889999</v>
      </c>
      <c r="Q40" s="20">
        <v>13296.696234058958</v>
      </c>
      <c r="R40" s="20">
        <v>23374.657701623597</v>
      </c>
      <c r="S40" s="100">
        <v>19874.510178557204</v>
      </c>
      <c r="T40" s="100">
        <v>16379.448898091952</v>
      </c>
      <c r="U40" s="130">
        <v>14164.869421916997</v>
      </c>
      <c r="V40" s="100">
        <v>8578.5267956520001</v>
      </c>
      <c r="W40" s="20"/>
      <c r="X40" s="20"/>
      <c r="Y40" s="20"/>
      <c r="AA40" s="20"/>
      <c r="AB40" s="20"/>
      <c r="AC40" s="20"/>
      <c r="AE40" s="20"/>
      <c r="AF40" s="20"/>
      <c r="AG40" s="20"/>
      <c r="AI40" s="20"/>
      <c r="AJ40" s="20"/>
      <c r="AK40" s="20"/>
      <c r="AM40" s="20"/>
      <c r="AN40" s="20"/>
      <c r="AO40" s="20"/>
      <c r="AQ40" s="20"/>
      <c r="AR40" s="20"/>
      <c r="AS40" s="20"/>
      <c r="AU40" s="20"/>
      <c r="AV40" s="20"/>
      <c r="AW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JW40" s="133"/>
      <c r="JX40" s="133"/>
      <c r="JY40" s="116"/>
    </row>
    <row r="41" spans="2:285" x14ac:dyDescent="0.25">
      <c r="B41" s="41" t="s">
        <v>215</v>
      </c>
      <c r="C41" t="s">
        <v>42</v>
      </c>
      <c r="D41" t="s">
        <v>381</v>
      </c>
      <c r="E41">
        <v>6</v>
      </c>
      <c r="F41" t="s">
        <v>9</v>
      </c>
      <c r="H41" s="100">
        <v>8657</v>
      </c>
      <c r="I41" s="100">
        <v>15663</v>
      </c>
      <c r="J41" s="100">
        <v>19918</v>
      </c>
      <c r="K41" s="100">
        <v>26033</v>
      </c>
      <c r="L41" s="100">
        <v>30439</v>
      </c>
      <c r="M41" s="100">
        <v>30286</v>
      </c>
      <c r="N41" s="20">
        <f t="shared" ref="N41:S41" si="27">N40</f>
        <v>30116.97</v>
      </c>
      <c r="O41" s="20">
        <f t="shared" si="27"/>
        <v>15217.783298</v>
      </c>
      <c r="P41" s="20">
        <f t="shared" si="27"/>
        <v>15154.424524889999</v>
      </c>
      <c r="Q41" s="20">
        <f t="shared" si="27"/>
        <v>13296.696234058958</v>
      </c>
      <c r="R41" s="20">
        <f t="shared" si="27"/>
        <v>23374.657701623597</v>
      </c>
      <c r="S41" s="100">
        <f t="shared" si="27"/>
        <v>19874.510178557204</v>
      </c>
      <c r="T41" s="100">
        <f t="shared" ref="T41" si="28">T40</f>
        <v>16379.448898091952</v>
      </c>
      <c r="U41" s="130">
        <f t="shared" ref="U41:V41" si="29">U40</f>
        <v>14164.869421916997</v>
      </c>
      <c r="V41" s="100">
        <f t="shared" si="29"/>
        <v>8578.5267956520001</v>
      </c>
      <c r="W41" s="20"/>
      <c r="X41" s="20"/>
      <c r="Y41" s="20"/>
      <c r="AA41" s="20"/>
      <c r="AB41" s="20"/>
      <c r="AC41" s="20"/>
      <c r="AE41" s="20"/>
      <c r="AF41" s="20"/>
      <c r="AG41" s="20"/>
      <c r="AI41" s="20"/>
      <c r="AJ41" s="20"/>
      <c r="AK41" s="20"/>
      <c r="AM41" s="20"/>
      <c r="AN41" s="20"/>
      <c r="AO41" s="20"/>
      <c r="AQ41" s="20"/>
      <c r="AR41" s="20"/>
      <c r="AS41" s="20"/>
      <c r="AU41" s="20"/>
      <c r="AV41" s="20"/>
      <c r="AW41" s="20"/>
      <c r="AY41" s="20"/>
      <c r="AZ41" s="20"/>
      <c r="BA41" s="20"/>
      <c r="BB41" s="20"/>
      <c r="BC41" s="20"/>
      <c r="BD41" s="20"/>
      <c r="BE41" s="20"/>
      <c r="BF41" s="20"/>
      <c r="BG41" s="20"/>
      <c r="BH41" s="20"/>
      <c r="BI41" s="20"/>
      <c r="BJ41" s="20"/>
      <c r="BK41" s="20"/>
      <c r="BL41" s="20"/>
      <c r="BM41" s="20"/>
      <c r="BN41" s="20"/>
      <c r="BO41" s="20"/>
      <c r="BP41" s="20"/>
      <c r="BQ41" s="20"/>
      <c r="BR41" s="20"/>
      <c r="BS41" s="20"/>
      <c r="BT41" s="20"/>
      <c r="BU41" s="20"/>
      <c r="BV41" s="20"/>
      <c r="BW41" s="20"/>
      <c r="BX41" s="20"/>
      <c r="BY41" s="20"/>
      <c r="BZ41" s="20"/>
      <c r="CA41" s="20"/>
      <c r="CB41" s="20"/>
      <c r="CC41" s="20"/>
      <c r="CD41" s="20"/>
      <c r="CE41" s="20"/>
      <c r="CF41" s="20"/>
      <c r="CG41" s="20"/>
      <c r="CH41" s="20"/>
      <c r="CI41" s="20"/>
      <c r="CJ41" s="20"/>
      <c r="JW41" s="133"/>
      <c r="JX41" s="133"/>
      <c r="JY41" s="116"/>
    </row>
    <row r="42" spans="2:285" x14ac:dyDescent="0.25">
      <c r="B42" s="41" t="s">
        <v>216</v>
      </c>
      <c r="C42" t="s">
        <v>43</v>
      </c>
      <c r="D42" t="s">
        <v>382</v>
      </c>
      <c r="E42">
        <v>0</v>
      </c>
      <c r="F42" t="s">
        <v>9</v>
      </c>
      <c r="G42" s="100">
        <v>15.41</v>
      </c>
      <c r="H42" s="100">
        <v>14.3</v>
      </c>
      <c r="I42" s="100">
        <f>0.1248*100</f>
        <v>12.479999999999999</v>
      </c>
      <c r="J42" s="100">
        <v>12.27</v>
      </c>
      <c r="K42" s="100">
        <v>11.26</v>
      </c>
      <c r="L42" s="100">
        <v>9.91</v>
      </c>
      <c r="M42" s="100">
        <v>9.2799999999999994</v>
      </c>
      <c r="N42" s="20">
        <v>7.94</v>
      </c>
      <c r="O42" s="20">
        <v>8.02</v>
      </c>
      <c r="P42" s="20">
        <v>8.1</v>
      </c>
      <c r="Q42" s="20">
        <v>8.99</v>
      </c>
      <c r="R42" s="20">
        <v>9.0398830303181743</v>
      </c>
      <c r="S42" s="100">
        <v>8.3813040059133197</v>
      </c>
      <c r="T42" s="100">
        <v>8.910985910846783</v>
      </c>
      <c r="U42" s="100">
        <v>7.63</v>
      </c>
      <c r="V42" s="100">
        <v>7.0469999999999997</v>
      </c>
      <c r="W42" s="20"/>
      <c r="X42" s="20"/>
      <c r="Y42" s="20"/>
      <c r="AA42" s="20"/>
      <c r="AB42" s="20"/>
      <c r="AC42" s="20"/>
      <c r="AE42" s="20"/>
      <c r="AF42" s="20"/>
      <c r="AG42" s="20"/>
      <c r="AI42" s="20"/>
      <c r="AJ42" s="20"/>
      <c r="AK42" s="20"/>
      <c r="AM42" s="20"/>
      <c r="AN42" s="20"/>
      <c r="AO42" s="20"/>
      <c r="AQ42" s="20"/>
      <c r="AR42" s="20"/>
      <c r="AS42" s="20"/>
      <c r="AU42" s="20"/>
      <c r="AV42" s="20"/>
      <c r="AW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20"/>
      <c r="CH42" s="20"/>
      <c r="CI42" s="20"/>
      <c r="CJ42" s="20"/>
      <c r="JW42" s="133"/>
      <c r="JX42" s="133"/>
      <c r="JY42" s="116"/>
    </row>
    <row r="43" spans="2:285" x14ac:dyDescent="0.25">
      <c r="B43" s="41" t="s">
        <v>217</v>
      </c>
      <c r="C43" t="s">
        <v>44</v>
      </c>
      <c r="D43" t="s">
        <v>383</v>
      </c>
      <c r="E43">
        <v>0</v>
      </c>
      <c r="F43" t="s">
        <v>9</v>
      </c>
      <c r="G43" s="100">
        <v>69.3</v>
      </c>
      <c r="H43" s="100">
        <v>69.05</v>
      </c>
      <c r="I43" s="100">
        <v>66.89</v>
      </c>
      <c r="J43" s="100">
        <v>62.56</v>
      </c>
      <c r="K43" s="100">
        <v>61.529999999999994</v>
      </c>
      <c r="L43" s="100">
        <v>58.199999999999996</v>
      </c>
      <c r="M43" s="100">
        <v>60.33</v>
      </c>
      <c r="N43" s="20">
        <v>60.96</v>
      </c>
      <c r="O43" s="20">
        <v>61.246000000000002</v>
      </c>
      <c r="P43" s="20">
        <v>62.22</v>
      </c>
      <c r="Q43" s="20">
        <v>63.35</v>
      </c>
      <c r="R43" s="20">
        <v>64.102000000000004</v>
      </c>
      <c r="S43" s="100">
        <v>62.58</v>
      </c>
      <c r="T43" s="100">
        <v>62.741999999999997</v>
      </c>
      <c r="U43" s="100">
        <v>65.17</v>
      </c>
      <c r="V43" s="100">
        <v>66.073999999999998</v>
      </c>
      <c r="W43" s="20"/>
      <c r="X43" s="20"/>
      <c r="Y43" s="20"/>
      <c r="AA43" s="20"/>
      <c r="AB43" s="20"/>
      <c r="AC43" s="20"/>
      <c r="AE43" s="20"/>
      <c r="AF43" s="20"/>
      <c r="AG43" s="20"/>
      <c r="AI43" s="20"/>
      <c r="AJ43" s="20"/>
      <c r="AK43" s="20"/>
      <c r="AM43" s="20"/>
      <c r="AN43" s="20"/>
      <c r="AO43" s="20"/>
      <c r="AQ43" s="20"/>
      <c r="AR43" s="20"/>
      <c r="AS43" s="20"/>
      <c r="AU43" s="20"/>
      <c r="AV43" s="20"/>
      <c r="AW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20"/>
      <c r="CH43" s="20"/>
      <c r="CI43" s="20"/>
      <c r="CJ43" s="20"/>
      <c r="JW43" s="133"/>
      <c r="JX43" s="133"/>
      <c r="JY43" s="116"/>
    </row>
    <row r="44" spans="2:285" x14ac:dyDescent="0.25">
      <c r="B44" s="41" t="s">
        <v>218</v>
      </c>
      <c r="C44" t="s">
        <v>348</v>
      </c>
      <c r="D44" t="s">
        <v>384</v>
      </c>
      <c r="E44">
        <v>0</v>
      </c>
      <c r="F44" t="s">
        <v>9</v>
      </c>
      <c r="G44" s="100">
        <v>3.21</v>
      </c>
      <c r="H44" s="100">
        <v>3.73</v>
      </c>
      <c r="I44" s="100">
        <v>6.16</v>
      </c>
      <c r="J44" s="100">
        <v>12.659999999999998</v>
      </c>
      <c r="K44" s="100">
        <v>15.290000000000001</v>
      </c>
      <c r="L44" s="100">
        <v>17.059999999999999</v>
      </c>
      <c r="M44" s="100">
        <v>15.32</v>
      </c>
      <c r="N44" s="78">
        <v>16.239999999999998</v>
      </c>
      <c r="O44" s="78">
        <v>15.584</v>
      </c>
      <c r="P44" s="78">
        <f>P45+P46</f>
        <v>16.27</v>
      </c>
      <c r="Q44" s="78">
        <v>15.93</v>
      </c>
      <c r="R44" s="20">
        <v>16.442715525040796</v>
      </c>
      <c r="S44" s="100">
        <v>16.9421317121061</v>
      </c>
      <c r="T44" s="100">
        <v>16.510000000000002</v>
      </c>
      <c r="U44" s="100">
        <v>16.95</v>
      </c>
      <c r="V44" s="100">
        <v>17.966000000000001</v>
      </c>
      <c r="W44" s="20"/>
      <c r="X44" s="20"/>
      <c r="Y44" s="20"/>
      <c r="AA44" s="20"/>
      <c r="AB44" s="20"/>
      <c r="AC44" s="20"/>
      <c r="AE44" s="20"/>
      <c r="AF44" s="20"/>
      <c r="AG44" s="20"/>
      <c r="AI44" s="20"/>
      <c r="AJ44" s="20"/>
      <c r="AK44" s="20"/>
      <c r="AM44" s="20"/>
      <c r="AN44" s="20"/>
      <c r="AO44" s="20"/>
      <c r="AQ44" s="20"/>
      <c r="AR44" s="20"/>
      <c r="AS44" s="20"/>
      <c r="AU44" s="20"/>
      <c r="AV44" s="20"/>
      <c r="AW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20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JW44" s="133"/>
      <c r="JX44" s="133"/>
      <c r="JY44" s="116"/>
    </row>
    <row r="45" spans="2:285" x14ac:dyDescent="0.25">
      <c r="B45" s="41" t="s">
        <v>219</v>
      </c>
      <c r="C45" t="s">
        <v>349</v>
      </c>
      <c r="D45" t="s">
        <v>385</v>
      </c>
      <c r="E45">
        <v>0</v>
      </c>
      <c r="F45" t="s">
        <v>9</v>
      </c>
      <c r="G45" s="100">
        <v>2.387</v>
      </c>
      <c r="H45" s="100">
        <v>2.9860000000000002</v>
      </c>
      <c r="I45" s="100">
        <v>5.25</v>
      </c>
      <c r="J45" s="100">
        <v>11.88</v>
      </c>
      <c r="K45" s="100">
        <v>14.1</v>
      </c>
      <c r="L45" s="100">
        <v>15.88</v>
      </c>
      <c r="M45" s="100">
        <v>13.95</v>
      </c>
      <c r="N45" s="79">
        <v>14.97</v>
      </c>
      <c r="O45" s="79">
        <v>13.989000000000001</v>
      </c>
      <c r="P45" s="79">
        <v>14.16</v>
      </c>
      <c r="Q45" s="79">
        <v>14.01</v>
      </c>
      <c r="R45" s="20">
        <v>14.440389281369843</v>
      </c>
      <c r="S45" s="100">
        <v>12.9705613757303</v>
      </c>
      <c r="T45" s="100">
        <v>13.3</v>
      </c>
      <c r="U45" s="100">
        <v>13.86</v>
      </c>
      <c r="V45" s="100">
        <v>15.053000000000001</v>
      </c>
      <c r="W45" s="20"/>
      <c r="X45" s="20"/>
      <c r="Y45" s="20"/>
      <c r="AA45" s="20"/>
      <c r="AB45" s="20"/>
      <c r="AC45" s="20"/>
      <c r="AE45" s="20"/>
      <c r="AF45" s="20"/>
      <c r="AG45" s="20"/>
      <c r="AI45" s="20"/>
      <c r="AJ45" s="20"/>
      <c r="AK45" s="20"/>
      <c r="AM45" s="20"/>
      <c r="AN45" s="20"/>
      <c r="AO45" s="20"/>
      <c r="AQ45" s="20"/>
      <c r="AR45" s="20"/>
      <c r="AS45" s="20"/>
      <c r="AU45" s="20"/>
      <c r="AV45" s="20"/>
      <c r="AW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79"/>
      <c r="BK45" s="79"/>
      <c r="BL45" s="79"/>
      <c r="BM45" s="79"/>
      <c r="BN45" s="79"/>
      <c r="BO45" s="79"/>
      <c r="BP45" s="79"/>
      <c r="BQ45" s="79"/>
      <c r="BR45" s="79"/>
      <c r="BS45" s="79"/>
      <c r="BT45" s="79"/>
      <c r="BU45" s="79"/>
      <c r="BV45" s="79"/>
      <c r="BW45" s="79"/>
      <c r="BX45" s="79"/>
      <c r="BY45" s="79"/>
      <c r="BZ45" s="79"/>
      <c r="CA45" s="79"/>
      <c r="CB45" s="79"/>
      <c r="CC45" s="79"/>
      <c r="CD45" s="79"/>
      <c r="CE45" s="79"/>
      <c r="CF45" s="79"/>
      <c r="CG45" s="79"/>
      <c r="CH45" s="79"/>
      <c r="CI45" s="79"/>
      <c r="CJ45" s="79"/>
      <c r="JW45" s="133"/>
      <c r="JX45" s="133"/>
      <c r="JY45" s="116"/>
    </row>
    <row r="46" spans="2:285" x14ac:dyDescent="0.25">
      <c r="B46" s="41" t="s">
        <v>220</v>
      </c>
      <c r="C46" t="s">
        <v>350</v>
      </c>
      <c r="D46" t="s">
        <v>386</v>
      </c>
      <c r="E46">
        <v>0</v>
      </c>
      <c r="F46" t="s">
        <v>9</v>
      </c>
      <c r="G46" s="100">
        <v>0.82399999999999995</v>
      </c>
      <c r="H46" s="100">
        <v>0.73899999999999999</v>
      </c>
      <c r="I46" s="100">
        <v>0.91</v>
      </c>
      <c r="J46" s="100">
        <v>0.78</v>
      </c>
      <c r="K46" s="100">
        <v>1.18</v>
      </c>
      <c r="L46" s="100">
        <v>1.18</v>
      </c>
      <c r="M46" s="100">
        <v>1.37</v>
      </c>
      <c r="N46" s="79">
        <v>1.27</v>
      </c>
      <c r="O46" s="79">
        <v>1.595</v>
      </c>
      <c r="P46" s="79">
        <v>2.11</v>
      </c>
      <c r="Q46" s="79">
        <v>1.92</v>
      </c>
      <c r="R46" s="20">
        <v>2.0023262436709559</v>
      </c>
      <c r="S46" s="100">
        <v>3.9715703363758399</v>
      </c>
      <c r="T46" s="100">
        <v>3.2643672069564396</v>
      </c>
      <c r="U46" s="100">
        <v>3.09</v>
      </c>
      <c r="V46" s="100">
        <v>2.9129999999999998</v>
      </c>
      <c r="W46" s="20"/>
      <c r="X46" s="20"/>
      <c r="Y46" s="20"/>
      <c r="AA46" s="20"/>
      <c r="AB46" s="20"/>
      <c r="AC46" s="20"/>
      <c r="AE46" s="20"/>
      <c r="AF46" s="20"/>
      <c r="AG46" s="20"/>
      <c r="AI46" s="20"/>
      <c r="AJ46" s="20"/>
      <c r="AK46" s="20"/>
      <c r="AM46" s="20"/>
      <c r="AN46" s="20"/>
      <c r="AO46" s="20"/>
      <c r="AQ46" s="20"/>
      <c r="AR46" s="20"/>
      <c r="AS46" s="20"/>
      <c r="AU46" s="20"/>
      <c r="AV46" s="20"/>
      <c r="AW46" s="20"/>
      <c r="AY46" s="20"/>
      <c r="AZ46" s="20"/>
      <c r="BA46" s="20"/>
      <c r="BB46" s="20"/>
      <c r="BC46" s="20"/>
      <c r="BD46" s="20"/>
      <c r="BE46" s="20"/>
      <c r="BF46" s="20"/>
      <c r="BG46" s="20"/>
      <c r="BH46" s="20"/>
      <c r="BI46" s="20"/>
      <c r="BJ46" s="79"/>
      <c r="BK46" s="79"/>
      <c r="BL46" s="79"/>
      <c r="BM46" s="79"/>
      <c r="BN46" s="79"/>
      <c r="BO46" s="79"/>
      <c r="BP46" s="79"/>
      <c r="BQ46" s="79"/>
      <c r="BR46" s="79"/>
      <c r="BS46" s="79"/>
      <c r="BT46" s="79"/>
      <c r="BU46" s="79"/>
      <c r="BV46" s="79"/>
      <c r="BW46" s="79"/>
      <c r="BX46" s="79"/>
      <c r="BY46" s="79"/>
      <c r="BZ46" s="79"/>
      <c r="CA46" s="79"/>
      <c r="CB46" s="79"/>
      <c r="CC46" s="79"/>
      <c r="CD46" s="79"/>
      <c r="CE46" s="79"/>
      <c r="CF46" s="79"/>
      <c r="CG46" s="79"/>
      <c r="CH46" s="79"/>
      <c r="CI46" s="79"/>
      <c r="CJ46" s="79"/>
      <c r="JW46" s="133"/>
      <c r="JX46" s="133"/>
      <c r="JY46" s="116"/>
    </row>
    <row r="47" spans="2:285" x14ac:dyDescent="0.25">
      <c r="B47" s="41" t="s">
        <v>221</v>
      </c>
      <c r="C47" t="s">
        <v>351</v>
      </c>
      <c r="D47" t="s">
        <v>387</v>
      </c>
      <c r="E47">
        <v>0</v>
      </c>
      <c r="F47" t="s">
        <v>9</v>
      </c>
      <c r="G47" s="100">
        <v>12.08</v>
      </c>
      <c r="H47" s="100">
        <v>12.92</v>
      </c>
      <c r="I47" s="100">
        <v>14.48</v>
      </c>
      <c r="J47" s="100">
        <v>12.5</v>
      </c>
      <c r="K47" s="100">
        <v>11.92</v>
      </c>
      <c r="L47" s="100">
        <v>14.829999999999998</v>
      </c>
      <c r="M47" s="100">
        <v>15.07</v>
      </c>
      <c r="N47" s="79">
        <v>14.86</v>
      </c>
      <c r="O47" s="79">
        <v>15.15</v>
      </c>
      <c r="P47" s="79">
        <v>13.41</v>
      </c>
      <c r="Q47" s="79">
        <v>11.73</v>
      </c>
      <c r="R47" s="20">
        <v>10.415572177867841</v>
      </c>
      <c r="S47" s="100">
        <v>12.0967990382815</v>
      </c>
      <c r="T47" s="100">
        <v>11.8409914459655</v>
      </c>
      <c r="U47" s="100">
        <v>10.25</v>
      </c>
      <c r="V47" s="100">
        <v>8.91</v>
      </c>
      <c r="W47" s="20"/>
      <c r="X47" s="20"/>
      <c r="Y47" s="20"/>
      <c r="AA47" s="20"/>
      <c r="AB47" s="20"/>
      <c r="AC47" s="20"/>
      <c r="AE47" s="20"/>
      <c r="AF47" s="20"/>
      <c r="AG47" s="20"/>
      <c r="AI47" s="20"/>
      <c r="AJ47" s="20"/>
      <c r="AK47" s="20"/>
      <c r="AM47" s="20"/>
      <c r="AN47" s="20"/>
      <c r="AO47" s="20"/>
      <c r="AQ47" s="20"/>
      <c r="AR47" s="20"/>
      <c r="AS47" s="20"/>
      <c r="AU47" s="20"/>
      <c r="AV47" s="20"/>
      <c r="AW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79"/>
      <c r="BK47" s="79"/>
      <c r="BL47" s="79"/>
      <c r="BM47" s="79"/>
      <c r="BN47" s="79"/>
      <c r="BO47" s="79"/>
      <c r="BP47" s="79"/>
      <c r="BQ47" s="79"/>
      <c r="BR47" s="79"/>
      <c r="BS47" s="79"/>
      <c r="BT47" s="79"/>
      <c r="BU47" s="79"/>
      <c r="BV47" s="79"/>
      <c r="BW47" s="79"/>
      <c r="BX47" s="79"/>
      <c r="BY47" s="79"/>
      <c r="BZ47" s="79"/>
      <c r="CA47" s="79"/>
      <c r="CB47" s="79"/>
      <c r="CC47" s="79"/>
      <c r="CD47" s="79"/>
      <c r="CE47" s="79"/>
      <c r="CF47" s="79"/>
      <c r="CG47" s="79"/>
      <c r="CH47" s="79"/>
      <c r="CI47" s="79"/>
      <c r="CJ47" s="79"/>
      <c r="JW47" s="133"/>
      <c r="JX47" s="133"/>
      <c r="JY47" s="116"/>
    </row>
    <row r="48" spans="2:285" x14ac:dyDescent="0.25">
      <c r="B48" s="41" t="s">
        <v>222</v>
      </c>
      <c r="C48" t="s">
        <v>45</v>
      </c>
      <c r="D48" t="s">
        <v>388</v>
      </c>
      <c r="E48">
        <v>6</v>
      </c>
      <c r="F48" t="s">
        <v>9</v>
      </c>
      <c r="N48" s="79"/>
      <c r="O48" s="79"/>
      <c r="P48" s="79"/>
      <c r="Q48" s="79"/>
      <c r="R48" s="20"/>
      <c r="W48" s="20"/>
      <c r="X48" s="20"/>
      <c r="Y48" s="20"/>
      <c r="AA48" s="20"/>
      <c r="AB48" s="20"/>
      <c r="AC48" s="20"/>
      <c r="AE48" s="20"/>
      <c r="AF48" s="20"/>
      <c r="AG48" s="20"/>
      <c r="AI48" s="20"/>
      <c r="AJ48" s="20"/>
      <c r="AK48" s="20"/>
      <c r="AM48" s="20"/>
      <c r="AN48" s="20"/>
      <c r="AO48" s="20"/>
      <c r="AQ48" s="20"/>
      <c r="AR48" s="20"/>
      <c r="AS48" s="20"/>
      <c r="AU48" s="20"/>
      <c r="AV48" s="20"/>
      <c r="AW48" s="20"/>
      <c r="AY48" s="20"/>
      <c r="AZ48" s="20"/>
      <c r="BA48" s="20"/>
      <c r="BB48" s="20"/>
      <c r="BC48" s="20"/>
      <c r="BD48" s="20"/>
      <c r="BE48" s="20"/>
      <c r="BF48" s="20"/>
      <c r="BG48" s="20"/>
      <c r="BH48" s="20"/>
      <c r="BI48" s="20"/>
      <c r="BJ48" s="79"/>
      <c r="BK48" s="79"/>
      <c r="BL48" s="79"/>
      <c r="BM48" s="79"/>
      <c r="BN48" s="79"/>
      <c r="BO48" s="79"/>
      <c r="BP48" s="79"/>
      <c r="BQ48" s="79"/>
      <c r="BR48" s="79"/>
      <c r="BS48" s="79"/>
      <c r="BT48" s="79"/>
      <c r="BU48" s="79"/>
      <c r="BV48" s="79"/>
      <c r="BW48" s="79"/>
      <c r="BX48" s="79"/>
      <c r="BY48" s="79"/>
      <c r="BZ48" s="79"/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JW48" s="133"/>
      <c r="JX48" s="133"/>
      <c r="JY48" s="116"/>
    </row>
    <row r="49" spans="2:285" x14ac:dyDescent="0.25">
      <c r="B49" s="41" t="s">
        <v>223</v>
      </c>
      <c r="C49" t="s">
        <v>46</v>
      </c>
      <c r="D49" t="s">
        <v>389</v>
      </c>
      <c r="E49">
        <v>6</v>
      </c>
      <c r="F49" t="s">
        <v>9</v>
      </c>
      <c r="G49" s="100">
        <v>2219.4881085800002</v>
      </c>
      <c r="H49" s="100">
        <v>2403.62</v>
      </c>
      <c r="I49" s="100">
        <v>2561.94</v>
      </c>
      <c r="J49" s="100">
        <v>2595.62</v>
      </c>
      <c r="K49" s="100">
        <v>2942.97</v>
      </c>
      <c r="L49" s="100">
        <v>3575.88</v>
      </c>
      <c r="M49" s="100">
        <v>3731.34</v>
      </c>
      <c r="N49" s="21">
        <v>3838.18</v>
      </c>
      <c r="O49" s="61">
        <v>4263.9629000000004</v>
      </c>
      <c r="P49" s="61">
        <v>4227.2659100000001</v>
      </c>
      <c r="Q49" s="61">
        <v>4688.3610799999988</v>
      </c>
      <c r="R49" s="21">
        <v>5634.0614999999998</v>
      </c>
      <c r="S49" s="100">
        <v>5653.2218699999994</v>
      </c>
      <c r="T49" s="100">
        <v>5977.559424</v>
      </c>
      <c r="U49" s="100">
        <v>5874.8942900000002</v>
      </c>
      <c r="V49" s="100">
        <v>5886.75702</v>
      </c>
      <c r="W49" s="21"/>
      <c r="X49" s="21"/>
      <c r="Y49" s="21"/>
      <c r="AA49" s="21"/>
      <c r="AB49" s="21"/>
      <c r="AC49" s="21"/>
      <c r="AE49" s="21"/>
      <c r="AF49" s="21"/>
      <c r="AG49" s="21"/>
      <c r="AI49" s="21"/>
      <c r="AJ49" s="21"/>
      <c r="AK49" s="21"/>
      <c r="AM49" s="21"/>
      <c r="AN49" s="21"/>
      <c r="AO49" s="21"/>
      <c r="AQ49" s="21"/>
      <c r="AR49" s="21"/>
      <c r="AS49" s="21"/>
      <c r="AU49" s="21"/>
      <c r="AV49" s="21"/>
      <c r="AW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61"/>
      <c r="BK49" s="61"/>
      <c r="BL49" s="61"/>
      <c r="BM49" s="61"/>
      <c r="BN49" s="61"/>
      <c r="BO49" s="61"/>
      <c r="BP49" s="61"/>
      <c r="BQ49" s="61"/>
      <c r="BR49" s="61"/>
      <c r="BS49" s="61"/>
      <c r="BT49" s="61"/>
      <c r="BU49" s="61"/>
      <c r="BV49" s="61"/>
      <c r="BW49" s="61"/>
      <c r="BX49" s="61"/>
      <c r="BY49" s="61"/>
      <c r="BZ49" s="61"/>
      <c r="CA49" s="61"/>
      <c r="CB49" s="61"/>
      <c r="CC49" s="61"/>
      <c r="CD49" s="61"/>
      <c r="CE49" s="61"/>
      <c r="CF49" s="61"/>
      <c r="CG49" s="61"/>
      <c r="CH49" s="61"/>
      <c r="CI49" s="61"/>
      <c r="CJ49" s="61"/>
      <c r="JW49" s="133"/>
      <c r="JX49" s="133"/>
      <c r="JY49" s="116"/>
    </row>
    <row r="50" spans="2:285" x14ac:dyDescent="0.25">
      <c r="B50" s="41" t="s">
        <v>224</v>
      </c>
      <c r="C50" t="s">
        <v>47</v>
      </c>
      <c r="D50" t="s">
        <v>390</v>
      </c>
      <c r="E50">
        <v>6</v>
      </c>
      <c r="F50" t="s">
        <v>9</v>
      </c>
      <c r="G50" s="100">
        <v>2939.4147271599995</v>
      </c>
      <c r="H50" s="100">
        <v>3161.4197271599996</v>
      </c>
      <c r="I50" s="100">
        <v>3439.27</v>
      </c>
      <c r="J50" s="100">
        <v>3624.3</v>
      </c>
      <c r="K50" s="100">
        <v>4009.33</v>
      </c>
      <c r="L50" s="100">
        <v>4985.13</v>
      </c>
      <c r="M50" s="100">
        <v>5292.18</v>
      </c>
      <c r="N50" s="61">
        <v>5731.94</v>
      </c>
      <c r="O50" s="61">
        <v>6502.3220591599993</v>
      </c>
      <c r="P50" s="61">
        <v>6687.4605391599989</v>
      </c>
      <c r="Q50" s="61">
        <v>7758.3005591599995</v>
      </c>
      <c r="R50" s="94">
        <v>8886.1859421600002</v>
      </c>
      <c r="S50" s="100">
        <v>9186.4360821600003</v>
      </c>
      <c r="T50" s="121">
        <v>10067.94087016</v>
      </c>
      <c r="U50" s="121">
        <v>10336.42242416</v>
      </c>
      <c r="V50" s="121">
        <v>11408.13843816</v>
      </c>
      <c r="W50" s="21"/>
      <c r="X50" s="21"/>
      <c r="Y50" s="21"/>
      <c r="AA50" s="21"/>
      <c r="AB50" s="21"/>
      <c r="AC50" s="21"/>
      <c r="AE50" s="21"/>
      <c r="AF50" s="21"/>
      <c r="AG50" s="21"/>
      <c r="AI50" s="21"/>
      <c r="AJ50" s="21"/>
      <c r="AK50" s="21"/>
      <c r="AM50" s="21"/>
      <c r="AN50" s="21"/>
      <c r="AO50" s="21"/>
      <c r="AQ50" s="21"/>
      <c r="AR50" s="21"/>
      <c r="AS50" s="21"/>
      <c r="AU50" s="21"/>
      <c r="AV50" s="21"/>
      <c r="AW50" s="21"/>
      <c r="AY50" s="6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61"/>
      <c r="BK50" s="61"/>
      <c r="BL50" s="61"/>
      <c r="BM50" s="61"/>
      <c r="BN50" s="61"/>
      <c r="BO50" s="61"/>
      <c r="BP50" s="61"/>
      <c r="BQ50" s="61"/>
      <c r="BR50" s="61"/>
      <c r="BS50" s="61"/>
      <c r="BT50" s="61"/>
      <c r="BU50" s="61"/>
      <c r="BV50" s="61"/>
      <c r="BW50" s="61"/>
      <c r="BX50" s="61"/>
      <c r="BY50" s="61"/>
      <c r="BZ50" s="61"/>
      <c r="CA50" s="61"/>
      <c r="CB50" s="61"/>
      <c r="CC50" s="61"/>
      <c r="CD50" s="61"/>
      <c r="CE50" s="61"/>
      <c r="CF50" s="61"/>
      <c r="CG50" s="61"/>
      <c r="CH50" s="61"/>
      <c r="CI50" s="61"/>
      <c r="CJ50" s="61"/>
      <c r="JW50" s="133"/>
      <c r="JX50" s="133"/>
      <c r="JY50" s="116"/>
    </row>
    <row r="51" spans="2:285" x14ac:dyDescent="0.25">
      <c r="B51" s="41" t="s">
        <v>225</v>
      </c>
      <c r="C51" t="s">
        <v>48</v>
      </c>
      <c r="D51" t="s">
        <v>391</v>
      </c>
      <c r="E51">
        <v>6</v>
      </c>
      <c r="F51" t="s">
        <v>9</v>
      </c>
      <c r="G51" s="100">
        <v>950.61399999999992</v>
      </c>
      <c r="H51" s="127">
        <v>1080.914</v>
      </c>
      <c r="I51" s="127">
        <v>1223.03</v>
      </c>
      <c r="J51" s="100">
        <v>1374.44</v>
      </c>
      <c r="K51" s="100">
        <v>1565.98</v>
      </c>
      <c r="L51" s="100">
        <v>2098.5100000000002</v>
      </c>
      <c r="M51" s="100">
        <v>2354.2399999999998</v>
      </c>
      <c r="N51" s="61">
        <v>2629.89</v>
      </c>
      <c r="O51" s="61">
        <v>3156.25297</v>
      </c>
      <c r="P51" s="61">
        <v>3511.8072899999997</v>
      </c>
      <c r="Q51" s="61">
        <v>4117.0708999999997</v>
      </c>
      <c r="R51" s="21">
        <v>4515.7341939399994</v>
      </c>
      <c r="S51" s="100">
        <v>4980.24306394</v>
      </c>
      <c r="T51" s="100">
        <v>5684.9749639399997</v>
      </c>
      <c r="U51" s="100">
        <v>6337.8218409399997</v>
      </c>
      <c r="V51" s="100">
        <v>7495.1753939400005</v>
      </c>
      <c r="W51" s="21"/>
      <c r="X51" s="21"/>
      <c r="Y51" s="21"/>
      <c r="AA51" s="21"/>
      <c r="AB51" s="21"/>
      <c r="AC51" s="21"/>
      <c r="AE51" s="21"/>
      <c r="AF51" s="21"/>
      <c r="AG51" s="21"/>
      <c r="AI51" s="21"/>
      <c r="AJ51" s="21"/>
      <c r="AK51" s="21"/>
      <c r="AM51" s="21"/>
      <c r="AN51" s="21"/>
      <c r="AO51" s="21"/>
      <c r="AQ51" s="21"/>
      <c r="AR51" s="21"/>
      <c r="AS51" s="21"/>
      <c r="AU51" s="21"/>
      <c r="AV51" s="21"/>
      <c r="AW51" s="21"/>
      <c r="AY51" s="6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61"/>
      <c r="BK51" s="61"/>
      <c r="BL51" s="61"/>
      <c r="BM51" s="61"/>
      <c r="BN51" s="61"/>
      <c r="BO51" s="61"/>
      <c r="BP51" s="61"/>
      <c r="BQ51" s="61"/>
      <c r="BR51" s="61"/>
      <c r="BS51" s="61"/>
      <c r="BT51" s="61"/>
      <c r="BU51" s="61"/>
      <c r="BV51" s="61"/>
      <c r="BW51" s="61"/>
      <c r="BX51" s="61"/>
      <c r="BY51" s="61"/>
      <c r="BZ51" s="61"/>
      <c r="CA51" s="61"/>
      <c r="CB51" s="61"/>
      <c r="CC51" s="61"/>
      <c r="CD51" s="61"/>
      <c r="CE51" s="61"/>
      <c r="CF51" s="61"/>
      <c r="CG51" s="61"/>
      <c r="CH51" s="61"/>
      <c r="CI51" s="61"/>
      <c r="CJ51" s="61"/>
      <c r="JW51" s="133"/>
      <c r="JX51" s="133"/>
      <c r="JY51" s="116"/>
    </row>
    <row r="52" spans="2:285" x14ac:dyDescent="0.25">
      <c r="B52" s="41" t="s">
        <v>226</v>
      </c>
      <c r="C52" t="s">
        <v>49</v>
      </c>
      <c r="D52" t="s">
        <v>392</v>
      </c>
      <c r="E52">
        <v>6</v>
      </c>
      <c r="F52" t="s">
        <v>9</v>
      </c>
      <c r="G52" s="100">
        <v>603.93105999999989</v>
      </c>
      <c r="H52" s="100">
        <v>678.32105999999999</v>
      </c>
      <c r="I52" s="100">
        <v>762.97</v>
      </c>
      <c r="J52" s="100">
        <v>859.64</v>
      </c>
      <c r="K52" s="100">
        <v>990.89</v>
      </c>
      <c r="L52" s="100">
        <v>1440.54</v>
      </c>
      <c r="M52" s="100">
        <v>1616.52</v>
      </c>
      <c r="N52" s="61">
        <v>1811.94</v>
      </c>
      <c r="O52" s="61">
        <v>2229.1562300000001</v>
      </c>
      <c r="P52" s="61">
        <v>2482.4283700000001</v>
      </c>
      <c r="Q52" s="61">
        <v>2987.5375300000001</v>
      </c>
      <c r="R52" s="21">
        <v>3280.7463299999999</v>
      </c>
      <c r="S52" s="100">
        <v>3613.4641499999998</v>
      </c>
      <c r="T52" s="100">
        <v>4138.2302</v>
      </c>
      <c r="U52" s="100">
        <v>4568.2495600000002</v>
      </c>
      <c r="V52" s="100">
        <v>5523.4084600000006</v>
      </c>
      <c r="W52" s="21"/>
      <c r="X52" s="21"/>
      <c r="Y52" s="21"/>
      <c r="AA52" s="21"/>
      <c r="AB52" s="21"/>
      <c r="AC52" s="21"/>
      <c r="AE52" s="21"/>
      <c r="AF52" s="21"/>
      <c r="AG52" s="21"/>
      <c r="AI52" s="21"/>
      <c r="AJ52" s="21"/>
      <c r="AK52" s="21"/>
      <c r="AM52" s="21"/>
      <c r="AN52" s="21"/>
      <c r="AO52" s="21"/>
      <c r="AQ52" s="21"/>
      <c r="AR52" s="21"/>
      <c r="AS52" s="21"/>
      <c r="AU52" s="21"/>
      <c r="AV52" s="21"/>
      <c r="AW52" s="21"/>
      <c r="AY52" s="6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61"/>
      <c r="BK52" s="61"/>
      <c r="BL52" s="61"/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1"/>
      <c r="CE52" s="61"/>
      <c r="CF52" s="61"/>
      <c r="CG52" s="61"/>
      <c r="CH52" s="61"/>
      <c r="CI52" s="61"/>
      <c r="CJ52" s="61"/>
      <c r="JW52" s="133"/>
      <c r="JX52" s="133"/>
      <c r="JY52" s="116"/>
    </row>
    <row r="53" spans="2:285" x14ac:dyDescent="0.25">
      <c r="B53" s="41" t="s">
        <v>227</v>
      </c>
      <c r="C53" t="s">
        <v>50</v>
      </c>
      <c r="D53" t="s">
        <v>393</v>
      </c>
      <c r="E53">
        <v>6</v>
      </c>
      <c r="F53" t="s">
        <v>9</v>
      </c>
      <c r="G53" s="100">
        <v>346.68294000000003</v>
      </c>
      <c r="H53" s="100">
        <v>402.59294</v>
      </c>
      <c r="I53" s="100">
        <v>460.06</v>
      </c>
      <c r="J53" s="100">
        <v>514.79999999999995</v>
      </c>
      <c r="K53" s="100">
        <v>575.1</v>
      </c>
      <c r="L53" s="100">
        <v>657.97</v>
      </c>
      <c r="M53" s="100">
        <v>737.73</v>
      </c>
      <c r="N53" s="61">
        <v>817.94</v>
      </c>
      <c r="O53" s="61">
        <v>927.09673999999995</v>
      </c>
      <c r="P53" s="61">
        <v>1029.3789199999999</v>
      </c>
      <c r="Q53" s="61">
        <v>1129.5333699999999</v>
      </c>
      <c r="R53" s="21">
        <v>1234.9878639399999</v>
      </c>
      <c r="S53" s="100">
        <v>1366.7789139399999</v>
      </c>
      <c r="T53" s="100">
        <v>1546.74476394</v>
      </c>
      <c r="U53" s="100">
        <v>1769.5722809399999</v>
      </c>
      <c r="V53" s="100">
        <v>1971.7669339399999</v>
      </c>
      <c r="W53" s="21"/>
      <c r="X53" s="21"/>
      <c r="Y53" s="21"/>
      <c r="AA53" s="21"/>
      <c r="AB53" s="21"/>
      <c r="AC53" s="21"/>
      <c r="AE53" s="21"/>
      <c r="AF53" s="21"/>
      <c r="AG53" s="21"/>
      <c r="AI53" s="21"/>
      <c r="AJ53" s="21"/>
      <c r="AK53" s="21"/>
      <c r="AM53" s="21"/>
      <c r="AN53" s="21"/>
      <c r="AO53" s="21"/>
      <c r="AQ53" s="21"/>
      <c r="AR53" s="21"/>
      <c r="AS53" s="21"/>
      <c r="AU53" s="21"/>
      <c r="AV53" s="21"/>
      <c r="AW53" s="21"/>
      <c r="AY53" s="6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61"/>
      <c r="BK53" s="61"/>
      <c r="BL53" s="61"/>
      <c r="BM53" s="61"/>
      <c r="BN53" s="61"/>
      <c r="BO53" s="61"/>
      <c r="BP53" s="61"/>
      <c r="BQ53" s="61"/>
      <c r="BR53" s="61"/>
      <c r="BS53" s="61"/>
      <c r="BT53" s="61"/>
      <c r="BU53" s="61"/>
      <c r="BV53" s="61"/>
      <c r="BW53" s="61"/>
      <c r="BX53" s="61"/>
      <c r="BY53" s="61"/>
      <c r="BZ53" s="61"/>
      <c r="CA53" s="61"/>
      <c r="CB53" s="61"/>
      <c r="CC53" s="61"/>
      <c r="CD53" s="61"/>
      <c r="CE53" s="61"/>
      <c r="CF53" s="61"/>
      <c r="CG53" s="61"/>
      <c r="CH53" s="61"/>
      <c r="CI53" s="61"/>
      <c r="CJ53" s="61"/>
      <c r="JW53" s="133"/>
      <c r="JX53" s="133"/>
      <c r="JY53" s="116"/>
    </row>
    <row r="54" spans="2:285" x14ac:dyDescent="0.25">
      <c r="B54" s="41" t="s">
        <v>228</v>
      </c>
      <c r="C54" t="s">
        <v>51</v>
      </c>
      <c r="D54" t="s">
        <v>394</v>
      </c>
      <c r="E54">
        <v>6</v>
      </c>
      <c r="F54" t="s">
        <v>9</v>
      </c>
      <c r="G54" s="100">
        <v>765.62099999999998</v>
      </c>
      <c r="H54" s="100">
        <v>856.04899999999998</v>
      </c>
      <c r="I54" s="100">
        <v>757.54</v>
      </c>
      <c r="J54" s="100">
        <v>812.37</v>
      </c>
      <c r="K54" s="100">
        <v>1086.1300000000001</v>
      </c>
      <c r="L54" s="100">
        <v>1243.1199999999999</v>
      </c>
      <c r="M54" s="100">
        <v>1191.6099999999999</v>
      </c>
      <c r="N54" s="61">
        <v>1129.1199999999999</v>
      </c>
      <c r="O54" s="61">
        <v>971.29705000000001</v>
      </c>
      <c r="P54" s="61">
        <v>829.63799999999992</v>
      </c>
      <c r="Q54" s="61">
        <v>644.24655999999993</v>
      </c>
      <c r="R54" s="21">
        <v>845.550119</v>
      </c>
      <c r="S54" s="100">
        <v>932.85924</v>
      </c>
      <c r="T54" s="100">
        <v>1152.9157180000002</v>
      </c>
      <c r="U54" s="100">
        <v>1402.3368700000001</v>
      </c>
      <c r="V54" s="100">
        <v>1964.839604</v>
      </c>
      <c r="W54" s="21"/>
      <c r="X54" s="21"/>
      <c r="Y54" s="21"/>
      <c r="AA54" s="21"/>
      <c r="AB54" s="21"/>
      <c r="AC54" s="21"/>
      <c r="AE54" s="21"/>
      <c r="AF54" s="21"/>
      <c r="AG54" s="21"/>
      <c r="AI54" s="21"/>
      <c r="AJ54" s="21"/>
      <c r="AK54" s="21"/>
      <c r="AM54" s="21"/>
      <c r="AN54" s="21"/>
      <c r="AO54" s="21"/>
      <c r="AQ54" s="21"/>
      <c r="AR54" s="21"/>
      <c r="AS54" s="21"/>
      <c r="AU54" s="21"/>
      <c r="AV54" s="21"/>
      <c r="AW54" s="21"/>
      <c r="AY54" s="6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61"/>
      <c r="BK54" s="61"/>
      <c r="BL54" s="61"/>
      <c r="BM54" s="61"/>
      <c r="BN54" s="61"/>
      <c r="BO54" s="61"/>
      <c r="BP54" s="61"/>
      <c r="BQ54" s="61"/>
      <c r="BR54" s="61"/>
      <c r="BS54" s="61"/>
      <c r="BT54" s="61"/>
      <c r="BU54" s="61"/>
      <c r="BV54" s="61"/>
      <c r="BW54" s="61"/>
      <c r="BX54" s="61"/>
      <c r="BY54" s="61"/>
      <c r="BZ54" s="61"/>
      <c r="CA54" s="61"/>
      <c r="CB54" s="61"/>
      <c r="CC54" s="61"/>
      <c r="CD54" s="61"/>
      <c r="CE54" s="61"/>
      <c r="CF54" s="61"/>
      <c r="CG54" s="61"/>
      <c r="CH54" s="61"/>
      <c r="CI54" s="61"/>
      <c r="CJ54" s="61"/>
      <c r="JW54" s="133"/>
      <c r="JX54" s="133"/>
      <c r="JY54" s="116"/>
    </row>
    <row r="55" spans="2:285" x14ac:dyDescent="0.25">
      <c r="B55" s="41" t="s">
        <v>229</v>
      </c>
      <c r="C55" t="s">
        <v>52</v>
      </c>
      <c r="D55" t="s">
        <v>395</v>
      </c>
      <c r="E55">
        <v>6</v>
      </c>
      <c r="F55" t="s">
        <v>9</v>
      </c>
      <c r="N55" s="61"/>
      <c r="O55" s="61"/>
      <c r="P55" s="61"/>
      <c r="Q55" s="61"/>
      <c r="R55" s="21"/>
      <c r="W55" s="21"/>
      <c r="X55" s="21"/>
      <c r="Y55" s="21"/>
      <c r="AA55" s="21"/>
      <c r="AB55" s="21"/>
      <c r="AC55" s="21"/>
      <c r="AE55" s="21"/>
      <c r="AF55" s="21"/>
      <c r="AG55" s="21"/>
      <c r="AI55" s="21"/>
      <c r="AJ55" s="21"/>
      <c r="AK55" s="21"/>
      <c r="AM55" s="21"/>
      <c r="AN55" s="21"/>
      <c r="AO55" s="21"/>
      <c r="AQ55" s="21"/>
      <c r="AR55" s="21"/>
      <c r="AS55" s="21"/>
      <c r="AU55" s="21"/>
      <c r="AV55" s="21"/>
      <c r="AW55" s="21"/>
      <c r="AY55" s="6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JW55" s="133"/>
      <c r="JX55" s="133"/>
      <c r="JY55" s="116"/>
    </row>
    <row r="56" spans="2:285" x14ac:dyDescent="0.25">
      <c r="B56" s="41" t="s">
        <v>230</v>
      </c>
      <c r="C56" t="s">
        <v>53</v>
      </c>
      <c r="D56" t="s">
        <v>396</v>
      </c>
      <c r="E56">
        <v>6</v>
      </c>
      <c r="F56" t="s">
        <v>9</v>
      </c>
      <c r="G56" s="100">
        <v>472.9</v>
      </c>
      <c r="H56" s="100">
        <v>222.005</v>
      </c>
      <c r="I56" s="100">
        <v>277.83999999999997</v>
      </c>
      <c r="J56" s="100">
        <v>185.04</v>
      </c>
      <c r="K56" s="100">
        <v>385.02</v>
      </c>
      <c r="L56" s="100">
        <v>975.81</v>
      </c>
      <c r="M56" s="100">
        <v>307.06</v>
      </c>
      <c r="N56" s="62">
        <v>439.73</v>
      </c>
      <c r="O56" s="62">
        <v>770.41219999999998</v>
      </c>
      <c r="P56" s="62">
        <v>185.13847999999999</v>
      </c>
      <c r="Q56" s="61">
        <v>1070.8400200000001</v>
      </c>
      <c r="R56" s="21">
        <v>1127.885383</v>
      </c>
      <c r="S56" s="100">
        <v>300.25013999999999</v>
      </c>
      <c r="T56" s="100">
        <v>881.50478800000008</v>
      </c>
      <c r="U56" s="100">
        <v>268.48155400000002</v>
      </c>
      <c r="V56" s="100">
        <v>1071.7160140000001</v>
      </c>
      <c r="W56" s="21"/>
      <c r="X56" s="21"/>
      <c r="Y56" s="21"/>
      <c r="AA56" s="21"/>
      <c r="AB56" s="21"/>
      <c r="AC56" s="21"/>
      <c r="AE56" s="21"/>
      <c r="AF56" s="21"/>
      <c r="AG56" s="21"/>
      <c r="AI56" s="21"/>
      <c r="AJ56" s="21"/>
      <c r="AK56" s="21"/>
      <c r="AM56" s="21"/>
      <c r="AN56" s="21"/>
      <c r="AO56" s="21"/>
      <c r="AQ56" s="21"/>
      <c r="AR56" s="21"/>
      <c r="AS56" s="21"/>
      <c r="AU56" s="21"/>
      <c r="AV56" s="21"/>
      <c r="AW56" s="21"/>
      <c r="AY56" s="62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62"/>
      <c r="BK56" s="62"/>
      <c r="BL56" s="62"/>
      <c r="BM56" s="62"/>
      <c r="BN56" s="62"/>
      <c r="BO56" s="62"/>
      <c r="BP56" s="62"/>
      <c r="BQ56" s="62"/>
      <c r="BR56" s="62"/>
      <c r="BS56" s="62"/>
      <c r="BT56" s="62"/>
      <c r="BU56" s="62"/>
      <c r="BV56" s="62"/>
      <c r="BW56" s="62"/>
      <c r="BX56" s="62"/>
      <c r="BY56" s="62"/>
      <c r="BZ56" s="62"/>
      <c r="CA56" s="62"/>
      <c r="CB56" s="62"/>
      <c r="CC56" s="62"/>
      <c r="CD56" s="62"/>
      <c r="CE56" s="62"/>
      <c r="CF56" s="62"/>
      <c r="CG56" s="62"/>
      <c r="CH56" s="62"/>
      <c r="CI56" s="62"/>
      <c r="CJ56" s="62"/>
      <c r="JW56" s="133"/>
      <c r="JX56" s="133"/>
      <c r="JY56" s="116"/>
    </row>
    <row r="57" spans="2:285" x14ac:dyDescent="0.25">
      <c r="B57" s="41" t="s">
        <v>231</v>
      </c>
      <c r="C57" t="s">
        <v>54</v>
      </c>
      <c r="D57" t="s">
        <v>397</v>
      </c>
      <c r="E57">
        <v>6</v>
      </c>
      <c r="F57" t="s">
        <v>9</v>
      </c>
      <c r="G57" s="100">
        <v>308.99699999999996</v>
      </c>
      <c r="H57" s="100">
        <v>130.30000000000001</v>
      </c>
      <c r="I57" s="100">
        <v>142.12</v>
      </c>
      <c r="J57" s="100">
        <v>151.41</v>
      </c>
      <c r="K57" s="100" t="s">
        <v>0</v>
      </c>
      <c r="L57" s="100">
        <v>532.52</v>
      </c>
      <c r="M57" s="127" t="s">
        <v>2</v>
      </c>
      <c r="N57" s="62">
        <v>275.64999999999998</v>
      </c>
      <c r="O57" s="62">
        <v>526.36630000000002</v>
      </c>
      <c r="P57" s="62">
        <v>355.55432000000002</v>
      </c>
      <c r="Q57" s="61">
        <v>605.26360999999997</v>
      </c>
      <c r="R57" s="21">
        <v>398.66329394000002</v>
      </c>
      <c r="S57" s="100">
        <v>464.50886999999994</v>
      </c>
      <c r="T57" s="100">
        <v>704.7319</v>
      </c>
      <c r="U57" s="100">
        <v>652.84687699999995</v>
      </c>
      <c r="V57" s="100">
        <v>1157.3535529999999</v>
      </c>
      <c r="W57" s="21"/>
      <c r="X57" s="21"/>
      <c r="Y57" s="21"/>
      <c r="AA57" s="21"/>
      <c r="AB57" s="21"/>
      <c r="AC57" s="21"/>
      <c r="AE57" s="21"/>
      <c r="AF57" s="21"/>
      <c r="AG57" s="21"/>
      <c r="AI57" s="21"/>
      <c r="AJ57" s="21"/>
      <c r="AK57" s="21"/>
      <c r="AM57" s="21"/>
      <c r="AN57" s="21"/>
      <c r="AO57" s="21"/>
      <c r="AQ57" s="21"/>
      <c r="AR57" s="21"/>
      <c r="AS57" s="21"/>
      <c r="AU57" s="21"/>
      <c r="AV57" s="21"/>
      <c r="AW57" s="21"/>
      <c r="AY57" s="62"/>
      <c r="AZ57" s="43"/>
      <c r="BA57" s="43"/>
      <c r="BB57" s="43"/>
      <c r="BC57" s="43"/>
      <c r="BD57" s="43"/>
      <c r="BE57" s="43"/>
      <c r="BF57" s="43"/>
      <c r="BG57" s="43"/>
      <c r="BH57" s="43"/>
      <c r="BI57" s="43"/>
      <c r="BJ57" s="62"/>
      <c r="BK57" s="62"/>
      <c r="BL57" s="62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62"/>
      <c r="BX57" s="62"/>
      <c r="BY57" s="62"/>
      <c r="BZ57" s="62"/>
      <c r="CA57" s="62"/>
      <c r="CB57" s="62"/>
      <c r="CC57" s="62"/>
      <c r="CD57" s="62"/>
      <c r="CE57" s="62"/>
      <c r="CF57" s="62"/>
      <c r="CG57" s="62"/>
      <c r="CH57" s="62"/>
      <c r="CI57" s="62"/>
      <c r="CJ57" s="62"/>
      <c r="JW57" s="133"/>
      <c r="JX57" s="133"/>
      <c r="JY57" s="116"/>
    </row>
    <row r="58" spans="2:285" x14ac:dyDescent="0.25">
      <c r="B58" s="41" t="s">
        <v>232</v>
      </c>
      <c r="C58" s="44" t="s">
        <v>55</v>
      </c>
      <c r="D58" t="s">
        <v>398</v>
      </c>
      <c r="E58">
        <v>6</v>
      </c>
      <c r="F58" t="s">
        <v>9</v>
      </c>
      <c r="G58" s="100">
        <v>258.99599999999998</v>
      </c>
      <c r="H58" s="100">
        <v>74.39</v>
      </c>
      <c r="I58" s="100">
        <v>84.65</v>
      </c>
      <c r="J58" s="100">
        <v>96.67</v>
      </c>
      <c r="K58" s="100">
        <v>131.25</v>
      </c>
      <c r="L58" s="100">
        <v>449.65</v>
      </c>
      <c r="M58" s="100">
        <v>175.98</v>
      </c>
      <c r="N58" s="62">
        <v>195.43</v>
      </c>
      <c r="O58" s="62">
        <v>417.21300000000002</v>
      </c>
      <c r="P58" s="62">
        <v>253.27214000000001</v>
      </c>
      <c r="Q58" s="61">
        <v>505.10915999999997</v>
      </c>
      <c r="R58" s="21">
        <v>293.2088</v>
      </c>
      <c r="S58" s="100">
        <v>332.71781999999996</v>
      </c>
      <c r="T58" s="100">
        <v>524.76604999999995</v>
      </c>
      <c r="U58" s="100">
        <v>430.01936000000001</v>
      </c>
      <c r="V58" s="100">
        <v>955.15890000000002</v>
      </c>
      <c r="W58" s="21"/>
      <c r="X58" s="21"/>
      <c r="Y58" s="21"/>
      <c r="AA58" s="21"/>
      <c r="AB58" s="21"/>
      <c r="AC58" s="21"/>
      <c r="AE58" s="21"/>
      <c r="AF58" s="21"/>
      <c r="AG58" s="21"/>
      <c r="AI58" s="21"/>
      <c r="AJ58" s="21"/>
      <c r="AK58" s="21"/>
      <c r="AM58" s="21"/>
      <c r="AN58" s="21"/>
      <c r="AO58" s="21"/>
      <c r="AQ58" s="21"/>
      <c r="AR58" s="21"/>
      <c r="AS58" s="21"/>
      <c r="AU58" s="21"/>
      <c r="AV58" s="21"/>
      <c r="AW58" s="21"/>
      <c r="AY58" s="62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62"/>
      <c r="BK58" s="62"/>
      <c r="BL58" s="62"/>
      <c r="BM58" s="62"/>
      <c r="BN58" s="62"/>
      <c r="BO58" s="62"/>
      <c r="BP58" s="62"/>
      <c r="BQ58" s="62"/>
      <c r="BR58" s="62"/>
      <c r="BS58" s="62"/>
      <c r="BT58" s="62"/>
      <c r="BU58" s="62"/>
      <c r="BV58" s="62"/>
      <c r="BW58" s="62"/>
      <c r="BX58" s="62"/>
      <c r="BY58" s="62"/>
      <c r="BZ58" s="62"/>
      <c r="CA58" s="62"/>
      <c r="CB58" s="62"/>
      <c r="CC58" s="62"/>
      <c r="CD58" s="62"/>
      <c r="CE58" s="62"/>
      <c r="CF58" s="62"/>
      <c r="CG58" s="62"/>
      <c r="CH58" s="62"/>
      <c r="CI58" s="62"/>
      <c r="CJ58" s="62"/>
      <c r="JW58" s="133"/>
      <c r="JX58" s="133"/>
      <c r="JY58" s="116"/>
    </row>
    <row r="59" spans="2:285" x14ac:dyDescent="0.25">
      <c r="B59" s="41" t="s">
        <v>233</v>
      </c>
      <c r="C59" s="44" t="s">
        <v>56</v>
      </c>
      <c r="D59" t="s">
        <v>399</v>
      </c>
      <c r="E59">
        <v>6</v>
      </c>
      <c r="F59" t="s">
        <v>9</v>
      </c>
      <c r="G59" s="100">
        <v>50.000999999999998</v>
      </c>
      <c r="H59" s="100">
        <v>55.91</v>
      </c>
      <c r="I59" s="100">
        <v>57.47</v>
      </c>
      <c r="J59" s="100">
        <v>54.74</v>
      </c>
      <c r="K59" s="100">
        <v>60.29</v>
      </c>
      <c r="L59" s="100">
        <v>82.87</v>
      </c>
      <c r="M59" s="100">
        <v>79.760000000000005</v>
      </c>
      <c r="N59" s="62">
        <v>80.22</v>
      </c>
      <c r="O59" s="62">
        <v>109.1533</v>
      </c>
      <c r="P59" s="62">
        <v>102.28218</v>
      </c>
      <c r="Q59" s="61">
        <v>100.15445</v>
      </c>
      <c r="R59" s="21">
        <v>105.45449393999999</v>
      </c>
      <c r="S59" s="100">
        <v>131.79104999999998</v>
      </c>
      <c r="T59" s="100">
        <v>179.96585000000002</v>
      </c>
      <c r="U59" s="100">
        <v>222.827517</v>
      </c>
      <c r="V59" s="100">
        <v>202.19465300000002</v>
      </c>
      <c r="W59" s="21"/>
      <c r="X59" s="21"/>
      <c r="Y59" s="21"/>
      <c r="AA59" s="21"/>
      <c r="AB59" s="21"/>
      <c r="AC59" s="21"/>
      <c r="AE59" s="21"/>
      <c r="AF59" s="21"/>
      <c r="AG59" s="21"/>
      <c r="AI59" s="21"/>
      <c r="AJ59" s="21"/>
      <c r="AK59" s="21"/>
      <c r="AM59" s="21"/>
      <c r="AN59" s="21"/>
      <c r="AO59" s="21"/>
      <c r="AQ59" s="21"/>
      <c r="AR59" s="21"/>
      <c r="AS59" s="21"/>
      <c r="AU59" s="21"/>
      <c r="AV59" s="21"/>
      <c r="AW59" s="21"/>
      <c r="AY59" s="62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62"/>
      <c r="BK59" s="62"/>
      <c r="BL59" s="62"/>
      <c r="BM59" s="62"/>
      <c r="BN59" s="62"/>
      <c r="BO59" s="62"/>
      <c r="BP59" s="62"/>
      <c r="BQ59" s="62"/>
      <c r="BR59" s="62"/>
      <c r="BS59" s="62"/>
      <c r="BT59" s="62"/>
      <c r="BU59" s="62"/>
      <c r="BV59" s="62"/>
      <c r="BW59" s="62"/>
      <c r="BX59" s="62"/>
      <c r="BY59" s="62"/>
      <c r="BZ59" s="62"/>
      <c r="CA59" s="62"/>
      <c r="CB59" s="62"/>
      <c r="CC59" s="62"/>
      <c r="CD59" s="62"/>
      <c r="CE59" s="62"/>
      <c r="CF59" s="62"/>
      <c r="CG59" s="62"/>
      <c r="CH59" s="62"/>
      <c r="CI59" s="62"/>
      <c r="CJ59" s="62"/>
      <c r="JW59" s="133"/>
      <c r="JX59" s="133"/>
      <c r="JY59" s="116"/>
    </row>
    <row r="60" spans="2:285" x14ac:dyDescent="0.25">
      <c r="B60" s="41" t="s">
        <v>234</v>
      </c>
      <c r="C60" t="s">
        <v>57</v>
      </c>
      <c r="D60" t="s">
        <v>400</v>
      </c>
      <c r="E60">
        <v>6</v>
      </c>
      <c r="F60" t="s">
        <v>9</v>
      </c>
      <c r="N60" s="21"/>
      <c r="O60" s="21"/>
      <c r="P60" s="21"/>
      <c r="Q60" s="61"/>
      <c r="R60" s="21"/>
      <c r="W60" s="21"/>
      <c r="X60" s="21"/>
      <c r="Y60" s="21"/>
      <c r="AA60" s="21"/>
      <c r="AB60" s="21"/>
      <c r="AC60" s="21"/>
      <c r="AE60" s="21"/>
      <c r="AF60" s="21"/>
      <c r="AG60" s="21"/>
      <c r="AI60" s="21"/>
      <c r="AJ60" s="21"/>
      <c r="AK60" s="21"/>
      <c r="AM60" s="21"/>
      <c r="AN60" s="21"/>
      <c r="AO60" s="21"/>
      <c r="AQ60" s="21"/>
      <c r="AR60" s="21"/>
      <c r="AS60" s="21"/>
      <c r="AU60" s="21"/>
      <c r="AV60" s="21"/>
      <c r="AW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JW60" s="133"/>
      <c r="JX60" s="133"/>
      <c r="JY60" s="116"/>
    </row>
    <row r="61" spans="2:285" x14ac:dyDescent="0.25">
      <c r="B61" s="41" t="s">
        <v>235</v>
      </c>
      <c r="C61" t="s">
        <v>58</v>
      </c>
      <c r="D61" t="s">
        <v>401</v>
      </c>
      <c r="E61">
        <v>6</v>
      </c>
      <c r="F61" t="s">
        <v>9</v>
      </c>
      <c r="G61" s="100">
        <v>1932.15</v>
      </c>
      <c r="H61" s="100">
        <v>2118.16</v>
      </c>
      <c r="I61" s="100">
        <v>2291.23</v>
      </c>
      <c r="J61" s="100">
        <v>2371.61</v>
      </c>
      <c r="K61" s="100">
        <v>2739.55</v>
      </c>
      <c r="L61" s="100">
        <v>3389.47</v>
      </c>
      <c r="M61" s="100">
        <v>3559.91</v>
      </c>
      <c r="N61" s="59">
        <v>3689.49</v>
      </c>
      <c r="O61" s="59">
        <v>4025.3128000000002</v>
      </c>
      <c r="P61" s="59">
        <v>4008.01361</v>
      </c>
      <c r="Q61" s="61">
        <v>4401.246979999999</v>
      </c>
      <c r="R61" s="21">
        <v>5373.0361199999998</v>
      </c>
      <c r="S61" s="100">
        <v>5370.0527199999997</v>
      </c>
      <c r="T61" s="100">
        <v>5737.3049140000003</v>
      </c>
      <c r="U61" s="100">
        <v>5677.0068700000002</v>
      </c>
      <c r="V61" s="100">
        <v>5674.8225220000004</v>
      </c>
      <c r="W61" s="21"/>
      <c r="X61" s="21"/>
      <c r="Y61" s="21"/>
      <c r="AA61" s="21"/>
      <c r="AB61" s="21"/>
      <c r="AC61" s="21"/>
      <c r="AE61" s="21"/>
      <c r="AF61" s="21"/>
      <c r="AG61" s="21"/>
      <c r="AI61" s="21"/>
      <c r="AJ61" s="21"/>
      <c r="AK61" s="21"/>
      <c r="AM61" s="21"/>
      <c r="AN61" s="21"/>
      <c r="AO61" s="21"/>
      <c r="AQ61" s="21"/>
      <c r="AR61" s="21"/>
      <c r="AS61" s="21"/>
      <c r="AU61" s="21"/>
      <c r="AV61" s="21"/>
      <c r="AW61" s="21"/>
      <c r="AY61" s="59"/>
      <c r="AZ61" s="58"/>
      <c r="BA61" s="58"/>
      <c r="BB61" s="58"/>
      <c r="BC61" s="58"/>
      <c r="BD61" s="58"/>
      <c r="BE61" s="58"/>
      <c r="BF61" s="58"/>
      <c r="BG61" s="58"/>
      <c r="BH61" s="58"/>
      <c r="BI61" s="58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  <c r="JW61" s="133"/>
      <c r="JX61" s="133"/>
      <c r="JY61" s="116"/>
    </row>
    <row r="62" spans="2:285" x14ac:dyDescent="0.25">
      <c r="B62" s="41" t="s">
        <v>236</v>
      </c>
      <c r="C62" t="s">
        <v>59</v>
      </c>
      <c r="D62" t="s">
        <v>402</v>
      </c>
      <c r="E62">
        <v>6</v>
      </c>
      <c r="F62" t="s">
        <v>9</v>
      </c>
      <c r="G62" s="100">
        <v>2558.5843971600002</v>
      </c>
      <c r="H62" s="100">
        <v>2764.3393971600003</v>
      </c>
      <c r="I62" s="100">
        <v>3031.95</v>
      </c>
      <c r="J62" s="100">
        <v>3211.63</v>
      </c>
      <c r="K62" s="100">
        <v>3596.18</v>
      </c>
      <c r="L62" s="100">
        <v>4568.53</v>
      </c>
      <c r="M62" s="100">
        <v>4859.8</v>
      </c>
      <c r="N62" s="73">
        <v>5297.4685291599999</v>
      </c>
      <c r="O62" s="73">
        <v>5949.8807291599996</v>
      </c>
      <c r="P62" s="73">
        <v>6124.0981191599994</v>
      </c>
      <c r="Q62" s="61">
        <v>7099.3712491599999</v>
      </c>
      <c r="R62" s="21">
        <v>8216.1493921599995</v>
      </c>
      <c r="S62" s="100">
        <v>8452.8092321599997</v>
      </c>
      <c r="T62" s="100">
        <v>9325.9852701599993</v>
      </c>
      <c r="U62" s="100">
        <v>9582.8000641599992</v>
      </c>
      <c r="V62" s="100">
        <v>10587.78015816</v>
      </c>
      <c r="W62" s="21"/>
      <c r="X62" s="21"/>
      <c r="Y62" s="21"/>
      <c r="AA62" s="21"/>
      <c r="AB62" s="21"/>
      <c r="AC62" s="21"/>
      <c r="AE62" s="21"/>
      <c r="AF62" s="21"/>
      <c r="AG62" s="21"/>
      <c r="AI62" s="21"/>
      <c r="AJ62" s="21"/>
      <c r="AK62" s="21"/>
      <c r="AM62" s="21"/>
      <c r="AN62" s="21"/>
      <c r="AO62" s="21"/>
      <c r="AQ62" s="21"/>
      <c r="AR62" s="21"/>
      <c r="AS62" s="21"/>
      <c r="AU62" s="21"/>
      <c r="AV62" s="21"/>
      <c r="AW62" s="21"/>
      <c r="AY62" s="59"/>
      <c r="AZ62" s="58"/>
      <c r="BA62" s="58"/>
      <c r="BB62" s="58"/>
      <c r="BC62" s="58"/>
      <c r="BD62" s="58"/>
      <c r="BE62" s="58"/>
      <c r="BF62" s="58"/>
      <c r="BG62" s="58"/>
      <c r="BH62" s="58"/>
      <c r="BI62" s="58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JW62" s="133"/>
      <c r="JX62" s="133"/>
      <c r="JY62" s="116"/>
    </row>
    <row r="63" spans="2:285" x14ac:dyDescent="0.25">
      <c r="B63" s="41" t="s">
        <v>237</v>
      </c>
      <c r="C63" t="s">
        <v>60</v>
      </c>
      <c r="D63" t="s">
        <v>403</v>
      </c>
      <c r="E63">
        <v>6</v>
      </c>
      <c r="F63" t="s">
        <v>9</v>
      </c>
      <c r="G63" s="100">
        <v>808.70714999999996</v>
      </c>
      <c r="H63" s="100">
        <v>911.28714999999988</v>
      </c>
      <c r="I63" s="100">
        <v>1023.83</v>
      </c>
      <c r="J63" s="100">
        <v>1147.45</v>
      </c>
      <c r="K63" s="100">
        <v>1310.89</v>
      </c>
      <c r="L63" s="127" t="s">
        <v>1</v>
      </c>
      <c r="M63" s="100">
        <v>2034.09</v>
      </c>
      <c r="N63" s="73">
        <v>2282.3483200000001</v>
      </c>
      <c r="O63" s="73">
        <v>2773.97082</v>
      </c>
      <c r="P63" s="73">
        <v>3094.7189800000001</v>
      </c>
      <c r="Q63" s="61">
        <v>3668.3821900000003</v>
      </c>
      <c r="R63" s="21">
        <v>4025.1835839400001</v>
      </c>
      <c r="S63" s="100">
        <v>4444.5330439400004</v>
      </c>
      <c r="T63" s="100">
        <v>5090.7985939400005</v>
      </c>
      <c r="U63" s="100">
        <v>5681.3352939400002</v>
      </c>
      <c r="V63" s="100">
        <v>6780.6068339400008</v>
      </c>
      <c r="W63" s="21"/>
      <c r="X63" s="21"/>
      <c r="Y63" s="21"/>
      <c r="AA63" s="21"/>
      <c r="AB63" s="21"/>
      <c r="AC63" s="21"/>
      <c r="AE63" s="21"/>
      <c r="AF63" s="21"/>
      <c r="AG63" s="21"/>
      <c r="AI63" s="21"/>
      <c r="AJ63" s="21"/>
      <c r="AK63" s="21"/>
      <c r="AM63" s="21"/>
      <c r="AN63" s="21"/>
      <c r="AO63" s="21"/>
      <c r="AQ63" s="21"/>
      <c r="AR63" s="21"/>
      <c r="AS63" s="21"/>
      <c r="AU63" s="21"/>
      <c r="AV63" s="21"/>
      <c r="AW63" s="21"/>
      <c r="AY63" s="59"/>
      <c r="AZ63" s="58"/>
      <c r="BA63" s="58"/>
      <c r="BB63" s="58"/>
      <c r="BC63" s="58"/>
      <c r="BD63" s="58"/>
      <c r="BE63" s="58"/>
      <c r="BF63" s="58"/>
      <c r="BG63" s="58"/>
      <c r="BH63" s="58"/>
      <c r="BI63" s="58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JW63" s="133"/>
      <c r="JX63" s="133"/>
      <c r="JY63" s="116"/>
    </row>
    <row r="64" spans="2:285" x14ac:dyDescent="0.25">
      <c r="B64" s="41" t="s">
        <v>238</v>
      </c>
      <c r="C64" s="44" t="s">
        <v>61</v>
      </c>
      <c r="D64" t="s">
        <v>404</v>
      </c>
      <c r="E64">
        <v>6</v>
      </c>
      <c r="F64" t="s">
        <v>9</v>
      </c>
      <c r="G64" s="100">
        <v>516.47714999999994</v>
      </c>
      <c r="H64" s="100">
        <v>570.22714999999994</v>
      </c>
      <c r="I64" s="100">
        <v>632.4</v>
      </c>
      <c r="J64" s="100">
        <v>706.72</v>
      </c>
      <c r="K64" s="100">
        <v>815.07</v>
      </c>
      <c r="L64" s="100">
        <v>1241.51</v>
      </c>
      <c r="M64" s="100">
        <v>1385.18</v>
      </c>
      <c r="N64" s="73">
        <v>1557.25072</v>
      </c>
      <c r="O64" s="73">
        <v>1945.39472</v>
      </c>
      <c r="P64" s="73">
        <v>2168.1534799999999</v>
      </c>
      <c r="Q64" s="61">
        <v>2646.3805400000001</v>
      </c>
      <c r="R64" s="21">
        <v>2902.86294</v>
      </c>
      <c r="S64" s="100">
        <v>3194.6871099999998</v>
      </c>
      <c r="T64" s="100">
        <v>3669.50252</v>
      </c>
      <c r="U64" s="100">
        <v>4046.3667</v>
      </c>
      <c r="V64" s="100">
        <v>4949.7992000000004</v>
      </c>
      <c r="W64" s="21"/>
      <c r="X64" s="21"/>
      <c r="Y64" s="21"/>
      <c r="AA64" s="21"/>
      <c r="AB64" s="21"/>
      <c r="AC64" s="21"/>
      <c r="AE64" s="21"/>
      <c r="AF64" s="21"/>
      <c r="AG64" s="21"/>
      <c r="AI64" s="21"/>
      <c r="AJ64" s="21"/>
      <c r="AK64" s="21"/>
      <c r="AM64" s="21"/>
      <c r="AN64" s="21"/>
      <c r="AO64" s="21"/>
      <c r="AQ64" s="21"/>
      <c r="AR64" s="21"/>
      <c r="AS64" s="21"/>
      <c r="AU64" s="21"/>
      <c r="AV64" s="21"/>
      <c r="AW64" s="21"/>
      <c r="AY64" s="59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JW64" s="133"/>
      <c r="JX64" s="133"/>
      <c r="JY64" s="116"/>
    </row>
    <row r="65" spans="2:285" x14ac:dyDescent="0.25">
      <c r="B65" s="41" t="s">
        <v>239</v>
      </c>
      <c r="C65" s="44" t="s">
        <v>62</v>
      </c>
      <c r="D65" t="s">
        <v>405</v>
      </c>
      <c r="E65">
        <v>6</v>
      </c>
      <c r="F65" t="s">
        <v>9</v>
      </c>
      <c r="G65" s="100">
        <v>292.23</v>
      </c>
      <c r="H65" s="100">
        <v>341.06</v>
      </c>
      <c r="I65" s="100">
        <v>391.43</v>
      </c>
      <c r="J65" s="100">
        <v>440.73</v>
      </c>
      <c r="K65" s="100">
        <v>495.82</v>
      </c>
      <c r="L65" s="100">
        <v>573.44000000000005</v>
      </c>
      <c r="M65" s="100">
        <v>648.91</v>
      </c>
      <c r="N65" s="73">
        <v>725.09760000000006</v>
      </c>
      <c r="O65" s="73">
        <v>828.5761</v>
      </c>
      <c r="P65" s="73">
        <v>926.56550000000004</v>
      </c>
      <c r="Q65" s="61">
        <v>1022.00165</v>
      </c>
      <c r="R65" s="21">
        <v>1122.3206439400001</v>
      </c>
      <c r="S65" s="100">
        <v>1249.8459339400001</v>
      </c>
      <c r="T65" s="100">
        <v>1421.29607394</v>
      </c>
      <c r="U65" s="100">
        <v>1634.9685939400001</v>
      </c>
      <c r="V65" s="100">
        <v>1830.8076339400002</v>
      </c>
      <c r="W65" s="21"/>
      <c r="X65" s="21"/>
      <c r="Y65" s="21"/>
      <c r="AA65" s="21"/>
      <c r="AB65" s="21"/>
      <c r="AC65" s="21"/>
      <c r="AE65" s="21"/>
      <c r="AF65" s="21"/>
      <c r="AG65" s="21"/>
      <c r="AI65" s="21"/>
      <c r="AJ65" s="21"/>
      <c r="AK65" s="21"/>
      <c r="AM65" s="21"/>
      <c r="AN65" s="21"/>
      <c r="AO65" s="21"/>
      <c r="AQ65" s="21"/>
      <c r="AR65" s="21"/>
      <c r="AS65" s="21"/>
      <c r="AU65" s="21"/>
      <c r="AV65" s="21"/>
      <c r="AW65" s="21"/>
      <c r="AY65" s="59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JW65" s="133"/>
      <c r="JX65" s="133"/>
      <c r="JY65" s="116"/>
    </row>
    <row r="66" spans="2:285" x14ac:dyDescent="0.25">
      <c r="B66" s="41" t="s">
        <v>240</v>
      </c>
      <c r="C66" t="s">
        <v>63</v>
      </c>
      <c r="D66" t="s">
        <v>406</v>
      </c>
      <c r="E66">
        <v>6</v>
      </c>
      <c r="F66" t="s">
        <v>9</v>
      </c>
      <c r="G66" s="100">
        <v>717.17200000000003</v>
      </c>
      <c r="H66" s="100">
        <v>823.83899999999994</v>
      </c>
      <c r="I66" s="100">
        <v>735.58</v>
      </c>
      <c r="J66" s="100">
        <v>795.76</v>
      </c>
      <c r="K66" s="100">
        <v>1070.08</v>
      </c>
      <c r="L66" s="100">
        <v>1170.46</v>
      </c>
      <c r="M66" s="100">
        <v>916.24</v>
      </c>
      <c r="N66" s="73">
        <v>807.84197399999994</v>
      </c>
      <c r="O66" s="73">
        <v>768.0163</v>
      </c>
      <c r="P66" s="73">
        <v>637.27792999999997</v>
      </c>
      <c r="Q66" s="61">
        <v>549.43377999999996</v>
      </c>
      <c r="R66" s="21">
        <v>602.10451</v>
      </c>
      <c r="S66" s="100">
        <v>753.01178000000004</v>
      </c>
      <c r="T66" s="100">
        <v>1081.3970180000001</v>
      </c>
      <c r="U66" s="100">
        <v>1342.48495</v>
      </c>
      <c r="V66" s="100">
        <v>1925.973604</v>
      </c>
      <c r="W66" s="21"/>
      <c r="X66" s="21"/>
      <c r="Y66" s="21"/>
      <c r="AA66" s="21"/>
      <c r="AB66" s="21"/>
      <c r="AC66" s="21"/>
      <c r="AE66" s="21"/>
      <c r="AF66" s="21"/>
      <c r="AG66" s="21"/>
      <c r="AI66" s="21"/>
      <c r="AJ66" s="21"/>
      <c r="AK66" s="21"/>
      <c r="AM66" s="21"/>
      <c r="AN66" s="21"/>
      <c r="AO66" s="21"/>
      <c r="AQ66" s="21"/>
      <c r="AR66" s="21"/>
      <c r="AS66" s="21"/>
      <c r="AU66" s="21"/>
      <c r="AV66" s="21"/>
      <c r="AW66" s="21"/>
      <c r="AY66" s="59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JW66" s="133"/>
      <c r="JX66" s="133"/>
      <c r="JY66" s="116"/>
    </row>
    <row r="67" spans="2:285" x14ac:dyDescent="0.25">
      <c r="B67" s="41" t="s">
        <v>241</v>
      </c>
      <c r="C67" t="s">
        <v>64</v>
      </c>
      <c r="D67" t="s">
        <v>407</v>
      </c>
      <c r="E67">
        <v>6</v>
      </c>
      <c r="F67" t="s">
        <v>9</v>
      </c>
      <c r="N67" s="59"/>
      <c r="O67" s="59"/>
      <c r="P67" s="59"/>
      <c r="Q67" s="61"/>
      <c r="R67" s="21"/>
      <c r="W67" s="21"/>
      <c r="X67" s="21"/>
      <c r="Y67" s="21"/>
      <c r="AA67" s="21"/>
      <c r="AB67" s="21"/>
      <c r="AC67" s="21"/>
      <c r="AE67" s="21"/>
      <c r="AF67" s="21"/>
      <c r="AG67" s="21"/>
      <c r="AI67" s="21"/>
      <c r="AJ67" s="21"/>
      <c r="AK67" s="21"/>
      <c r="AM67" s="21"/>
      <c r="AN67" s="21"/>
      <c r="AO67" s="21"/>
      <c r="AQ67" s="21"/>
      <c r="AR67" s="21"/>
      <c r="AS67" s="21"/>
      <c r="AU67" s="21"/>
      <c r="AV67" s="21"/>
      <c r="AW67" s="21"/>
      <c r="AY67" s="59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59"/>
      <c r="BK67" s="59"/>
      <c r="BL67" s="59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59"/>
      <c r="CA67" s="59"/>
      <c r="CB67" s="59"/>
      <c r="CC67" s="59"/>
      <c r="CD67" s="59"/>
      <c r="CE67" s="59"/>
      <c r="CF67" s="59"/>
      <c r="CG67" s="59"/>
      <c r="CH67" s="59"/>
      <c r="CI67" s="59"/>
      <c r="CJ67" s="59"/>
      <c r="JW67" s="133"/>
      <c r="JX67" s="133"/>
      <c r="JY67" s="116"/>
    </row>
    <row r="68" spans="2:285" x14ac:dyDescent="0.25">
      <c r="B68" s="41" t="s">
        <v>242</v>
      </c>
      <c r="C68" t="s">
        <v>65</v>
      </c>
      <c r="D68" t="s">
        <v>408</v>
      </c>
      <c r="E68">
        <v>6</v>
      </c>
      <c r="F68" t="s">
        <v>9</v>
      </c>
      <c r="G68" s="100">
        <v>461.13469716000003</v>
      </c>
      <c r="H68" s="100">
        <v>205.755</v>
      </c>
      <c r="I68" s="100">
        <v>267.61</v>
      </c>
      <c r="J68" s="100">
        <v>179.68</v>
      </c>
      <c r="K68" s="100">
        <v>384.55</v>
      </c>
      <c r="L68" s="100">
        <v>972.35</v>
      </c>
      <c r="M68" s="100">
        <v>291.27</v>
      </c>
      <c r="N68" s="73">
        <v>437.665142</v>
      </c>
      <c r="O68" s="73">
        <v>652.41219999999998</v>
      </c>
      <c r="P68" s="73">
        <v>174.21738999999999</v>
      </c>
      <c r="Q68" s="61">
        <v>975.27313000000004</v>
      </c>
      <c r="R68" s="21">
        <v>1116.778143</v>
      </c>
      <c r="S68" s="100">
        <v>236.65983999999997</v>
      </c>
      <c r="T68" s="100">
        <v>873.17603800000006</v>
      </c>
      <c r="U68" s="100">
        <v>256.81479400000001</v>
      </c>
      <c r="V68" s="100">
        <v>1004.980094</v>
      </c>
      <c r="W68" s="21"/>
      <c r="X68" s="21"/>
      <c r="Y68" s="21"/>
      <c r="AA68" s="21"/>
      <c r="AB68" s="21"/>
      <c r="AC68" s="21"/>
      <c r="AE68" s="21"/>
      <c r="AF68" s="21"/>
      <c r="AG68" s="21"/>
      <c r="AI68" s="21"/>
      <c r="AJ68" s="21"/>
      <c r="AK68" s="21"/>
      <c r="AM68" s="21"/>
      <c r="AN68" s="21"/>
      <c r="AO68" s="21"/>
      <c r="AQ68" s="21"/>
      <c r="AR68" s="21"/>
      <c r="AS68" s="21"/>
      <c r="AU68" s="21"/>
      <c r="AV68" s="21"/>
      <c r="AW68" s="21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73"/>
      <c r="BK68" s="73"/>
      <c r="BL68" s="73"/>
      <c r="BM68" s="73"/>
      <c r="BN68" s="73"/>
      <c r="BO68" s="73"/>
      <c r="BP68" s="73"/>
      <c r="BQ68" s="73"/>
      <c r="BR68" s="73"/>
      <c r="BS68" s="73"/>
      <c r="BT68" s="73"/>
      <c r="BU68" s="73"/>
      <c r="BV68" s="73"/>
      <c r="BW68" s="73"/>
      <c r="BX68" s="73"/>
      <c r="BY68" s="73"/>
      <c r="BZ68" s="73"/>
      <c r="CA68" s="73"/>
      <c r="CB68" s="73"/>
      <c r="CC68" s="73"/>
      <c r="CD68" s="73"/>
      <c r="CE68" s="73"/>
      <c r="CF68" s="73"/>
      <c r="CG68" s="73"/>
      <c r="CH68" s="73"/>
      <c r="CI68" s="73"/>
      <c r="CJ68" s="73"/>
      <c r="JW68" s="133"/>
      <c r="JX68" s="133"/>
      <c r="JY68" s="116"/>
    </row>
    <row r="69" spans="2:285" x14ac:dyDescent="0.25">
      <c r="B69" s="41" t="s">
        <v>243</v>
      </c>
      <c r="C69" t="s">
        <v>66</v>
      </c>
      <c r="D69" t="s">
        <v>409</v>
      </c>
      <c r="E69">
        <v>6</v>
      </c>
      <c r="F69" t="s">
        <v>9</v>
      </c>
      <c r="G69" s="100">
        <v>282.50099999999998</v>
      </c>
      <c r="H69" s="100">
        <v>102.58</v>
      </c>
      <c r="I69" s="100">
        <v>112.54</v>
      </c>
      <c r="J69" s="100">
        <v>123.62</v>
      </c>
      <c r="K69" s="100">
        <v>163.44</v>
      </c>
      <c r="L69" s="100">
        <v>504.06</v>
      </c>
      <c r="M69" s="100">
        <v>219.14</v>
      </c>
      <c r="N69" s="73">
        <v>248.26016999999999</v>
      </c>
      <c r="O69" s="73">
        <v>491.6225</v>
      </c>
      <c r="P69" s="73">
        <v>320.74815999999998</v>
      </c>
      <c r="Q69" s="61">
        <v>573.66320999999994</v>
      </c>
      <c r="R69" s="21">
        <v>356.80139393999997</v>
      </c>
      <c r="S69" s="100">
        <v>419.34945999999997</v>
      </c>
      <c r="T69" s="100">
        <v>646.26554999999996</v>
      </c>
      <c r="U69" s="100">
        <v>590.5367</v>
      </c>
      <c r="V69" s="100">
        <v>1099.27154</v>
      </c>
      <c r="W69" s="21"/>
      <c r="X69" s="21"/>
      <c r="Y69" s="21"/>
      <c r="AA69" s="21"/>
      <c r="AB69" s="21"/>
      <c r="AC69" s="21"/>
      <c r="AE69" s="21"/>
      <c r="AF69" s="21"/>
      <c r="AG69" s="21"/>
      <c r="AI69" s="21"/>
      <c r="AJ69" s="21"/>
      <c r="AK69" s="21"/>
      <c r="AM69" s="21"/>
      <c r="AN69" s="21"/>
      <c r="AO69" s="21"/>
      <c r="AQ69" s="21"/>
      <c r="AR69" s="21"/>
      <c r="AS69" s="21"/>
      <c r="AU69" s="21"/>
      <c r="AV69" s="21"/>
      <c r="AW69" s="21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73"/>
      <c r="BK69" s="73"/>
      <c r="BL69" s="73"/>
      <c r="BM69" s="73"/>
      <c r="BN69" s="73"/>
      <c r="BO69" s="73"/>
      <c r="BP69" s="73"/>
      <c r="BQ69" s="73"/>
      <c r="BR69" s="73"/>
      <c r="BS69" s="73"/>
      <c r="BT69" s="73"/>
      <c r="BU69" s="73"/>
      <c r="BV69" s="73"/>
      <c r="BW69" s="73"/>
      <c r="BX69" s="73"/>
      <c r="BY69" s="73"/>
      <c r="BZ69" s="73"/>
      <c r="CA69" s="73"/>
      <c r="CB69" s="73"/>
      <c r="CC69" s="73"/>
      <c r="CD69" s="73"/>
      <c r="CE69" s="73"/>
      <c r="CF69" s="73"/>
      <c r="CG69" s="73"/>
      <c r="CH69" s="73"/>
      <c r="CI69" s="73"/>
      <c r="CJ69" s="73"/>
      <c r="JW69" s="133"/>
      <c r="JX69" s="133"/>
      <c r="JY69" s="116"/>
    </row>
    <row r="70" spans="2:285" x14ac:dyDescent="0.25">
      <c r="B70" s="41" t="s">
        <v>244</v>
      </c>
      <c r="C70" s="44" t="s">
        <v>67</v>
      </c>
      <c r="D70" t="s">
        <v>410</v>
      </c>
      <c r="E70">
        <v>6</v>
      </c>
      <c r="F70" t="s">
        <v>9</v>
      </c>
      <c r="G70" s="100">
        <v>239.351</v>
      </c>
      <c r="H70" s="100">
        <v>53.75</v>
      </c>
      <c r="I70" s="100">
        <v>62.17</v>
      </c>
      <c r="J70" s="100">
        <v>74.33</v>
      </c>
      <c r="K70" s="100">
        <v>108.35</v>
      </c>
      <c r="L70" s="100">
        <v>426.44</v>
      </c>
      <c r="M70" s="100">
        <v>143.66999999999999</v>
      </c>
      <c r="N70" s="73">
        <v>172.06766999999999</v>
      </c>
      <c r="O70" s="73">
        <v>388.14400000000001</v>
      </c>
      <c r="P70" s="73">
        <v>222.75876</v>
      </c>
      <c r="Q70" s="61">
        <v>478.22705999999999</v>
      </c>
      <c r="R70" s="21">
        <v>256.48239999999998</v>
      </c>
      <c r="S70" s="100">
        <v>291.82416999999998</v>
      </c>
      <c r="T70" s="100">
        <v>474.81540999999999</v>
      </c>
      <c r="U70" s="100">
        <v>376.86417999999998</v>
      </c>
      <c r="V70" s="100">
        <v>903.4325</v>
      </c>
      <c r="W70" s="21"/>
      <c r="X70" s="21"/>
      <c r="Y70" s="21"/>
      <c r="AA70" s="21"/>
      <c r="AB70" s="21"/>
      <c r="AC70" s="21"/>
      <c r="AE70" s="21"/>
      <c r="AF70" s="21"/>
      <c r="AG70" s="21"/>
      <c r="AI70" s="21"/>
      <c r="AJ70" s="21"/>
      <c r="AK70" s="21"/>
      <c r="AM70" s="21"/>
      <c r="AN70" s="21"/>
      <c r="AO70" s="21"/>
      <c r="AQ70" s="21"/>
      <c r="AR70" s="21"/>
      <c r="AS70" s="21"/>
      <c r="AU70" s="21"/>
      <c r="AV70" s="21"/>
      <c r="AW70" s="21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73"/>
      <c r="BK70" s="73"/>
      <c r="BL70" s="73"/>
      <c r="BM70" s="73"/>
      <c r="BN70" s="73"/>
      <c r="BO70" s="73"/>
      <c r="BP70" s="73"/>
      <c r="BQ70" s="73"/>
      <c r="BR70" s="73"/>
      <c r="BS70" s="73"/>
      <c r="BT70" s="73"/>
      <c r="BU70" s="73"/>
      <c r="BV70" s="73"/>
      <c r="BW70" s="73"/>
      <c r="BX70" s="73"/>
      <c r="BY70" s="73"/>
      <c r="BZ70" s="73"/>
      <c r="CA70" s="73"/>
      <c r="CB70" s="73"/>
      <c r="CC70" s="73"/>
      <c r="CD70" s="73"/>
      <c r="CE70" s="73"/>
      <c r="CF70" s="73"/>
      <c r="CG70" s="73"/>
      <c r="CH70" s="73"/>
      <c r="CI70" s="73"/>
      <c r="CJ70" s="73"/>
      <c r="JW70" s="133"/>
      <c r="JX70" s="133"/>
      <c r="JY70" s="116"/>
    </row>
    <row r="71" spans="2:285" x14ac:dyDescent="0.25">
      <c r="B71" s="41" t="s">
        <v>245</v>
      </c>
      <c r="C71" s="44" t="s">
        <v>68</v>
      </c>
      <c r="D71" t="s">
        <v>411</v>
      </c>
      <c r="E71">
        <v>6</v>
      </c>
      <c r="F71" t="s">
        <v>9</v>
      </c>
      <c r="G71" s="100">
        <v>43.15</v>
      </c>
      <c r="H71" s="100">
        <v>48.83</v>
      </c>
      <c r="I71" s="100">
        <v>50.37</v>
      </c>
      <c r="J71" s="100">
        <v>49.3</v>
      </c>
      <c r="K71" s="100">
        <v>55.09</v>
      </c>
      <c r="L71" s="100">
        <v>77.63</v>
      </c>
      <c r="M71" s="100">
        <v>75.47</v>
      </c>
      <c r="N71" s="73">
        <v>76.192499999999995</v>
      </c>
      <c r="O71" s="73">
        <v>103.4785</v>
      </c>
      <c r="P71" s="73">
        <v>97.989400000000003</v>
      </c>
      <c r="Q71" s="61">
        <v>95.436149999999998</v>
      </c>
      <c r="R71" s="21">
        <v>100.31899394</v>
      </c>
      <c r="S71" s="100">
        <v>127.52529</v>
      </c>
      <c r="T71" s="100">
        <v>171.45014</v>
      </c>
      <c r="U71" s="100">
        <v>213.67251999999999</v>
      </c>
      <c r="V71" s="100">
        <v>195.83904000000001</v>
      </c>
      <c r="W71" s="21"/>
      <c r="X71" s="21"/>
      <c r="Y71" s="21"/>
      <c r="AA71" s="21"/>
      <c r="AB71" s="21"/>
      <c r="AC71" s="21"/>
      <c r="AE71" s="21"/>
      <c r="AF71" s="21"/>
      <c r="AG71" s="21"/>
      <c r="AI71" s="21"/>
      <c r="AJ71" s="21"/>
      <c r="AK71" s="21"/>
      <c r="AM71" s="21"/>
      <c r="AN71" s="21"/>
      <c r="AO71" s="21"/>
      <c r="AQ71" s="21"/>
      <c r="AR71" s="21"/>
      <c r="AS71" s="21"/>
      <c r="AU71" s="21"/>
      <c r="AV71" s="21"/>
      <c r="AW71" s="21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73"/>
      <c r="BK71" s="73"/>
      <c r="BL71" s="73"/>
      <c r="BM71" s="73"/>
      <c r="BN71" s="73"/>
      <c r="BO71" s="73"/>
      <c r="BP71" s="73"/>
      <c r="BQ71" s="73"/>
      <c r="BR71" s="73"/>
      <c r="BS71" s="73"/>
      <c r="BT71" s="73"/>
      <c r="BU71" s="73"/>
      <c r="BV71" s="73"/>
      <c r="BW71" s="73"/>
      <c r="BX71" s="73"/>
      <c r="BY71" s="73"/>
      <c r="BZ71" s="73"/>
      <c r="CA71" s="73"/>
      <c r="CB71" s="73"/>
      <c r="CC71" s="73"/>
      <c r="CD71" s="73"/>
      <c r="CE71" s="73"/>
      <c r="CF71" s="73"/>
      <c r="CG71" s="73"/>
      <c r="CH71" s="73"/>
      <c r="CI71" s="73"/>
      <c r="CJ71" s="73"/>
      <c r="JW71" s="133"/>
      <c r="JX71" s="133"/>
      <c r="JY71" s="116"/>
    </row>
    <row r="72" spans="2:285" x14ac:dyDescent="0.25">
      <c r="B72" s="41" t="s">
        <v>246</v>
      </c>
      <c r="C72" t="s">
        <v>69</v>
      </c>
      <c r="D72" t="s">
        <v>412</v>
      </c>
      <c r="E72">
        <v>6</v>
      </c>
      <c r="F72" t="s">
        <v>9</v>
      </c>
      <c r="N72" s="21"/>
      <c r="O72" s="21"/>
      <c r="P72" s="21"/>
      <c r="Q72" s="61"/>
      <c r="R72" s="21"/>
      <c r="W72" s="21"/>
      <c r="X72" s="21"/>
      <c r="Y72" s="21"/>
      <c r="AA72" s="21"/>
      <c r="AB72" s="21"/>
      <c r="AC72" s="21"/>
      <c r="AE72" s="21"/>
      <c r="AF72" s="21"/>
      <c r="AG72" s="21"/>
      <c r="AI72" s="21"/>
      <c r="AJ72" s="21"/>
      <c r="AK72" s="21"/>
      <c r="AM72" s="21"/>
      <c r="AN72" s="21"/>
      <c r="AO72" s="21"/>
      <c r="AQ72" s="21"/>
      <c r="AR72" s="21"/>
      <c r="AS72" s="21"/>
      <c r="AU72" s="21"/>
      <c r="AV72" s="21"/>
      <c r="AW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JW72" s="133"/>
      <c r="JX72" s="133"/>
      <c r="JY72" s="116"/>
    </row>
    <row r="73" spans="2:285" x14ac:dyDescent="0.25">
      <c r="B73" s="41" t="s">
        <v>247</v>
      </c>
      <c r="C73" t="s">
        <v>70</v>
      </c>
      <c r="D73" t="s">
        <v>413</v>
      </c>
      <c r="E73">
        <v>6</v>
      </c>
      <c r="F73" t="s">
        <v>9</v>
      </c>
      <c r="G73" s="100">
        <v>287.33810858000004</v>
      </c>
      <c r="H73" s="100">
        <v>285.45999999999998</v>
      </c>
      <c r="I73" s="100">
        <v>270.72000000000003</v>
      </c>
      <c r="J73" s="100">
        <v>224.01</v>
      </c>
      <c r="K73" s="100">
        <v>203.42</v>
      </c>
      <c r="L73" s="100">
        <v>186.41</v>
      </c>
      <c r="M73" s="100">
        <v>171.43</v>
      </c>
      <c r="N73" s="73">
        <v>148.68836899999999</v>
      </c>
      <c r="O73" s="73">
        <v>238.65010000000001</v>
      </c>
      <c r="P73" s="73">
        <v>219.25229999999999</v>
      </c>
      <c r="Q73" s="73">
        <v>287.11410000000001</v>
      </c>
      <c r="R73" s="21">
        <v>261.02538000000004</v>
      </c>
      <c r="S73" s="100">
        <v>283.16915</v>
      </c>
      <c r="T73" s="100">
        <v>240.25451000000001</v>
      </c>
      <c r="U73" s="100">
        <v>197.88741999999999</v>
      </c>
      <c r="V73" s="100">
        <v>211.93449800000002</v>
      </c>
      <c r="W73" s="21"/>
      <c r="X73" s="21"/>
      <c r="Y73" s="21"/>
      <c r="AA73" s="21"/>
      <c r="AB73" s="21"/>
      <c r="AC73" s="21"/>
      <c r="AE73" s="21"/>
      <c r="AF73" s="21"/>
      <c r="AG73" s="21"/>
      <c r="AI73" s="21"/>
      <c r="AJ73" s="21"/>
      <c r="AK73" s="21"/>
      <c r="AM73" s="21"/>
      <c r="AN73" s="21"/>
      <c r="AO73" s="21"/>
      <c r="AQ73" s="21"/>
      <c r="AR73" s="21"/>
      <c r="AS73" s="21"/>
      <c r="AU73" s="21"/>
      <c r="AV73" s="21"/>
      <c r="AW73" s="2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73"/>
      <c r="BK73" s="73"/>
      <c r="BL73" s="73"/>
      <c r="BM73" s="73"/>
      <c r="BN73" s="73"/>
      <c r="BO73" s="73"/>
      <c r="BP73" s="73"/>
      <c r="BQ73" s="73"/>
      <c r="BR73" s="73"/>
      <c r="BS73" s="73"/>
      <c r="BT73" s="73"/>
      <c r="BU73" s="73"/>
      <c r="BV73" s="73"/>
      <c r="BW73" s="73"/>
      <c r="BX73" s="73"/>
      <c r="BY73" s="73"/>
      <c r="BZ73" s="73"/>
      <c r="CA73" s="73"/>
      <c r="CB73" s="73"/>
      <c r="CC73" s="73"/>
      <c r="CD73" s="73"/>
      <c r="CE73" s="73"/>
      <c r="CF73" s="73"/>
      <c r="CG73" s="73"/>
      <c r="CH73" s="73"/>
      <c r="CI73" s="73"/>
      <c r="CJ73" s="73"/>
      <c r="JW73" s="133"/>
      <c r="JX73" s="133"/>
      <c r="JY73" s="116"/>
    </row>
    <row r="74" spans="2:285" x14ac:dyDescent="0.25">
      <c r="B74" s="41" t="s">
        <v>248</v>
      </c>
      <c r="C74" t="s">
        <v>71</v>
      </c>
      <c r="D74" t="s">
        <v>414</v>
      </c>
      <c r="E74">
        <v>6</v>
      </c>
      <c r="F74" t="s">
        <v>9</v>
      </c>
      <c r="G74" s="100">
        <v>380.83032999999995</v>
      </c>
      <c r="H74" s="100">
        <v>397.08032999999995</v>
      </c>
      <c r="I74" s="100">
        <v>407.32</v>
      </c>
      <c r="J74" s="100">
        <v>412.68</v>
      </c>
      <c r="K74" s="100">
        <v>413.15</v>
      </c>
      <c r="L74" s="100">
        <v>416.6</v>
      </c>
      <c r="M74" s="100">
        <v>432.38</v>
      </c>
      <c r="N74" s="73">
        <v>434.44132999999994</v>
      </c>
      <c r="O74" s="73">
        <v>552.44132999999988</v>
      </c>
      <c r="P74" s="73">
        <v>563.36241999999993</v>
      </c>
      <c r="Q74" s="73">
        <v>658.92930999999999</v>
      </c>
      <c r="R74" s="21">
        <v>670.03655000000003</v>
      </c>
      <c r="S74" s="100">
        <v>733.62684999999999</v>
      </c>
      <c r="T74" s="100">
        <v>741.9556</v>
      </c>
      <c r="U74" s="100">
        <v>753.62235999999996</v>
      </c>
      <c r="V74" s="100">
        <v>820.35827999999992</v>
      </c>
      <c r="W74" s="21"/>
      <c r="X74" s="21"/>
      <c r="Y74" s="21"/>
      <c r="AA74" s="21"/>
      <c r="AB74" s="21"/>
      <c r="AC74" s="21"/>
      <c r="AE74" s="21"/>
      <c r="AF74" s="21"/>
      <c r="AG74" s="21"/>
      <c r="AI74" s="21"/>
      <c r="AJ74" s="21"/>
      <c r="AK74" s="21"/>
      <c r="AM74" s="21"/>
      <c r="AN74" s="21"/>
      <c r="AO74" s="21"/>
      <c r="AQ74" s="21"/>
      <c r="AR74" s="21"/>
      <c r="AS74" s="21"/>
      <c r="AU74" s="21"/>
      <c r="AV74" s="21"/>
      <c r="AW74" s="2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73"/>
      <c r="BK74" s="73"/>
      <c r="BL74" s="73"/>
      <c r="BM74" s="73"/>
      <c r="BN74" s="73"/>
      <c r="BO74" s="73"/>
      <c r="BP74" s="73"/>
      <c r="BQ74" s="73"/>
      <c r="BR74" s="73"/>
      <c r="BS74" s="73"/>
      <c r="BT74" s="73"/>
      <c r="BU74" s="73"/>
      <c r="BV74" s="73"/>
      <c r="BW74" s="73"/>
      <c r="BX74" s="73"/>
      <c r="BY74" s="73"/>
      <c r="BZ74" s="73"/>
      <c r="CA74" s="73"/>
      <c r="CB74" s="73"/>
      <c r="CC74" s="73"/>
      <c r="CD74" s="73"/>
      <c r="CE74" s="73"/>
      <c r="CF74" s="73"/>
      <c r="CG74" s="73"/>
      <c r="CH74" s="73"/>
      <c r="CI74" s="73"/>
      <c r="CJ74" s="73"/>
      <c r="JW74" s="133"/>
      <c r="JX74" s="133"/>
      <c r="JY74" s="116"/>
    </row>
    <row r="75" spans="2:285" x14ac:dyDescent="0.25">
      <c r="B75" s="41" t="s">
        <v>249</v>
      </c>
      <c r="C75" t="s">
        <v>72</v>
      </c>
      <c r="D75" t="s">
        <v>415</v>
      </c>
      <c r="E75">
        <v>6</v>
      </c>
      <c r="F75" t="s">
        <v>9</v>
      </c>
      <c r="G75" s="100">
        <v>141.90684999999999</v>
      </c>
      <c r="H75" s="100">
        <v>169.62684999999999</v>
      </c>
      <c r="I75" s="100">
        <v>199.2</v>
      </c>
      <c r="J75" s="100">
        <v>226.99</v>
      </c>
      <c r="K75" s="100">
        <v>255.09</v>
      </c>
      <c r="L75" s="100">
        <v>283.55</v>
      </c>
      <c r="M75" s="100">
        <v>320.14999999999998</v>
      </c>
      <c r="N75" s="73">
        <v>347.53834999999998</v>
      </c>
      <c r="O75" s="73">
        <v>382.28215</v>
      </c>
      <c r="P75" s="73">
        <v>417.08830999999998</v>
      </c>
      <c r="Q75" s="73">
        <v>448.6887099999999</v>
      </c>
      <c r="R75" s="21">
        <v>490.55060999999995</v>
      </c>
      <c r="S75" s="100">
        <v>535.71001999999999</v>
      </c>
      <c r="T75" s="100">
        <v>594.17636999999991</v>
      </c>
      <c r="U75" s="100">
        <v>656.48654699999997</v>
      </c>
      <c r="V75" s="100">
        <v>714.56855999999993</v>
      </c>
      <c r="W75" s="21"/>
      <c r="X75" s="21"/>
      <c r="Y75" s="21"/>
      <c r="AA75" s="21"/>
      <c r="AB75" s="21"/>
      <c r="AC75" s="21"/>
      <c r="AE75" s="21"/>
      <c r="AF75" s="21"/>
      <c r="AG75" s="21"/>
      <c r="AI75" s="21"/>
      <c r="AJ75" s="21"/>
      <c r="AK75" s="21"/>
      <c r="AM75" s="21"/>
      <c r="AN75" s="21"/>
      <c r="AO75" s="21"/>
      <c r="AQ75" s="21"/>
      <c r="AR75" s="21"/>
      <c r="AS75" s="21"/>
      <c r="AU75" s="21"/>
      <c r="AV75" s="21"/>
      <c r="AW75" s="2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JW75" s="133"/>
      <c r="JX75" s="133"/>
      <c r="JY75" s="116"/>
    </row>
    <row r="76" spans="2:285" x14ac:dyDescent="0.25">
      <c r="B76" s="41" t="s">
        <v>250</v>
      </c>
      <c r="C76" s="44" t="s">
        <v>73</v>
      </c>
      <c r="D76" t="s">
        <v>416</v>
      </c>
      <c r="E76">
        <v>6</v>
      </c>
      <c r="F76" t="s">
        <v>9</v>
      </c>
      <c r="G76" s="100">
        <v>87.453909999999993</v>
      </c>
      <c r="H76" s="100">
        <v>108.09390999999999</v>
      </c>
      <c r="I76" s="100">
        <v>130.57</v>
      </c>
      <c r="J76" s="100">
        <v>152.91</v>
      </c>
      <c r="K76" s="100">
        <v>175.81</v>
      </c>
      <c r="L76" s="100">
        <v>199.03</v>
      </c>
      <c r="M76" s="100">
        <v>231.33</v>
      </c>
      <c r="N76" s="73">
        <v>254.69251</v>
      </c>
      <c r="O76" s="73">
        <v>283.76150999999999</v>
      </c>
      <c r="P76" s="73">
        <v>314.27488999999997</v>
      </c>
      <c r="Q76" s="73">
        <v>341.15698999999995</v>
      </c>
      <c r="R76" s="21">
        <v>377.88338999999996</v>
      </c>
      <c r="S76" s="100">
        <v>418.77703999999994</v>
      </c>
      <c r="T76" s="100">
        <v>468.72767999999996</v>
      </c>
      <c r="U76" s="100">
        <v>521.88285999999994</v>
      </c>
      <c r="V76" s="100">
        <v>573.60925999999995</v>
      </c>
      <c r="W76" s="21"/>
      <c r="X76" s="21"/>
      <c r="Y76" s="21"/>
      <c r="AA76" s="21"/>
      <c r="AB76" s="21"/>
      <c r="AC76" s="21"/>
      <c r="AE76" s="21"/>
      <c r="AF76" s="21"/>
      <c r="AG76" s="21"/>
      <c r="AI76" s="21"/>
      <c r="AJ76" s="21"/>
      <c r="AK76" s="21"/>
      <c r="AM76" s="21"/>
      <c r="AN76" s="21"/>
      <c r="AO76" s="21"/>
      <c r="AQ76" s="21"/>
      <c r="AR76" s="21"/>
      <c r="AS76" s="21"/>
      <c r="AU76" s="21"/>
      <c r="AV76" s="21"/>
      <c r="AW76" s="2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73"/>
      <c r="BK76" s="73"/>
      <c r="BL76" s="73"/>
      <c r="BM76" s="73"/>
      <c r="BN76" s="73"/>
      <c r="BO76" s="73"/>
      <c r="BP76" s="73"/>
      <c r="BQ76" s="73"/>
      <c r="BR76" s="73"/>
      <c r="BS76" s="73"/>
      <c r="BT76" s="73"/>
      <c r="BU76" s="73"/>
      <c r="BV76" s="73"/>
      <c r="BW76" s="73"/>
      <c r="BX76" s="73"/>
      <c r="BY76" s="73"/>
      <c r="BZ76" s="73"/>
      <c r="CA76" s="73"/>
      <c r="CB76" s="73"/>
      <c r="CC76" s="73"/>
      <c r="CD76" s="73"/>
      <c r="CE76" s="73"/>
      <c r="CF76" s="73"/>
      <c r="CG76" s="73"/>
      <c r="CH76" s="73"/>
      <c r="CI76" s="73"/>
      <c r="CJ76" s="73"/>
      <c r="JW76" s="133"/>
      <c r="JX76" s="133"/>
      <c r="JY76" s="116"/>
    </row>
    <row r="77" spans="2:285" x14ac:dyDescent="0.25">
      <c r="B77" s="41" t="s">
        <v>251</v>
      </c>
      <c r="C77" s="44" t="s">
        <v>74</v>
      </c>
      <c r="D77" t="s">
        <v>417</v>
      </c>
      <c r="E77">
        <v>6</v>
      </c>
      <c r="F77" t="s">
        <v>9</v>
      </c>
      <c r="G77" s="100">
        <v>54.452939999999998</v>
      </c>
      <c r="H77" s="100">
        <v>61.532939999999996</v>
      </c>
      <c r="I77" s="100">
        <v>68.63</v>
      </c>
      <c r="J77" s="100">
        <v>74.08</v>
      </c>
      <c r="K77" s="100">
        <v>79.28</v>
      </c>
      <c r="L77" s="100">
        <v>84.53</v>
      </c>
      <c r="M77" s="100">
        <v>88.82</v>
      </c>
      <c r="N77" s="73">
        <v>92.845839999999981</v>
      </c>
      <c r="O77" s="73">
        <v>98.520639999999986</v>
      </c>
      <c r="P77" s="73">
        <v>102.81341999999998</v>
      </c>
      <c r="Q77" s="73">
        <v>107.53171999999998</v>
      </c>
      <c r="R77" s="21">
        <v>112.66721999999999</v>
      </c>
      <c r="S77" s="100">
        <v>116.93297999999999</v>
      </c>
      <c r="T77" s="100">
        <v>125.44868999999998</v>
      </c>
      <c r="U77" s="100">
        <v>134.60368699999998</v>
      </c>
      <c r="V77" s="100">
        <v>140.95929999999998</v>
      </c>
      <c r="W77" s="21"/>
      <c r="X77" s="21"/>
      <c r="Y77" s="21"/>
      <c r="AA77" s="21"/>
      <c r="AB77" s="21"/>
      <c r="AC77" s="21"/>
      <c r="AE77" s="21"/>
      <c r="AF77" s="21"/>
      <c r="AG77" s="21"/>
      <c r="AI77" s="21"/>
      <c r="AJ77" s="21"/>
      <c r="AK77" s="21"/>
      <c r="AM77" s="21"/>
      <c r="AN77" s="21"/>
      <c r="AO77" s="21"/>
      <c r="AQ77" s="21"/>
      <c r="AR77" s="21"/>
      <c r="AS77" s="21"/>
      <c r="AU77" s="21"/>
      <c r="AV77" s="21"/>
      <c r="AW77" s="2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73"/>
      <c r="BK77" s="73"/>
      <c r="BL77" s="73"/>
      <c r="BM77" s="73"/>
      <c r="BN77" s="73"/>
      <c r="BO77" s="73"/>
      <c r="BP77" s="73"/>
      <c r="BQ77" s="73"/>
      <c r="BR77" s="73"/>
      <c r="BS77" s="73"/>
      <c r="BT77" s="73"/>
      <c r="BU77" s="73"/>
      <c r="BV77" s="73"/>
      <c r="BW77" s="73"/>
      <c r="BX77" s="73"/>
      <c r="BY77" s="73"/>
      <c r="BZ77" s="73"/>
      <c r="CA77" s="73"/>
      <c r="CB77" s="73"/>
      <c r="CC77" s="73"/>
      <c r="CD77" s="73"/>
      <c r="CE77" s="73"/>
      <c r="CF77" s="73"/>
      <c r="CG77" s="73"/>
      <c r="CH77" s="73"/>
      <c r="CI77" s="73"/>
      <c r="CJ77" s="73"/>
      <c r="JW77" s="133"/>
      <c r="JX77" s="133"/>
      <c r="JY77" s="116"/>
    </row>
    <row r="78" spans="2:285" x14ac:dyDescent="0.25">
      <c r="B78" s="41" t="s">
        <v>252</v>
      </c>
      <c r="C78" t="s">
        <v>75</v>
      </c>
      <c r="D78" t="s">
        <v>418</v>
      </c>
      <c r="E78">
        <v>6</v>
      </c>
      <c r="F78" t="s">
        <v>9</v>
      </c>
      <c r="G78" s="100">
        <v>48.448999999999998</v>
      </c>
      <c r="H78" s="100">
        <v>32.21</v>
      </c>
      <c r="I78" s="100">
        <v>21.96</v>
      </c>
      <c r="J78" s="100">
        <v>16.61</v>
      </c>
      <c r="K78" s="100">
        <v>16.05</v>
      </c>
      <c r="L78" s="100">
        <v>72.66</v>
      </c>
      <c r="M78" s="100">
        <v>274.88</v>
      </c>
      <c r="N78" s="73">
        <v>321.27999999999997</v>
      </c>
      <c r="O78" s="73">
        <v>203.28075000000001</v>
      </c>
      <c r="P78" s="73">
        <v>192.36007000000001</v>
      </c>
      <c r="Q78" s="73">
        <v>94.812780000000004</v>
      </c>
      <c r="R78" s="21">
        <v>243.44560899999999</v>
      </c>
      <c r="S78" s="100">
        <v>179.84746000000001</v>
      </c>
      <c r="T78" s="100">
        <v>71.518699999999995</v>
      </c>
      <c r="U78" s="100">
        <v>59.85192</v>
      </c>
      <c r="V78" s="100">
        <v>38.866</v>
      </c>
      <c r="W78" s="21"/>
      <c r="X78" s="21"/>
      <c r="Y78" s="21"/>
      <c r="AA78" s="21"/>
      <c r="AB78" s="21"/>
      <c r="AC78" s="21"/>
      <c r="AE78" s="21"/>
      <c r="AF78" s="21"/>
      <c r="AG78" s="21"/>
      <c r="AI78" s="21"/>
      <c r="AJ78" s="21"/>
      <c r="AK78" s="21"/>
      <c r="AM78" s="21"/>
      <c r="AN78" s="21"/>
      <c r="AO78" s="21"/>
      <c r="AQ78" s="21"/>
      <c r="AR78" s="21"/>
      <c r="AS78" s="21"/>
      <c r="AU78" s="21"/>
      <c r="AV78" s="21"/>
      <c r="AW78" s="21"/>
      <c r="AY78" s="61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73"/>
      <c r="BK78" s="73"/>
      <c r="BL78" s="73"/>
      <c r="BM78" s="73"/>
      <c r="BN78" s="73"/>
      <c r="BO78" s="73"/>
      <c r="BP78" s="73"/>
      <c r="BQ78" s="73"/>
      <c r="BR78" s="73"/>
      <c r="BS78" s="73"/>
      <c r="BT78" s="73"/>
      <c r="BU78" s="73"/>
      <c r="BV78" s="73"/>
      <c r="BW78" s="73"/>
      <c r="BX78" s="73"/>
      <c r="BY78" s="73"/>
      <c r="BZ78" s="73"/>
      <c r="CA78" s="73"/>
      <c r="CB78" s="73"/>
      <c r="CC78" s="73"/>
      <c r="CD78" s="73"/>
      <c r="CE78" s="73"/>
      <c r="CF78" s="73"/>
      <c r="CG78" s="73"/>
      <c r="CH78" s="73"/>
      <c r="CI78" s="73"/>
      <c r="CJ78" s="73"/>
      <c r="JW78" s="133"/>
      <c r="JX78" s="133"/>
      <c r="JY78" s="116"/>
    </row>
    <row r="79" spans="2:285" x14ac:dyDescent="0.25">
      <c r="B79" s="41" t="s">
        <v>253</v>
      </c>
      <c r="C79" t="s">
        <v>76</v>
      </c>
      <c r="D79" t="s">
        <v>419</v>
      </c>
      <c r="E79">
        <v>6</v>
      </c>
      <c r="F79" t="s">
        <v>9</v>
      </c>
      <c r="N79" s="73"/>
      <c r="O79" s="73"/>
      <c r="P79" s="73"/>
      <c r="Q79" s="73"/>
      <c r="R79" s="21"/>
      <c r="W79" s="21"/>
      <c r="X79" s="21"/>
      <c r="Y79" s="21"/>
      <c r="AA79" s="21"/>
      <c r="AB79" s="21"/>
      <c r="AC79" s="21"/>
      <c r="AE79" s="21"/>
      <c r="AF79" s="21"/>
      <c r="AG79" s="21"/>
      <c r="AI79" s="21"/>
      <c r="AJ79" s="21"/>
      <c r="AK79" s="21"/>
      <c r="AM79" s="21"/>
      <c r="AN79" s="21"/>
      <c r="AO79" s="21"/>
      <c r="AQ79" s="21"/>
      <c r="AR79" s="21"/>
      <c r="AS79" s="21"/>
      <c r="AU79" s="21"/>
      <c r="AV79" s="21"/>
      <c r="AW79" s="21"/>
      <c r="AY79" s="61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73"/>
      <c r="BK79" s="73"/>
      <c r="BL79" s="73"/>
      <c r="BM79" s="73"/>
      <c r="BN79" s="73"/>
      <c r="BO79" s="73"/>
      <c r="BP79" s="73"/>
      <c r="BQ79" s="73"/>
      <c r="BR79" s="73"/>
      <c r="BS79" s="73"/>
      <c r="BT79" s="73"/>
      <c r="BU79" s="73"/>
      <c r="BV79" s="73"/>
      <c r="BW79" s="73"/>
      <c r="BX79" s="73"/>
      <c r="BY79" s="73"/>
      <c r="BZ79" s="73"/>
      <c r="CA79" s="73"/>
      <c r="CB79" s="73"/>
      <c r="CC79" s="73"/>
      <c r="CD79" s="73"/>
      <c r="CE79" s="73"/>
      <c r="CF79" s="73"/>
      <c r="CG79" s="73"/>
      <c r="CH79" s="73"/>
      <c r="CI79" s="73"/>
      <c r="CJ79" s="73"/>
      <c r="JW79" s="133"/>
      <c r="JX79" s="133"/>
      <c r="JY79" s="116"/>
    </row>
    <row r="80" spans="2:285" x14ac:dyDescent="0.25">
      <c r="B80" s="41" t="s">
        <v>254</v>
      </c>
      <c r="C80" t="s">
        <v>77</v>
      </c>
      <c r="D80" t="s">
        <v>420</v>
      </c>
      <c r="E80">
        <v>6</v>
      </c>
      <c r="F80" t="s">
        <v>9</v>
      </c>
      <c r="G80" s="100">
        <v>11.76</v>
      </c>
      <c r="H80" s="100">
        <v>16.25</v>
      </c>
      <c r="I80" s="100">
        <v>10.24</v>
      </c>
      <c r="J80" s="100">
        <v>5.36</v>
      </c>
      <c r="K80" s="100">
        <v>0.47</v>
      </c>
      <c r="L80" s="100">
        <v>3.46</v>
      </c>
      <c r="M80" s="100">
        <v>15.78</v>
      </c>
      <c r="N80" s="80">
        <v>2.0609999999999999</v>
      </c>
      <c r="O80" s="80">
        <v>118</v>
      </c>
      <c r="P80" s="80">
        <v>10.92109</v>
      </c>
      <c r="Q80" s="80">
        <v>95.566890000000001</v>
      </c>
      <c r="R80" s="94">
        <v>11.107240000000001</v>
      </c>
      <c r="S80" s="100">
        <v>63.590299999999999</v>
      </c>
      <c r="T80" s="121">
        <v>8.3287499999999994</v>
      </c>
      <c r="U80" s="121">
        <v>11.66676</v>
      </c>
      <c r="V80" s="121">
        <v>66.735919999999993</v>
      </c>
      <c r="W80" s="21"/>
      <c r="X80" s="21"/>
      <c r="Y80" s="21"/>
      <c r="AA80" s="21"/>
      <c r="AB80" s="21"/>
      <c r="AC80" s="21"/>
      <c r="AE80" s="21"/>
      <c r="AF80" s="21"/>
      <c r="AG80" s="21"/>
      <c r="AI80" s="21"/>
      <c r="AJ80" s="21"/>
      <c r="AK80" s="21"/>
      <c r="AM80" s="21"/>
      <c r="AN80" s="21"/>
      <c r="AO80" s="21"/>
      <c r="AQ80" s="21"/>
      <c r="AR80" s="21"/>
      <c r="AS80" s="21"/>
      <c r="AU80" s="21"/>
      <c r="AV80" s="21"/>
      <c r="AW80" s="21"/>
      <c r="AY80" s="62"/>
      <c r="AZ80" s="62"/>
      <c r="BA80" s="62"/>
      <c r="BB80" s="62"/>
      <c r="BC80" s="62"/>
      <c r="BD80" s="62"/>
      <c r="BE80" s="62"/>
      <c r="BF80" s="62"/>
      <c r="BG80" s="62"/>
      <c r="BH80" s="62"/>
      <c r="BI80" s="62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0"/>
      <c r="CA80" s="80"/>
      <c r="CB80" s="80"/>
      <c r="CC80" s="80"/>
      <c r="CD80" s="80"/>
      <c r="CE80" s="80"/>
      <c r="CF80" s="80"/>
      <c r="CG80" s="80"/>
      <c r="CH80" s="80"/>
      <c r="CI80" s="80"/>
      <c r="CJ80" s="80"/>
      <c r="JW80" s="133"/>
      <c r="JX80" s="133"/>
      <c r="JY80" s="116"/>
    </row>
    <row r="81" spans="2:285" x14ac:dyDescent="0.25">
      <c r="B81" s="41" t="s">
        <v>255</v>
      </c>
      <c r="C81" t="s">
        <v>78</v>
      </c>
      <c r="D81" t="s">
        <v>421</v>
      </c>
      <c r="E81">
        <v>6</v>
      </c>
      <c r="F81" t="s">
        <v>9</v>
      </c>
      <c r="G81" s="100">
        <v>26.495999999999999</v>
      </c>
      <c r="H81" s="100">
        <v>27.72</v>
      </c>
      <c r="I81" s="100">
        <v>29.58</v>
      </c>
      <c r="J81" s="100">
        <v>27.79</v>
      </c>
      <c r="K81" s="100">
        <v>28.1</v>
      </c>
      <c r="L81" s="100">
        <v>28.46</v>
      </c>
      <c r="M81" s="100">
        <v>36.6</v>
      </c>
      <c r="N81" s="73">
        <v>27.3855</v>
      </c>
      <c r="O81" s="80">
        <v>34.7438</v>
      </c>
      <c r="P81" s="80">
        <v>34.806159999999998</v>
      </c>
      <c r="Q81" s="80">
        <v>31.6004</v>
      </c>
      <c r="R81" s="21">
        <v>41.861899999999999</v>
      </c>
      <c r="S81" s="100">
        <v>45.159410000000001</v>
      </c>
      <c r="T81" s="100">
        <v>58.466349999999998</v>
      </c>
      <c r="U81" s="100">
        <v>62.310177000000003</v>
      </c>
      <c r="V81" s="100">
        <v>58.082012999999996</v>
      </c>
      <c r="W81" s="21"/>
      <c r="X81" s="21"/>
      <c r="Y81" s="21"/>
      <c r="AA81" s="21"/>
      <c r="AB81" s="21"/>
      <c r="AC81" s="21"/>
      <c r="AE81" s="21"/>
      <c r="AF81" s="21"/>
      <c r="AG81" s="21"/>
      <c r="AI81" s="21"/>
      <c r="AJ81" s="21"/>
      <c r="AK81" s="21"/>
      <c r="AM81" s="21"/>
      <c r="AN81" s="21"/>
      <c r="AO81" s="21"/>
      <c r="AQ81" s="21"/>
      <c r="AR81" s="21"/>
      <c r="AS81" s="21"/>
      <c r="AU81" s="21"/>
      <c r="AV81" s="21"/>
      <c r="AW81" s="21"/>
      <c r="AY81" s="61"/>
      <c r="AZ81" s="61"/>
      <c r="BA81" s="61"/>
      <c r="BB81" s="61"/>
      <c r="BC81" s="61"/>
      <c r="BD81" s="61"/>
      <c r="BE81" s="61"/>
      <c r="BF81" s="61"/>
      <c r="BG81" s="61"/>
      <c r="BH81" s="61"/>
      <c r="BI81" s="61"/>
      <c r="BJ81" s="80"/>
      <c r="BK81" s="80"/>
      <c r="BL81" s="80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0"/>
      <c r="CA81" s="80"/>
      <c r="CB81" s="80"/>
      <c r="CC81" s="80"/>
      <c r="CD81" s="80"/>
      <c r="CE81" s="80"/>
      <c r="CF81" s="80"/>
      <c r="CG81" s="80"/>
      <c r="CH81" s="80"/>
      <c r="CI81" s="80"/>
      <c r="CJ81" s="80"/>
      <c r="JW81" s="133"/>
      <c r="JX81" s="133"/>
      <c r="JY81" s="116"/>
    </row>
    <row r="82" spans="2:285" x14ac:dyDescent="0.25">
      <c r="B82" s="41" t="s">
        <v>256</v>
      </c>
      <c r="C82" s="44" t="s">
        <v>79</v>
      </c>
      <c r="D82" t="s">
        <v>422</v>
      </c>
      <c r="E82">
        <v>6</v>
      </c>
      <c r="F82" t="s">
        <v>9</v>
      </c>
      <c r="G82" s="100">
        <v>19.645</v>
      </c>
      <c r="H82" s="100">
        <v>20.64</v>
      </c>
      <c r="I82" s="100">
        <v>22.48</v>
      </c>
      <c r="J82" s="100">
        <v>22.34</v>
      </c>
      <c r="K82" s="100">
        <v>22.9</v>
      </c>
      <c r="L82" s="100">
        <v>23.21</v>
      </c>
      <c r="M82" s="100">
        <v>32.31</v>
      </c>
      <c r="N82" s="73">
        <v>23.3596</v>
      </c>
      <c r="O82" s="80">
        <v>29.068999999999999</v>
      </c>
      <c r="P82" s="80">
        <v>30.513380000000002</v>
      </c>
      <c r="Q82" s="80">
        <v>26.882100000000001</v>
      </c>
      <c r="R82" s="21">
        <v>36.726399999999998</v>
      </c>
      <c r="S82" s="100">
        <v>40.893650000000001</v>
      </c>
      <c r="T82" s="100">
        <v>49.95064</v>
      </c>
      <c r="U82" s="100">
        <v>53.155180000000001</v>
      </c>
      <c r="V82" s="100">
        <v>51.726399999999998</v>
      </c>
      <c r="W82" s="21"/>
      <c r="X82" s="21"/>
      <c r="Y82" s="21"/>
      <c r="AA82" s="21"/>
      <c r="AB82" s="21"/>
      <c r="AC82" s="21"/>
      <c r="AE82" s="21"/>
      <c r="AF82" s="21"/>
      <c r="AG82" s="21"/>
      <c r="AI82" s="21"/>
      <c r="AJ82" s="21"/>
      <c r="AK82" s="21"/>
      <c r="AM82" s="21"/>
      <c r="AN82" s="21"/>
      <c r="AO82" s="21"/>
      <c r="AQ82" s="21"/>
      <c r="AR82" s="21"/>
      <c r="AS82" s="21"/>
      <c r="AU82" s="21"/>
      <c r="AV82" s="21"/>
      <c r="AW82" s="2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0"/>
      <c r="CA82" s="80"/>
      <c r="CB82" s="80"/>
      <c r="CC82" s="80"/>
      <c r="CD82" s="80"/>
      <c r="CE82" s="80"/>
      <c r="CF82" s="80"/>
      <c r="CG82" s="80"/>
      <c r="CH82" s="80"/>
      <c r="CI82" s="80"/>
      <c r="CJ82" s="80"/>
      <c r="JW82" s="133"/>
      <c r="JX82" s="133"/>
      <c r="JY82" s="116"/>
    </row>
    <row r="83" spans="2:285" x14ac:dyDescent="0.25">
      <c r="B83" s="41" t="s">
        <v>257</v>
      </c>
      <c r="C83" s="44" t="s">
        <v>80</v>
      </c>
      <c r="D83" t="s">
        <v>423</v>
      </c>
      <c r="E83">
        <v>6</v>
      </c>
      <c r="F83" t="s">
        <v>9</v>
      </c>
      <c r="G83" s="100">
        <v>6.851</v>
      </c>
      <c r="H83" s="100">
        <v>7.08</v>
      </c>
      <c r="I83" s="100">
        <v>7.1</v>
      </c>
      <c r="J83" s="100">
        <v>5.44</v>
      </c>
      <c r="K83" s="100">
        <v>5.2</v>
      </c>
      <c r="L83" s="100">
        <v>5.25</v>
      </c>
      <c r="M83" s="100">
        <v>4.29</v>
      </c>
      <c r="N83" s="73">
        <v>4.0259</v>
      </c>
      <c r="O83" s="80">
        <v>5.6748000000000003</v>
      </c>
      <c r="P83" s="80">
        <v>4.2927799999999996</v>
      </c>
      <c r="Q83" s="80">
        <v>4.7183000000000002</v>
      </c>
      <c r="R83" s="21">
        <v>5.1355000000000004</v>
      </c>
      <c r="S83" s="100">
        <v>4.2657600000000002</v>
      </c>
      <c r="T83" s="100">
        <v>8.5157100000000003</v>
      </c>
      <c r="U83" s="100">
        <v>9.1549969999999998</v>
      </c>
      <c r="V83" s="100">
        <v>6.355613</v>
      </c>
      <c r="W83" s="21"/>
      <c r="X83" s="21"/>
      <c r="Y83" s="21"/>
      <c r="AA83" s="21"/>
      <c r="AB83" s="21"/>
      <c r="AC83" s="21"/>
      <c r="AE83" s="21"/>
      <c r="AF83" s="21"/>
      <c r="AG83" s="21"/>
      <c r="AI83" s="21"/>
      <c r="AJ83" s="21"/>
      <c r="AK83" s="21"/>
      <c r="AM83" s="21"/>
      <c r="AN83" s="21"/>
      <c r="AO83" s="21"/>
      <c r="AQ83" s="21"/>
      <c r="AR83" s="21"/>
      <c r="AS83" s="21"/>
      <c r="AU83" s="21"/>
      <c r="AV83" s="21"/>
      <c r="AW83" s="21"/>
      <c r="AY83" s="61"/>
      <c r="AZ83" s="61"/>
      <c r="BA83" s="61"/>
      <c r="BB83" s="61"/>
      <c r="BC83" s="61"/>
      <c r="BD83" s="61"/>
      <c r="BE83" s="61"/>
      <c r="BF83" s="61"/>
      <c r="BG83" s="61"/>
      <c r="BH83" s="61"/>
      <c r="BI83" s="61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0"/>
      <c r="CA83" s="80"/>
      <c r="CB83" s="80"/>
      <c r="CC83" s="80"/>
      <c r="CD83" s="80"/>
      <c r="CE83" s="80"/>
      <c r="CF83" s="80"/>
      <c r="CG83" s="80"/>
      <c r="CH83" s="80"/>
      <c r="CI83" s="80"/>
      <c r="CJ83" s="80"/>
      <c r="JW83" s="133"/>
      <c r="JX83" s="133"/>
      <c r="JY83" s="116"/>
    </row>
    <row r="84" spans="2:285" x14ac:dyDescent="0.25">
      <c r="B84" s="41" t="s">
        <v>258</v>
      </c>
      <c r="C84" s="44" t="s">
        <v>81</v>
      </c>
      <c r="D84" t="s">
        <v>424</v>
      </c>
      <c r="E84">
        <v>6</v>
      </c>
      <c r="F84" t="s">
        <v>9</v>
      </c>
      <c r="G84" s="100">
        <v>111.19644237</v>
      </c>
      <c r="H84" s="100">
        <v>165.23799999999997</v>
      </c>
      <c r="I84" s="100">
        <v>220.03</v>
      </c>
      <c r="J84" s="100">
        <v>132.49</v>
      </c>
      <c r="K84" s="100">
        <v>313.52999999999997</v>
      </c>
      <c r="L84" s="100">
        <v>171.71</v>
      </c>
      <c r="M84" s="100">
        <v>211.16</v>
      </c>
      <c r="N84" s="73">
        <v>385.92644200000001</v>
      </c>
      <c r="O84" s="80">
        <f>SUM(O85:O94)</f>
        <v>228.99209999999999</v>
      </c>
      <c r="P84" s="80">
        <f>SUM(P85:P94)</f>
        <v>135.92818</v>
      </c>
      <c r="Q84" s="80">
        <f>SUM(Q85:Q94)</f>
        <v>375.92079999999999</v>
      </c>
      <c r="R84" s="21">
        <v>339.23681999999997</v>
      </c>
      <c r="S84" s="100">
        <v>187.46457000000001</v>
      </c>
      <c r="T84" s="100">
        <v>171.76488999999998</v>
      </c>
      <c r="U84" s="100">
        <v>99.618000000000009</v>
      </c>
      <c r="V84" s="100">
        <v>361.76102699999996</v>
      </c>
      <c r="W84" s="21"/>
      <c r="X84" s="21"/>
      <c r="Y84" s="21"/>
      <c r="AA84" s="21"/>
      <c r="AB84" s="21"/>
      <c r="AC84" s="21"/>
      <c r="AE84" s="21"/>
      <c r="AF84" s="21"/>
      <c r="AG84" s="21"/>
      <c r="AI84" s="21"/>
      <c r="AJ84" s="21"/>
      <c r="AK84" s="21"/>
      <c r="AM84" s="21"/>
      <c r="AN84" s="21"/>
      <c r="AO84" s="21"/>
      <c r="AQ84" s="21"/>
      <c r="AR84" s="21"/>
      <c r="AS84" s="21"/>
      <c r="AU84" s="21"/>
      <c r="AV84" s="21"/>
      <c r="AW84" s="2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80"/>
      <c r="BK84" s="80"/>
      <c r="BL84" s="80"/>
      <c r="BM84" s="80"/>
      <c r="BN84" s="80"/>
      <c r="BO84" s="80"/>
      <c r="BP84" s="80"/>
      <c r="BQ84" s="80"/>
      <c r="BR84" s="80"/>
      <c r="BS84" s="80"/>
      <c r="BT84" s="80"/>
      <c r="BU84" s="80"/>
      <c r="BV84" s="80"/>
      <c r="BW84" s="80"/>
      <c r="BX84" s="80"/>
      <c r="BY84" s="80"/>
      <c r="BZ84" s="80"/>
      <c r="CA84" s="80"/>
      <c r="CB84" s="80"/>
      <c r="CC84" s="80"/>
      <c r="CD84" s="80"/>
      <c r="CE84" s="80"/>
      <c r="CF84" s="80"/>
      <c r="CG84" s="80"/>
      <c r="CH84" s="80"/>
      <c r="CI84" s="80"/>
      <c r="CJ84" s="80"/>
      <c r="JW84" s="133"/>
      <c r="JX84" s="133"/>
      <c r="JY84" s="116"/>
    </row>
    <row r="85" spans="2:285" x14ac:dyDescent="0.25">
      <c r="B85" s="41" t="s">
        <v>259</v>
      </c>
      <c r="C85" s="45" t="s">
        <v>82</v>
      </c>
      <c r="D85" t="s">
        <v>425</v>
      </c>
      <c r="E85">
        <v>6</v>
      </c>
      <c r="F85" t="s">
        <v>9</v>
      </c>
      <c r="G85" s="100">
        <v>21.303510000000003</v>
      </c>
      <c r="H85" s="100">
        <v>25.14</v>
      </c>
      <c r="I85" s="100">
        <v>8.68</v>
      </c>
      <c r="J85" s="100">
        <v>2.79</v>
      </c>
      <c r="K85" s="100">
        <v>0</v>
      </c>
      <c r="L85" s="100">
        <v>1.49</v>
      </c>
      <c r="M85" s="100">
        <v>1.5</v>
      </c>
      <c r="N85" s="71">
        <v>8.6</v>
      </c>
      <c r="O85" s="80">
        <v>13.8</v>
      </c>
      <c r="P85" s="80">
        <v>13.6</v>
      </c>
      <c r="Q85" s="80">
        <v>4</v>
      </c>
      <c r="R85" s="21">
        <v>0</v>
      </c>
      <c r="S85" s="100">
        <v>61.5</v>
      </c>
      <c r="T85" s="100">
        <v>1.48</v>
      </c>
      <c r="U85" s="100">
        <v>0</v>
      </c>
      <c r="V85" s="100">
        <v>0</v>
      </c>
      <c r="W85" s="21"/>
      <c r="X85" s="21"/>
      <c r="Y85" s="21"/>
      <c r="AA85" s="21"/>
      <c r="AB85" s="21"/>
      <c r="AC85" s="21"/>
      <c r="AE85" s="21"/>
      <c r="AF85" s="21"/>
      <c r="AG85" s="21"/>
      <c r="AI85" s="21"/>
      <c r="AJ85" s="21"/>
      <c r="AK85" s="21"/>
      <c r="AM85" s="21"/>
      <c r="AN85" s="21"/>
      <c r="AO85" s="21"/>
      <c r="AQ85" s="21"/>
      <c r="AR85" s="21"/>
      <c r="AS85" s="21"/>
      <c r="AU85" s="21"/>
      <c r="AV85" s="21"/>
      <c r="AW85" s="21"/>
      <c r="AY85" s="71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80"/>
      <c r="BK85" s="80"/>
      <c r="BL85" s="80"/>
      <c r="BM85" s="80"/>
      <c r="BN85" s="80"/>
      <c r="BO85" s="80"/>
      <c r="BP85" s="80"/>
      <c r="BQ85" s="80"/>
      <c r="BR85" s="80"/>
      <c r="BS85" s="80"/>
      <c r="BT85" s="80"/>
      <c r="BU85" s="80"/>
      <c r="BV85" s="80"/>
      <c r="BW85" s="80"/>
      <c r="BX85" s="80"/>
      <c r="BY85" s="80"/>
      <c r="BZ85" s="80"/>
      <c r="CA85" s="80"/>
      <c r="CB85" s="80"/>
      <c r="CC85" s="80"/>
      <c r="CD85" s="80"/>
      <c r="CE85" s="80"/>
      <c r="CF85" s="80"/>
      <c r="CG85" s="80"/>
      <c r="CH85" s="80"/>
      <c r="CI85" s="80"/>
      <c r="CJ85" s="80"/>
      <c r="JW85" s="133"/>
      <c r="JX85" s="133"/>
      <c r="JY85" s="116"/>
    </row>
    <row r="86" spans="2:285" x14ac:dyDescent="0.25">
      <c r="B86" s="41" t="s">
        <v>260</v>
      </c>
      <c r="C86" s="45" t="s">
        <v>83</v>
      </c>
      <c r="D86" t="s">
        <v>426</v>
      </c>
      <c r="E86">
        <v>6</v>
      </c>
      <c r="F86" t="s">
        <v>9</v>
      </c>
      <c r="G86" s="100">
        <v>2.31691</v>
      </c>
      <c r="H86" s="100">
        <v>21.097999999999999</v>
      </c>
      <c r="I86" s="100">
        <v>8.1999999999999993</v>
      </c>
      <c r="J86" s="100">
        <v>5.92</v>
      </c>
      <c r="K86" s="100">
        <v>177.18</v>
      </c>
      <c r="L86" s="100">
        <v>21.26</v>
      </c>
      <c r="M86" s="100">
        <v>34.18</v>
      </c>
      <c r="N86" s="71">
        <v>228.29499999999999</v>
      </c>
      <c r="O86" s="80">
        <v>74.882000000000005</v>
      </c>
      <c r="P86" s="80">
        <v>87.51567</v>
      </c>
      <c r="Q86" s="80">
        <v>55.634</v>
      </c>
      <c r="R86" s="21">
        <v>114.40949999999999</v>
      </c>
      <c r="S86" s="100">
        <v>46.849879999999999</v>
      </c>
      <c r="T86" s="100">
        <v>134.81384</v>
      </c>
      <c r="U86" s="100">
        <v>50.19791</v>
      </c>
      <c r="V86" s="100">
        <v>187.46307999999999</v>
      </c>
      <c r="W86" s="21"/>
      <c r="X86" s="21"/>
      <c r="Y86" s="21"/>
      <c r="AA86" s="21"/>
      <c r="AB86" s="21"/>
      <c r="AC86" s="21"/>
      <c r="AE86" s="21"/>
      <c r="AF86" s="21"/>
      <c r="AG86" s="21"/>
      <c r="AI86" s="21"/>
      <c r="AJ86" s="21"/>
      <c r="AK86" s="21"/>
      <c r="AM86" s="21"/>
      <c r="AN86" s="21"/>
      <c r="AO86" s="21"/>
      <c r="AQ86" s="21"/>
      <c r="AR86" s="21"/>
      <c r="AS86" s="21"/>
      <c r="AU86" s="21"/>
      <c r="AV86" s="21"/>
      <c r="AW86" s="21"/>
      <c r="AY86" s="71"/>
      <c r="AZ86" s="63"/>
      <c r="BA86" s="63"/>
      <c r="BB86" s="63"/>
      <c r="BC86" s="63"/>
      <c r="BD86" s="63"/>
      <c r="BE86" s="63"/>
      <c r="BF86" s="63"/>
      <c r="BG86" s="63"/>
      <c r="BH86" s="63"/>
      <c r="BI86" s="63"/>
      <c r="BJ86" s="80"/>
      <c r="BK86" s="80"/>
      <c r="BL86" s="80"/>
      <c r="BM86" s="80"/>
      <c r="BN86" s="80"/>
      <c r="BO86" s="80"/>
      <c r="BP86" s="80"/>
      <c r="BQ86" s="80"/>
      <c r="BR86" s="80"/>
      <c r="BS86" s="80"/>
      <c r="BT86" s="80"/>
      <c r="BU86" s="80"/>
      <c r="BV86" s="80"/>
      <c r="BW86" s="80"/>
      <c r="BX86" s="80"/>
      <c r="BY86" s="80"/>
      <c r="BZ86" s="80"/>
      <c r="CA86" s="80"/>
      <c r="CB86" s="80"/>
      <c r="CC86" s="80"/>
      <c r="CD86" s="80"/>
      <c r="CE86" s="80"/>
      <c r="CF86" s="80"/>
      <c r="CG86" s="80"/>
      <c r="CH86" s="80"/>
      <c r="CI86" s="80"/>
      <c r="CJ86" s="80"/>
      <c r="JW86" s="133"/>
      <c r="JX86" s="133"/>
      <c r="JY86" s="116"/>
    </row>
    <row r="87" spans="2:285" x14ac:dyDescent="0.25">
      <c r="B87" s="41" t="s">
        <v>261</v>
      </c>
      <c r="C87" s="45" t="s">
        <v>84</v>
      </c>
      <c r="D87" t="s">
        <v>427</v>
      </c>
      <c r="E87">
        <v>6</v>
      </c>
      <c r="F87" t="s">
        <v>9</v>
      </c>
      <c r="N87" s="71">
        <v>0</v>
      </c>
      <c r="O87" s="80">
        <v>0</v>
      </c>
      <c r="P87" s="80">
        <v>0</v>
      </c>
      <c r="Q87" s="80">
        <v>0</v>
      </c>
      <c r="R87" s="21">
        <v>179.97389999999999</v>
      </c>
      <c r="S87" s="100">
        <v>0</v>
      </c>
      <c r="T87" s="100">
        <v>0</v>
      </c>
      <c r="U87" s="100">
        <v>0</v>
      </c>
      <c r="V87" s="100">
        <v>76.238780000000006</v>
      </c>
      <c r="W87" s="21"/>
      <c r="X87" s="21"/>
      <c r="Y87" s="21"/>
      <c r="AA87" s="21"/>
      <c r="AB87" s="21"/>
      <c r="AC87" s="21"/>
      <c r="AE87" s="21"/>
      <c r="AF87" s="21"/>
      <c r="AG87" s="21"/>
      <c r="AI87" s="21"/>
      <c r="AJ87" s="21"/>
      <c r="AK87" s="21"/>
      <c r="AM87" s="21"/>
      <c r="AN87" s="21"/>
      <c r="AO87" s="21"/>
      <c r="AQ87" s="21"/>
      <c r="AR87" s="21"/>
      <c r="AS87" s="21"/>
      <c r="AU87" s="21"/>
      <c r="AV87" s="21"/>
      <c r="AW87" s="21"/>
      <c r="AY87" s="7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80"/>
      <c r="CB87" s="80"/>
      <c r="CC87" s="80"/>
      <c r="CD87" s="80"/>
      <c r="CE87" s="80"/>
      <c r="CF87" s="80"/>
      <c r="CG87" s="80"/>
      <c r="CH87" s="80"/>
      <c r="CI87" s="80"/>
      <c r="CJ87" s="80"/>
      <c r="JW87" s="133"/>
      <c r="JX87" s="133"/>
      <c r="JY87" s="116"/>
    </row>
    <row r="88" spans="2:285" x14ac:dyDescent="0.25">
      <c r="B88" s="41" t="s">
        <v>262</v>
      </c>
      <c r="C88" s="45" t="s">
        <v>85</v>
      </c>
      <c r="D88" t="s">
        <v>428</v>
      </c>
      <c r="E88">
        <v>6</v>
      </c>
      <c r="F88" t="s">
        <v>9</v>
      </c>
      <c r="G88" s="100">
        <v>14.37731</v>
      </c>
      <c r="H88" s="100">
        <v>36.049999999999997</v>
      </c>
      <c r="I88" s="100">
        <v>37.881</v>
      </c>
      <c r="J88" s="100">
        <v>16.45</v>
      </c>
      <c r="K88" s="100">
        <v>28.263999999999999</v>
      </c>
      <c r="L88" s="100">
        <v>13.605</v>
      </c>
      <c r="M88" s="100">
        <v>2.141</v>
      </c>
      <c r="N88" s="71">
        <v>2.0389999999999997</v>
      </c>
      <c r="O88" s="80">
        <v>118.9123</v>
      </c>
      <c r="P88" s="80">
        <v>10.3748</v>
      </c>
      <c r="Q88" s="80">
        <v>109.29300000000001</v>
      </c>
      <c r="R88" s="21">
        <v>17.527699999999999</v>
      </c>
      <c r="S88" s="100">
        <v>66.887460000000004</v>
      </c>
      <c r="T88" s="100">
        <v>22.971270000000001</v>
      </c>
      <c r="U88" s="100">
        <v>30.514240000000001</v>
      </c>
      <c r="V88" s="100">
        <v>81.52167</v>
      </c>
      <c r="W88" s="21"/>
      <c r="X88" s="21"/>
      <c r="Y88" s="21"/>
      <c r="AA88" s="21"/>
      <c r="AB88" s="21"/>
      <c r="AC88" s="21"/>
      <c r="AE88" s="21"/>
      <c r="AF88" s="21"/>
      <c r="AG88" s="21"/>
      <c r="AI88" s="21"/>
      <c r="AJ88" s="21"/>
      <c r="AK88" s="21"/>
      <c r="AM88" s="21"/>
      <c r="AN88" s="21"/>
      <c r="AO88" s="21"/>
      <c r="AQ88" s="21"/>
      <c r="AR88" s="21"/>
      <c r="AS88" s="21"/>
      <c r="AU88" s="21"/>
      <c r="AV88" s="21"/>
      <c r="AW88" s="21"/>
      <c r="AY88" s="7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80"/>
      <c r="CB88" s="80"/>
      <c r="CC88" s="80"/>
      <c r="CD88" s="80"/>
      <c r="CE88" s="80"/>
      <c r="CF88" s="80"/>
      <c r="CG88" s="80"/>
      <c r="CH88" s="80"/>
      <c r="CI88" s="80"/>
      <c r="CJ88" s="80"/>
      <c r="JW88" s="133"/>
      <c r="JX88" s="133"/>
      <c r="JY88" s="116"/>
    </row>
    <row r="89" spans="2:285" x14ac:dyDescent="0.25">
      <c r="B89" s="41" t="s">
        <v>263</v>
      </c>
      <c r="C89" s="45" t="s">
        <v>86</v>
      </c>
      <c r="D89" t="s">
        <v>429</v>
      </c>
      <c r="E89">
        <v>6</v>
      </c>
      <c r="F89" t="s">
        <v>9</v>
      </c>
      <c r="G89" s="100">
        <v>27.278962</v>
      </c>
      <c r="H89" s="100">
        <v>29.65</v>
      </c>
      <c r="I89" s="100">
        <v>31.52</v>
      </c>
      <c r="J89" s="100">
        <v>25.5</v>
      </c>
      <c r="K89" s="100">
        <v>17</v>
      </c>
      <c r="L89" s="100">
        <v>13.5</v>
      </c>
      <c r="M89" s="100">
        <v>0.61</v>
      </c>
      <c r="N89" s="71">
        <v>0.11550000000000001</v>
      </c>
      <c r="O89" s="80">
        <v>0</v>
      </c>
      <c r="P89" s="80">
        <v>0</v>
      </c>
      <c r="Q89" s="80">
        <v>22</v>
      </c>
      <c r="R89" s="21">
        <v>8</v>
      </c>
      <c r="S89" s="100">
        <v>0</v>
      </c>
      <c r="T89" s="100">
        <v>4.5</v>
      </c>
      <c r="U89" s="100">
        <v>0</v>
      </c>
      <c r="V89" s="100">
        <v>0.5</v>
      </c>
      <c r="W89" s="21"/>
      <c r="X89" s="21"/>
      <c r="Y89" s="21"/>
      <c r="AA89" s="21"/>
      <c r="AB89" s="21"/>
      <c r="AC89" s="21"/>
      <c r="AE89" s="21"/>
      <c r="AF89" s="21"/>
      <c r="AG89" s="21"/>
      <c r="AI89" s="21"/>
      <c r="AJ89" s="21"/>
      <c r="AK89" s="21"/>
      <c r="AM89" s="21"/>
      <c r="AN89" s="21"/>
      <c r="AO89" s="21"/>
      <c r="AQ89" s="21"/>
      <c r="AR89" s="21"/>
      <c r="AS89" s="21"/>
      <c r="AU89" s="21"/>
      <c r="AV89" s="21"/>
      <c r="AW89" s="21"/>
      <c r="AY89" s="7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80"/>
      <c r="BK89" s="80"/>
      <c r="BL89" s="80"/>
      <c r="BM89" s="80"/>
      <c r="BN89" s="80"/>
      <c r="BO89" s="80"/>
      <c r="BP89" s="80"/>
      <c r="BQ89" s="80"/>
      <c r="BR89" s="80"/>
      <c r="BS89" s="80"/>
      <c r="BT89" s="80"/>
      <c r="BU89" s="80"/>
      <c r="BV89" s="80"/>
      <c r="BW89" s="80"/>
      <c r="BX89" s="80"/>
      <c r="BY89" s="80"/>
      <c r="BZ89" s="80"/>
      <c r="CA89" s="80"/>
      <c r="CB89" s="80"/>
      <c r="CC89" s="80"/>
      <c r="CD89" s="80"/>
      <c r="CE89" s="80"/>
      <c r="CF89" s="80"/>
      <c r="CG89" s="80"/>
      <c r="CH89" s="80"/>
      <c r="CI89" s="80"/>
      <c r="CJ89" s="80"/>
      <c r="JW89" s="133"/>
      <c r="JX89" s="133"/>
      <c r="JY89" s="116"/>
    </row>
    <row r="90" spans="2:285" x14ac:dyDescent="0.25">
      <c r="B90" s="41" t="s">
        <v>264</v>
      </c>
      <c r="C90" s="45" t="s">
        <v>87</v>
      </c>
      <c r="D90" t="s">
        <v>430</v>
      </c>
      <c r="E90">
        <v>6</v>
      </c>
      <c r="F90" t="s">
        <v>9</v>
      </c>
      <c r="G90" s="100">
        <v>19.61027</v>
      </c>
      <c r="H90" s="100">
        <v>17.260000000000002</v>
      </c>
      <c r="I90" s="100">
        <v>21.66</v>
      </c>
      <c r="J90" s="100">
        <v>11.38</v>
      </c>
      <c r="K90" s="100">
        <v>14.384</v>
      </c>
      <c r="L90" s="100">
        <v>5.16</v>
      </c>
      <c r="M90" s="100">
        <v>2.347</v>
      </c>
      <c r="N90" s="71">
        <v>1.6321000000000001</v>
      </c>
      <c r="O90" s="80">
        <v>1.1456</v>
      </c>
      <c r="P90" s="80">
        <v>0.32405</v>
      </c>
      <c r="Q90" s="80">
        <v>0.29270000000000002</v>
      </c>
      <c r="R90" s="21">
        <v>1.1820000000000001E-2</v>
      </c>
      <c r="S90" s="100">
        <v>0</v>
      </c>
      <c r="T90" s="100">
        <v>0</v>
      </c>
      <c r="U90" s="100">
        <v>0</v>
      </c>
      <c r="V90" s="100">
        <v>0</v>
      </c>
      <c r="W90" s="21"/>
      <c r="X90" s="21"/>
      <c r="Y90" s="21"/>
      <c r="AA90" s="21"/>
      <c r="AB90" s="21"/>
      <c r="AC90" s="21"/>
      <c r="AE90" s="21"/>
      <c r="AF90" s="21"/>
      <c r="AG90" s="21"/>
      <c r="AI90" s="21"/>
      <c r="AJ90" s="21"/>
      <c r="AK90" s="21"/>
      <c r="AM90" s="21"/>
      <c r="AN90" s="21"/>
      <c r="AO90" s="21"/>
      <c r="AQ90" s="21"/>
      <c r="AR90" s="21"/>
      <c r="AS90" s="21"/>
      <c r="AU90" s="21"/>
      <c r="AV90" s="21"/>
      <c r="AW90" s="21"/>
      <c r="AY90" s="7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80"/>
      <c r="BK90" s="80"/>
      <c r="BL90" s="80"/>
      <c r="BM90" s="80"/>
      <c r="BN90" s="80"/>
      <c r="BO90" s="80"/>
      <c r="BP90" s="80"/>
      <c r="BQ90" s="80"/>
      <c r="BR90" s="80"/>
      <c r="BS90" s="80"/>
      <c r="BT90" s="80"/>
      <c r="BU90" s="80"/>
      <c r="BV90" s="80"/>
      <c r="BW90" s="80"/>
      <c r="BX90" s="80"/>
      <c r="BY90" s="80"/>
      <c r="BZ90" s="80"/>
      <c r="CA90" s="80"/>
      <c r="CB90" s="80"/>
      <c r="CC90" s="80"/>
      <c r="CD90" s="80"/>
      <c r="CE90" s="80"/>
      <c r="CF90" s="80"/>
      <c r="CG90" s="80"/>
      <c r="CH90" s="80"/>
      <c r="CI90" s="80"/>
      <c r="CJ90" s="80"/>
      <c r="JW90" s="133"/>
      <c r="JX90" s="133"/>
      <c r="JY90" s="116"/>
    </row>
    <row r="91" spans="2:285" x14ac:dyDescent="0.25">
      <c r="B91" s="41" t="s">
        <v>265</v>
      </c>
      <c r="C91" s="45" t="s">
        <v>88</v>
      </c>
      <c r="D91" t="s">
        <v>431</v>
      </c>
      <c r="E91">
        <v>6</v>
      </c>
      <c r="F91" t="s">
        <v>9</v>
      </c>
      <c r="G91" s="100">
        <v>13.375</v>
      </c>
      <c r="H91" s="100">
        <v>30.19</v>
      </c>
      <c r="I91" s="100">
        <v>79.459999999999994</v>
      </c>
      <c r="J91" s="100">
        <v>58.15</v>
      </c>
      <c r="K91" s="100">
        <v>19.044</v>
      </c>
      <c r="L91" s="100">
        <v>18.716999999999999</v>
      </c>
      <c r="M91" s="100">
        <v>25.917999999999999</v>
      </c>
      <c r="N91" s="71">
        <v>72.238699999999994</v>
      </c>
      <c r="O91" s="80">
        <v>16.7044</v>
      </c>
      <c r="P91" s="80">
        <v>16.718859999999999</v>
      </c>
      <c r="Q91" s="80">
        <v>10.0265</v>
      </c>
      <c r="R91" s="21">
        <v>17.739000000000001</v>
      </c>
      <c r="S91" s="100">
        <v>11.34273</v>
      </c>
      <c r="T91" s="100">
        <v>7.9997800000000003</v>
      </c>
      <c r="U91" s="100">
        <v>18.905850000000001</v>
      </c>
      <c r="V91" s="100">
        <v>16.037496999999998</v>
      </c>
      <c r="W91" s="21"/>
      <c r="X91" s="21"/>
      <c r="Y91" s="21"/>
      <c r="AA91" s="21"/>
      <c r="AB91" s="21"/>
      <c r="AC91" s="21"/>
      <c r="AE91" s="21"/>
      <c r="AF91" s="21"/>
      <c r="AG91" s="21"/>
      <c r="AI91" s="21"/>
      <c r="AJ91" s="21"/>
      <c r="AK91" s="21"/>
      <c r="AM91" s="21"/>
      <c r="AN91" s="21"/>
      <c r="AO91" s="21"/>
      <c r="AQ91" s="21"/>
      <c r="AR91" s="21"/>
      <c r="AS91" s="21"/>
      <c r="AU91" s="21"/>
      <c r="AV91" s="21"/>
      <c r="AW91" s="21"/>
      <c r="AY91" s="7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80"/>
      <c r="BK91" s="80"/>
      <c r="BL91" s="80"/>
      <c r="BM91" s="80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80"/>
      <c r="BY91" s="80"/>
      <c r="BZ91" s="80"/>
      <c r="CA91" s="80"/>
      <c r="CB91" s="80"/>
      <c r="CC91" s="80"/>
      <c r="CD91" s="80"/>
      <c r="CE91" s="80"/>
      <c r="CF91" s="80"/>
      <c r="CG91" s="80"/>
      <c r="CH91" s="80"/>
      <c r="CI91" s="80"/>
      <c r="CJ91" s="80"/>
      <c r="JW91" s="133"/>
      <c r="JX91" s="133"/>
      <c r="JY91" s="116"/>
    </row>
    <row r="92" spans="2:285" x14ac:dyDescent="0.25">
      <c r="B92" s="41" t="s">
        <v>266</v>
      </c>
      <c r="C92" s="45" t="s">
        <v>89</v>
      </c>
      <c r="D92" t="s">
        <v>432</v>
      </c>
      <c r="E92">
        <v>6</v>
      </c>
      <c r="F92" t="s">
        <v>9</v>
      </c>
      <c r="G92" s="100">
        <v>2.1713603699999999</v>
      </c>
      <c r="H92" s="100">
        <v>1.22</v>
      </c>
      <c r="I92" s="100">
        <v>1.68</v>
      </c>
      <c r="J92" s="100">
        <v>2.14</v>
      </c>
      <c r="K92" s="100">
        <v>1.3180000000000001</v>
      </c>
      <c r="L92" s="100">
        <v>0.439</v>
      </c>
      <c r="M92" s="100">
        <v>0</v>
      </c>
      <c r="N92" s="71">
        <v>-9.3457999999999999E-2</v>
      </c>
      <c r="O92" s="80">
        <v>0</v>
      </c>
      <c r="P92" s="80">
        <v>0</v>
      </c>
      <c r="Q92" s="80">
        <v>0</v>
      </c>
      <c r="R92" s="21">
        <v>0</v>
      </c>
      <c r="S92" s="100">
        <v>0</v>
      </c>
      <c r="T92" s="100">
        <v>0</v>
      </c>
      <c r="U92" s="100">
        <v>0</v>
      </c>
      <c r="V92" s="100">
        <v>0</v>
      </c>
      <c r="W92" s="21"/>
      <c r="X92" s="21"/>
      <c r="Y92" s="21"/>
      <c r="AA92" s="21"/>
      <c r="AB92" s="21"/>
      <c r="AC92" s="21"/>
      <c r="AE92" s="21"/>
      <c r="AF92" s="21"/>
      <c r="AG92" s="21"/>
      <c r="AI92" s="21"/>
      <c r="AJ92" s="21"/>
      <c r="AK92" s="21"/>
      <c r="AM92" s="21"/>
      <c r="AN92" s="21"/>
      <c r="AO92" s="21"/>
      <c r="AQ92" s="21"/>
      <c r="AR92" s="21"/>
      <c r="AS92" s="21"/>
      <c r="AU92" s="21"/>
      <c r="AV92" s="21"/>
      <c r="AW92" s="21"/>
      <c r="AY92" s="71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80"/>
      <c r="BK92" s="80"/>
      <c r="BL92" s="80"/>
      <c r="BM92" s="80"/>
      <c r="BN92" s="80"/>
      <c r="BO92" s="80"/>
      <c r="BP92" s="80"/>
      <c r="BQ92" s="80"/>
      <c r="BR92" s="80"/>
      <c r="BS92" s="80"/>
      <c r="BT92" s="80"/>
      <c r="BU92" s="80"/>
      <c r="BV92" s="80"/>
      <c r="BW92" s="80"/>
      <c r="BX92" s="80"/>
      <c r="BY92" s="80"/>
      <c r="BZ92" s="80"/>
      <c r="CA92" s="80"/>
      <c r="CB92" s="80"/>
      <c r="CC92" s="80"/>
      <c r="CD92" s="80"/>
      <c r="CE92" s="80"/>
      <c r="CF92" s="80"/>
      <c r="CG92" s="80"/>
      <c r="CH92" s="80"/>
      <c r="CI92" s="80"/>
      <c r="CJ92" s="80"/>
      <c r="JW92" s="133"/>
      <c r="JX92" s="133"/>
      <c r="JY92" s="116"/>
    </row>
    <row r="93" spans="2:285" x14ac:dyDescent="0.25">
      <c r="B93" s="41" t="s">
        <v>267</v>
      </c>
      <c r="C93" s="45" t="s">
        <v>90</v>
      </c>
      <c r="D93" t="s">
        <v>433</v>
      </c>
      <c r="E93">
        <v>6</v>
      </c>
      <c r="F93" t="s">
        <v>9</v>
      </c>
      <c r="G93" s="100">
        <v>10.763120000000001</v>
      </c>
      <c r="H93" s="100">
        <v>4.63</v>
      </c>
      <c r="I93" s="100">
        <v>30.95</v>
      </c>
      <c r="J93" s="100">
        <v>10.16</v>
      </c>
      <c r="K93" s="100">
        <v>3.3340000000000001</v>
      </c>
      <c r="L93" s="100">
        <v>2.484</v>
      </c>
      <c r="M93" s="100">
        <v>1.4E-2</v>
      </c>
      <c r="N93" s="71">
        <v>0</v>
      </c>
      <c r="O93" s="80">
        <v>3.5478000000000001</v>
      </c>
      <c r="P93" s="80">
        <v>7.3948</v>
      </c>
      <c r="Q93" s="80">
        <v>0.23910000000000001</v>
      </c>
      <c r="R93" s="21">
        <v>1.5749</v>
      </c>
      <c r="S93" s="100">
        <v>0.88449999999999995</v>
      </c>
      <c r="T93" s="100">
        <v>0</v>
      </c>
      <c r="U93" s="100">
        <v>0</v>
      </c>
      <c r="V93" s="100">
        <v>0</v>
      </c>
      <c r="W93" s="21"/>
      <c r="X93" s="21"/>
      <c r="Y93" s="21"/>
      <c r="AA93" s="21"/>
      <c r="AB93" s="21"/>
      <c r="AC93" s="21"/>
      <c r="AE93" s="21"/>
      <c r="AF93" s="21"/>
      <c r="AG93" s="21"/>
      <c r="AI93" s="21"/>
      <c r="AJ93" s="21"/>
      <c r="AK93" s="21"/>
      <c r="AM93" s="21"/>
      <c r="AN93" s="21"/>
      <c r="AO93" s="21"/>
      <c r="AQ93" s="21"/>
      <c r="AR93" s="21"/>
      <c r="AS93" s="21"/>
      <c r="AU93" s="21"/>
      <c r="AV93" s="21"/>
      <c r="AW93" s="21"/>
      <c r="AY93" s="71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80"/>
      <c r="BK93" s="80"/>
      <c r="BL93" s="80"/>
      <c r="BM93" s="80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80"/>
      <c r="CA93" s="80"/>
      <c r="CB93" s="80"/>
      <c r="CC93" s="80"/>
      <c r="CD93" s="80"/>
      <c r="CE93" s="80"/>
      <c r="CF93" s="80"/>
      <c r="CG93" s="80"/>
      <c r="CH93" s="80"/>
      <c r="CI93" s="80"/>
      <c r="CJ93" s="80"/>
      <c r="JW93" s="133"/>
      <c r="JX93" s="133"/>
      <c r="JY93" s="116"/>
    </row>
    <row r="94" spans="2:285" x14ac:dyDescent="0.25">
      <c r="B94" s="41" t="s">
        <v>268</v>
      </c>
      <c r="C94" s="45" t="s">
        <v>91</v>
      </c>
      <c r="D94" t="s">
        <v>434</v>
      </c>
      <c r="E94">
        <v>6</v>
      </c>
      <c r="F94" t="s">
        <v>9</v>
      </c>
      <c r="K94" s="100">
        <v>52.999000000000002</v>
      </c>
      <c r="L94" s="100">
        <v>95.06</v>
      </c>
      <c r="M94" s="100">
        <v>144.453</v>
      </c>
      <c r="N94" s="71">
        <v>73.099599999999995</v>
      </c>
      <c r="O94" s="80">
        <v>0</v>
      </c>
      <c r="P94" s="80">
        <v>0</v>
      </c>
      <c r="Q94" s="80">
        <v>174.43549999999999</v>
      </c>
      <c r="R94" s="21">
        <v>0</v>
      </c>
      <c r="S94" s="100">
        <v>0</v>
      </c>
      <c r="T94" s="100">
        <v>0</v>
      </c>
      <c r="U94" s="100">
        <v>0</v>
      </c>
      <c r="V94" s="100">
        <v>0</v>
      </c>
      <c r="W94" s="21"/>
      <c r="X94" s="21"/>
      <c r="Y94" s="21"/>
      <c r="AA94" s="21"/>
      <c r="AB94" s="21"/>
      <c r="AC94" s="21"/>
      <c r="AE94" s="21"/>
      <c r="AF94" s="21"/>
      <c r="AG94" s="21"/>
      <c r="AI94" s="21"/>
      <c r="AJ94" s="21"/>
      <c r="AK94" s="21"/>
      <c r="AM94" s="21"/>
      <c r="AN94" s="21"/>
      <c r="AO94" s="21"/>
      <c r="AQ94" s="21"/>
      <c r="AR94" s="21"/>
      <c r="AS94" s="21"/>
      <c r="AU94" s="21"/>
      <c r="AV94" s="21"/>
      <c r="AW94" s="21"/>
      <c r="AY94" s="7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80"/>
      <c r="BK94" s="80"/>
      <c r="BL94" s="80"/>
      <c r="BM94" s="80"/>
      <c r="BN94" s="80"/>
      <c r="BO94" s="80"/>
      <c r="BP94" s="80"/>
      <c r="BQ94" s="80"/>
      <c r="BR94" s="80"/>
      <c r="BS94" s="80"/>
      <c r="BT94" s="80"/>
      <c r="BU94" s="80"/>
      <c r="BV94" s="80"/>
      <c r="BW94" s="80"/>
      <c r="BX94" s="80"/>
      <c r="BY94" s="80"/>
      <c r="BZ94" s="80"/>
      <c r="CA94" s="80"/>
      <c r="CB94" s="80"/>
      <c r="CC94" s="80"/>
      <c r="CD94" s="80"/>
      <c r="CE94" s="80"/>
      <c r="CF94" s="80"/>
      <c r="CG94" s="80"/>
      <c r="CH94" s="80"/>
      <c r="CI94" s="80"/>
      <c r="CJ94" s="80"/>
      <c r="JW94" s="133"/>
      <c r="JX94" s="133"/>
      <c r="JY94" s="116"/>
    </row>
    <row r="95" spans="2:285" x14ac:dyDescent="0.25">
      <c r="B95" s="41" t="s">
        <v>269</v>
      </c>
      <c r="C95" t="s">
        <v>92</v>
      </c>
      <c r="D95" t="s">
        <v>435</v>
      </c>
      <c r="E95">
        <v>6</v>
      </c>
      <c r="F95" t="s">
        <v>9</v>
      </c>
      <c r="G95" s="100">
        <v>63.198175070000005</v>
      </c>
      <c r="H95" s="100">
        <v>56.766999999999996</v>
      </c>
      <c r="I95" s="100">
        <v>57.816000000000003</v>
      </c>
      <c r="J95" s="100">
        <v>52.546999999999997</v>
      </c>
      <c r="K95" s="100">
        <v>71.495000000000005</v>
      </c>
      <c r="L95" s="100">
        <v>103.0188</v>
      </c>
      <c r="M95" s="100">
        <v>81.036189999999991</v>
      </c>
      <c r="N95" s="70">
        <v>53.200699999999998</v>
      </c>
      <c r="O95" s="80">
        <f>SUM(O96:O124)</f>
        <v>42.945099999999996</v>
      </c>
      <c r="P95" s="80">
        <f>SUM(P96:P124)</f>
        <v>49.210300000000004</v>
      </c>
      <c r="Q95" s="80">
        <f>SUM(Q96:Q124)</f>
        <v>48.709629999999997</v>
      </c>
      <c r="R95" s="80">
        <f>SUM(R96:R126)</f>
        <v>151.99306300000003</v>
      </c>
      <c r="S95" s="100">
        <f t="shared" ref="S95:T95" si="30">SUM(S96:S126)</f>
        <v>112.78557000000001</v>
      </c>
      <c r="T95" s="122">
        <f t="shared" si="30"/>
        <v>115.409898</v>
      </c>
      <c r="U95" s="122">
        <v>168.86355399999999</v>
      </c>
      <c r="V95" s="122">
        <v>72.499987000000004</v>
      </c>
      <c r="W95" s="21"/>
      <c r="X95" s="21"/>
      <c r="Y95" s="21"/>
      <c r="AA95" s="21"/>
      <c r="AB95" s="21"/>
      <c r="AC95" s="21"/>
      <c r="AE95" s="21"/>
      <c r="AF95" s="21"/>
      <c r="AG95" s="21"/>
      <c r="AI95" s="21"/>
      <c r="AJ95" s="21"/>
      <c r="AK95" s="21"/>
      <c r="AM95" s="21"/>
      <c r="AN95" s="21"/>
      <c r="AO95" s="21"/>
      <c r="AQ95" s="21"/>
      <c r="AR95" s="21"/>
      <c r="AS95" s="21"/>
      <c r="AU95" s="21"/>
      <c r="AV95" s="21"/>
      <c r="AW95" s="21"/>
      <c r="AY95" s="70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80"/>
      <c r="BK95" s="80"/>
      <c r="BL95" s="80"/>
      <c r="BM95" s="80"/>
      <c r="BN95" s="80"/>
      <c r="BO95" s="80"/>
      <c r="BP95" s="80"/>
      <c r="BQ95" s="80"/>
      <c r="BR95" s="80"/>
      <c r="BS95" s="80"/>
      <c r="BT95" s="80"/>
      <c r="BU95" s="80"/>
      <c r="BV95" s="80"/>
      <c r="BW95" s="80"/>
      <c r="BX95" s="80"/>
      <c r="BY95" s="80"/>
      <c r="BZ95" s="80"/>
      <c r="CA95" s="80"/>
      <c r="CB95" s="80"/>
      <c r="CC95" s="80"/>
      <c r="CD95" s="80"/>
      <c r="CE95" s="80"/>
      <c r="CF95" s="80"/>
      <c r="CG95" s="80"/>
      <c r="CH95" s="80"/>
      <c r="CI95" s="80"/>
      <c r="CJ95" s="80"/>
      <c r="JW95" s="133"/>
      <c r="JX95" s="133"/>
      <c r="JY95" s="116"/>
    </row>
    <row r="96" spans="2:285" x14ac:dyDescent="0.25">
      <c r="B96" s="41" t="s">
        <v>270</v>
      </c>
      <c r="C96" s="45" t="s">
        <v>93</v>
      </c>
      <c r="D96" t="s">
        <v>436</v>
      </c>
      <c r="E96">
        <v>6</v>
      </c>
      <c r="F96" t="s">
        <v>9</v>
      </c>
      <c r="G96" s="100">
        <v>2.460982</v>
      </c>
      <c r="H96" s="100">
        <v>6.35</v>
      </c>
      <c r="I96" s="100">
        <v>10.47</v>
      </c>
      <c r="J96" s="100">
        <v>8.379999999999999</v>
      </c>
      <c r="K96" s="100">
        <v>12.331</v>
      </c>
      <c r="L96" s="100">
        <v>12.835000000000001</v>
      </c>
      <c r="M96" s="100">
        <v>5.1059999999999999</v>
      </c>
      <c r="N96" s="77">
        <v>0.82299999999999995</v>
      </c>
      <c r="O96" s="80">
        <v>0</v>
      </c>
      <c r="P96" s="80">
        <v>0</v>
      </c>
      <c r="Q96" s="80">
        <v>0</v>
      </c>
      <c r="R96" s="21">
        <v>0</v>
      </c>
      <c r="S96" s="100">
        <v>0</v>
      </c>
      <c r="T96" s="100">
        <v>0</v>
      </c>
      <c r="U96" s="100">
        <v>0</v>
      </c>
      <c r="V96" s="100">
        <v>0</v>
      </c>
      <c r="W96" s="21"/>
      <c r="X96" s="21"/>
      <c r="Y96" s="21"/>
      <c r="AA96" s="21"/>
      <c r="AB96" s="21"/>
      <c r="AC96" s="21"/>
      <c r="AE96" s="21"/>
      <c r="AF96" s="21"/>
      <c r="AG96" s="21"/>
      <c r="AI96" s="21"/>
      <c r="AJ96" s="21"/>
      <c r="AK96" s="21"/>
      <c r="AM96" s="21"/>
      <c r="AN96" s="21"/>
      <c r="AO96" s="21"/>
      <c r="AQ96" s="21"/>
      <c r="AR96" s="21"/>
      <c r="AS96" s="21"/>
      <c r="AU96" s="21"/>
      <c r="AV96" s="21"/>
      <c r="AW96" s="21"/>
      <c r="AY96" s="77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80"/>
      <c r="BK96" s="80"/>
      <c r="BL96" s="80"/>
      <c r="BM96" s="80"/>
      <c r="BN96" s="80"/>
      <c r="BO96" s="80"/>
      <c r="BP96" s="80"/>
      <c r="BQ96" s="80"/>
      <c r="BR96" s="80"/>
      <c r="BS96" s="80"/>
      <c r="BT96" s="80"/>
      <c r="BU96" s="80"/>
      <c r="BV96" s="80"/>
      <c r="BW96" s="80"/>
      <c r="BX96" s="80"/>
      <c r="BY96" s="80"/>
      <c r="BZ96" s="80"/>
      <c r="CA96" s="80"/>
      <c r="CB96" s="80"/>
      <c r="CC96" s="80"/>
      <c r="CD96" s="80"/>
      <c r="CE96" s="80"/>
      <c r="CF96" s="80"/>
      <c r="CG96" s="80"/>
      <c r="CH96" s="80"/>
      <c r="CI96" s="80"/>
      <c r="CJ96" s="80"/>
      <c r="JW96" s="133"/>
      <c r="JX96" s="133"/>
      <c r="JY96" s="116"/>
    </row>
    <row r="97" spans="2:285" x14ac:dyDescent="0.25">
      <c r="B97" s="41" t="s">
        <v>271</v>
      </c>
      <c r="C97" s="45" t="s">
        <v>94</v>
      </c>
      <c r="D97" t="s">
        <v>437</v>
      </c>
      <c r="E97">
        <v>6</v>
      </c>
      <c r="F97" t="s">
        <v>9</v>
      </c>
      <c r="N97" s="21"/>
      <c r="O97" s="21"/>
      <c r="P97" s="21"/>
      <c r="Q97" s="80"/>
      <c r="R97" s="21">
        <v>0</v>
      </c>
      <c r="S97" s="100">
        <v>0</v>
      </c>
      <c r="T97" s="100">
        <v>0</v>
      </c>
      <c r="U97" s="100">
        <v>0</v>
      </c>
      <c r="V97" s="100">
        <v>0</v>
      </c>
      <c r="W97" s="21"/>
      <c r="X97" s="21"/>
      <c r="Y97" s="21"/>
      <c r="AA97" s="21"/>
      <c r="AB97" s="21"/>
      <c r="AC97" s="21"/>
      <c r="AE97" s="21"/>
      <c r="AF97" s="21"/>
      <c r="AG97" s="21"/>
      <c r="AI97" s="21"/>
      <c r="AJ97" s="21"/>
      <c r="AK97" s="21"/>
      <c r="AM97" s="21"/>
      <c r="AN97" s="21"/>
      <c r="AO97" s="21"/>
      <c r="AQ97" s="21"/>
      <c r="AR97" s="21"/>
      <c r="AS97" s="21"/>
      <c r="AU97" s="21"/>
      <c r="AV97" s="21"/>
      <c r="AW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JW97" s="133"/>
      <c r="JX97" s="133"/>
      <c r="JY97" s="116"/>
    </row>
    <row r="98" spans="2:285" x14ac:dyDescent="0.25">
      <c r="B98" s="41" t="s">
        <v>272</v>
      </c>
      <c r="C98" s="45" t="s">
        <v>95</v>
      </c>
      <c r="D98" t="s">
        <v>438</v>
      </c>
      <c r="E98">
        <v>6</v>
      </c>
      <c r="F98" t="s">
        <v>9</v>
      </c>
      <c r="N98" s="21"/>
      <c r="O98" s="21"/>
      <c r="P98" s="21"/>
      <c r="Q98" s="80"/>
      <c r="R98" s="21">
        <v>0</v>
      </c>
      <c r="S98" s="100">
        <v>0</v>
      </c>
      <c r="T98" s="100">
        <v>0</v>
      </c>
      <c r="U98" s="100">
        <v>0</v>
      </c>
      <c r="V98" s="100">
        <v>0</v>
      </c>
      <c r="W98" s="21"/>
      <c r="X98" s="21"/>
      <c r="Y98" s="21"/>
      <c r="AA98" s="21"/>
      <c r="AB98" s="21"/>
      <c r="AC98" s="21"/>
      <c r="AE98" s="21"/>
      <c r="AF98" s="21"/>
      <c r="AG98" s="21"/>
      <c r="AI98" s="21"/>
      <c r="AJ98" s="21"/>
      <c r="AK98" s="21"/>
      <c r="AM98" s="21"/>
      <c r="AN98" s="21"/>
      <c r="AO98" s="21"/>
      <c r="AQ98" s="21"/>
      <c r="AR98" s="21"/>
      <c r="AS98" s="21"/>
      <c r="AU98" s="21"/>
      <c r="AV98" s="21"/>
      <c r="AW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JW98" s="133"/>
      <c r="JX98" s="133"/>
      <c r="JY98" s="116"/>
    </row>
    <row r="99" spans="2:285" x14ac:dyDescent="0.25">
      <c r="B99" s="41" t="s">
        <v>273</v>
      </c>
      <c r="C99" s="45" t="s">
        <v>96</v>
      </c>
      <c r="D99" t="s">
        <v>439</v>
      </c>
      <c r="E99">
        <v>6</v>
      </c>
      <c r="F99" t="s">
        <v>9</v>
      </c>
      <c r="N99" s="21"/>
      <c r="O99" s="21"/>
      <c r="P99" s="21"/>
      <c r="Q99" s="21"/>
      <c r="R99" s="21">
        <v>0</v>
      </c>
      <c r="S99" s="100">
        <v>0</v>
      </c>
      <c r="T99" s="100">
        <v>0</v>
      </c>
      <c r="U99" s="100">
        <v>0</v>
      </c>
      <c r="V99" s="100">
        <v>0</v>
      </c>
      <c r="W99" s="21"/>
      <c r="X99" s="21"/>
      <c r="Y99" s="21"/>
      <c r="AA99" s="21"/>
      <c r="AB99" s="21"/>
      <c r="AC99" s="21"/>
      <c r="AE99" s="21"/>
      <c r="AF99" s="21"/>
      <c r="AG99" s="21"/>
      <c r="AI99" s="21"/>
      <c r="AJ99" s="21"/>
      <c r="AK99" s="21"/>
      <c r="AM99" s="21"/>
      <c r="AN99" s="21"/>
      <c r="AO99" s="21"/>
      <c r="AQ99" s="21"/>
      <c r="AR99" s="21"/>
      <c r="AS99" s="21"/>
      <c r="AU99" s="21"/>
      <c r="AV99" s="21"/>
      <c r="AW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JW99" s="133"/>
      <c r="JX99" s="133"/>
      <c r="JY99" s="116"/>
    </row>
    <row r="100" spans="2:285" x14ac:dyDescent="0.25">
      <c r="B100" s="41" t="s">
        <v>274</v>
      </c>
      <c r="C100" s="45" t="s">
        <v>97</v>
      </c>
      <c r="D100" t="s">
        <v>440</v>
      </c>
      <c r="E100">
        <v>6</v>
      </c>
      <c r="F100" t="s">
        <v>9</v>
      </c>
      <c r="G100" s="100">
        <v>15.039260280000001</v>
      </c>
      <c r="H100" s="100">
        <v>17.79</v>
      </c>
      <c r="I100" s="100">
        <v>9.85</v>
      </c>
      <c r="J100" s="100">
        <v>13.43</v>
      </c>
      <c r="K100" s="100">
        <v>26.323</v>
      </c>
      <c r="L100" s="100">
        <v>51.612000000000002</v>
      </c>
      <c r="M100" s="100">
        <v>38.48659</v>
      </c>
      <c r="N100" s="77">
        <v>16.201999999999998</v>
      </c>
      <c r="O100" s="77">
        <v>11.4953</v>
      </c>
      <c r="P100" s="77">
        <v>18.511230000000001</v>
      </c>
      <c r="Q100" s="77">
        <v>28.308500000000002</v>
      </c>
      <c r="R100">
        <v>135.86032</v>
      </c>
      <c r="S100" s="100">
        <v>26.411999999999999</v>
      </c>
      <c r="T100" s="100">
        <v>35.037189999999995</v>
      </c>
      <c r="U100" s="100">
        <v>89.381050000000002</v>
      </c>
      <c r="V100" s="100">
        <v>54.117799999999995</v>
      </c>
      <c r="AY100" s="77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  <c r="BW100" s="77"/>
      <c r="BX100" s="77"/>
      <c r="BY100" s="77"/>
      <c r="BZ100" s="77"/>
      <c r="CA100" s="77"/>
      <c r="CB100" s="77"/>
      <c r="CC100" s="77"/>
      <c r="CD100" s="77"/>
      <c r="CE100" s="77"/>
      <c r="CF100" s="77"/>
      <c r="CG100" s="77"/>
      <c r="CH100" s="77"/>
      <c r="CI100" s="77"/>
      <c r="CJ100" s="77"/>
      <c r="JW100" s="133"/>
      <c r="JX100" s="133"/>
      <c r="JY100" s="116"/>
    </row>
    <row r="101" spans="2:285" x14ac:dyDescent="0.25">
      <c r="B101" s="41" t="s">
        <v>275</v>
      </c>
      <c r="C101" s="45" t="s">
        <v>98</v>
      </c>
      <c r="D101" t="s">
        <v>441</v>
      </c>
      <c r="E101">
        <v>6</v>
      </c>
      <c r="F101" t="s">
        <v>9</v>
      </c>
      <c r="G101" s="100">
        <v>0</v>
      </c>
      <c r="H101" s="100">
        <v>0</v>
      </c>
      <c r="I101" s="100">
        <v>0</v>
      </c>
      <c r="J101" s="100">
        <v>0</v>
      </c>
      <c r="K101" s="100">
        <v>0</v>
      </c>
      <c r="L101" s="100">
        <v>0</v>
      </c>
      <c r="M101" s="100">
        <v>0</v>
      </c>
      <c r="N101" s="77">
        <v>0</v>
      </c>
      <c r="O101" s="77">
        <v>0</v>
      </c>
      <c r="P101" s="77">
        <v>0</v>
      </c>
      <c r="Q101" s="77">
        <v>0</v>
      </c>
      <c r="R101">
        <v>0</v>
      </c>
      <c r="S101" s="100">
        <v>0</v>
      </c>
      <c r="T101" s="100">
        <v>0</v>
      </c>
      <c r="U101" s="100">
        <v>0</v>
      </c>
      <c r="V101" s="100">
        <v>0</v>
      </c>
      <c r="AY101" s="77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  <c r="BW101" s="77"/>
      <c r="BX101" s="77"/>
      <c r="BY101" s="77"/>
      <c r="BZ101" s="77"/>
      <c r="CA101" s="77"/>
      <c r="CB101" s="77"/>
      <c r="CC101" s="77"/>
      <c r="CD101" s="77"/>
      <c r="CE101" s="77"/>
      <c r="CF101" s="77"/>
      <c r="CG101" s="77"/>
      <c r="CH101" s="77"/>
      <c r="CI101" s="77"/>
      <c r="CJ101" s="77"/>
      <c r="JW101" s="133"/>
      <c r="JX101" s="133"/>
      <c r="JY101" s="116"/>
    </row>
    <row r="102" spans="2:285" x14ac:dyDescent="0.25">
      <c r="B102" s="41" t="s">
        <v>276</v>
      </c>
      <c r="C102" s="45" t="s">
        <v>99</v>
      </c>
      <c r="D102" t="s">
        <v>442</v>
      </c>
      <c r="E102">
        <v>6</v>
      </c>
      <c r="F102" t="s">
        <v>9</v>
      </c>
      <c r="G102" s="100">
        <v>39.19106</v>
      </c>
      <c r="H102" s="100">
        <v>29.28</v>
      </c>
      <c r="I102" s="100">
        <v>18.12</v>
      </c>
      <c r="J102" s="100">
        <v>4.4469999999999992</v>
      </c>
      <c r="K102" s="100">
        <v>4.508</v>
      </c>
      <c r="L102" s="100">
        <v>17.311</v>
      </c>
      <c r="M102" s="100">
        <v>5.7</v>
      </c>
      <c r="N102" s="77">
        <v>0</v>
      </c>
      <c r="O102" s="77">
        <v>7.1997999999999998</v>
      </c>
      <c r="P102" s="77">
        <v>7.9602299999999993</v>
      </c>
      <c r="Q102" s="77">
        <v>3.5270000000000001</v>
      </c>
      <c r="R102">
        <v>3.2869099999999998</v>
      </c>
      <c r="S102" s="100">
        <v>2.1899000000000002</v>
      </c>
      <c r="T102" s="100">
        <v>1.036198</v>
      </c>
      <c r="U102" s="100">
        <v>0.43670399999999998</v>
      </c>
      <c r="V102" s="100">
        <v>0.52630399999999999</v>
      </c>
      <c r="AY102" s="77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77"/>
      <c r="BZ102" s="77"/>
      <c r="CA102" s="77"/>
      <c r="CB102" s="77"/>
      <c r="CC102" s="77"/>
      <c r="CD102" s="77"/>
      <c r="CE102" s="77"/>
      <c r="CF102" s="77"/>
      <c r="CG102" s="77"/>
      <c r="CH102" s="77"/>
      <c r="CI102" s="77"/>
      <c r="CJ102" s="77"/>
      <c r="JW102" s="133"/>
      <c r="JX102" s="133"/>
      <c r="JY102" s="116"/>
    </row>
    <row r="103" spans="2:285" x14ac:dyDescent="0.25">
      <c r="B103" s="41" t="s">
        <v>277</v>
      </c>
      <c r="C103" s="45" t="s">
        <v>100</v>
      </c>
      <c r="D103" t="s">
        <v>443</v>
      </c>
      <c r="E103">
        <v>6</v>
      </c>
      <c r="F103" t="s">
        <v>9</v>
      </c>
      <c r="G103" s="100">
        <v>2.29324526</v>
      </c>
      <c r="H103" s="100">
        <v>1.32</v>
      </c>
      <c r="I103" s="100">
        <v>1.0900000000000001</v>
      </c>
      <c r="J103" s="100">
        <v>0.97</v>
      </c>
      <c r="K103" s="100">
        <v>16.673999999999999</v>
      </c>
      <c r="L103" s="100">
        <v>9.7110000000000003</v>
      </c>
      <c r="M103" s="100">
        <v>14.532999999999999</v>
      </c>
      <c r="N103" s="77">
        <v>13.621700000000001</v>
      </c>
      <c r="O103" s="77">
        <v>4.41</v>
      </c>
      <c r="P103" s="77">
        <v>1.1494800000000001</v>
      </c>
      <c r="Q103" s="77">
        <v>0</v>
      </c>
      <c r="R103">
        <v>0.32640000000000002</v>
      </c>
      <c r="S103" s="100">
        <v>0.15534999999999999</v>
      </c>
      <c r="T103" s="100">
        <v>0</v>
      </c>
      <c r="U103" s="100">
        <v>0.10206</v>
      </c>
      <c r="V103" s="100">
        <v>2.3383000000000001E-2</v>
      </c>
      <c r="AY103" s="77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  <c r="BW103" s="77"/>
      <c r="BX103" s="77"/>
      <c r="BY103" s="77"/>
      <c r="BZ103" s="77"/>
      <c r="CA103" s="77"/>
      <c r="CB103" s="77"/>
      <c r="CC103" s="77"/>
      <c r="CD103" s="77"/>
      <c r="CE103" s="77"/>
      <c r="CF103" s="77"/>
      <c r="CG103" s="77"/>
      <c r="CH103" s="77"/>
      <c r="CI103" s="77"/>
      <c r="CJ103" s="77"/>
      <c r="JW103" s="133"/>
      <c r="JX103" s="133"/>
      <c r="JY103" s="116"/>
    </row>
    <row r="104" spans="2:285" x14ac:dyDescent="0.25">
      <c r="B104" s="41" t="s">
        <v>278</v>
      </c>
      <c r="C104" s="45" t="s">
        <v>101</v>
      </c>
      <c r="D104" t="s">
        <v>444</v>
      </c>
      <c r="E104">
        <v>6</v>
      </c>
      <c r="F104" t="s">
        <v>9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>
        <v>0</v>
      </c>
      <c r="M104" s="100">
        <v>0</v>
      </c>
      <c r="N104" s="42">
        <v>0</v>
      </c>
      <c r="O104" s="42">
        <v>0</v>
      </c>
      <c r="P104" s="42">
        <v>0</v>
      </c>
      <c r="Q104" s="42">
        <v>0</v>
      </c>
      <c r="R104">
        <v>0</v>
      </c>
      <c r="S104" s="100">
        <v>0</v>
      </c>
      <c r="T104" s="100">
        <v>0</v>
      </c>
      <c r="U104" s="100">
        <v>0</v>
      </c>
      <c r="V104" s="100">
        <v>0</v>
      </c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JW104" s="133"/>
      <c r="JX104" s="133"/>
      <c r="JY104" s="116"/>
    </row>
    <row r="105" spans="2:285" x14ac:dyDescent="0.25">
      <c r="B105" s="41" t="s">
        <v>279</v>
      </c>
      <c r="C105" s="45" t="s">
        <v>102</v>
      </c>
      <c r="D105" t="s">
        <v>445</v>
      </c>
      <c r="E105">
        <v>6</v>
      </c>
      <c r="F105" t="s">
        <v>9</v>
      </c>
      <c r="G105" s="100">
        <v>0</v>
      </c>
      <c r="H105" s="100">
        <v>0</v>
      </c>
      <c r="I105" s="100">
        <v>0</v>
      </c>
      <c r="J105" s="100">
        <v>0</v>
      </c>
      <c r="K105" s="100">
        <v>0</v>
      </c>
      <c r="L105" s="100">
        <v>0</v>
      </c>
      <c r="M105" s="100">
        <v>0</v>
      </c>
      <c r="N105" s="42">
        <v>0</v>
      </c>
      <c r="O105" s="42">
        <v>0</v>
      </c>
      <c r="P105" s="42">
        <v>0</v>
      </c>
      <c r="Q105" s="42">
        <v>0</v>
      </c>
      <c r="R105">
        <v>0</v>
      </c>
      <c r="S105" s="100">
        <v>0</v>
      </c>
      <c r="T105" s="100">
        <v>0</v>
      </c>
      <c r="U105" s="100">
        <v>0</v>
      </c>
      <c r="V105" s="100">
        <v>0</v>
      </c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JW105" s="133"/>
      <c r="JX105" s="133"/>
      <c r="JY105" s="116"/>
    </row>
    <row r="106" spans="2:285" x14ac:dyDescent="0.25">
      <c r="B106" s="41" t="s">
        <v>280</v>
      </c>
      <c r="C106" s="45" t="s">
        <v>103</v>
      </c>
      <c r="D106" t="s">
        <v>446</v>
      </c>
      <c r="E106">
        <v>6</v>
      </c>
      <c r="F106" t="s">
        <v>9</v>
      </c>
      <c r="G106" s="100">
        <v>0</v>
      </c>
      <c r="H106" s="100">
        <v>0</v>
      </c>
      <c r="I106" s="100">
        <v>0</v>
      </c>
      <c r="J106" s="100">
        <v>0</v>
      </c>
      <c r="K106" s="100">
        <v>0</v>
      </c>
      <c r="L106" s="100">
        <v>0</v>
      </c>
      <c r="M106" s="100">
        <v>0</v>
      </c>
      <c r="N106" s="42">
        <v>0</v>
      </c>
      <c r="O106" s="42">
        <v>0</v>
      </c>
      <c r="P106" s="42">
        <v>0</v>
      </c>
      <c r="Q106" s="42">
        <v>0</v>
      </c>
      <c r="R106">
        <v>0</v>
      </c>
      <c r="S106" s="100">
        <v>0</v>
      </c>
      <c r="T106" s="100">
        <v>0</v>
      </c>
      <c r="U106" s="100">
        <v>0</v>
      </c>
      <c r="V106" s="100">
        <v>0</v>
      </c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JW106" s="133"/>
      <c r="JX106" s="133"/>
      <c r="JY106" s="116"/>
    </row>
    <row r="107" spans="2:285" x14ac:dyDescent="0.25">
      <c r="B107" s="41" t="s">
        <v>281</v>
      </c>
      <c r="C107" s="45" t="s">
        <v>104</v>
      </c>
      <c r="D107" t="s">
        <v>447</v>
      </c>
      <c r="E107">
        <v>6</v>
      </c>
      <c r="F107" t="s">
        <v>9</v>
      </c>
      <c r="G107" s="100">
        <v>2.4976301100000002</v>
      </c>
      <c r="H107" s="100">
        <v>0.83</v>
      </c>
      <c r="I107" s="100">
        <v>3.46</v>
      </c>
      <c r="J107" s="100">
        <v>3.99</v>
      </c>
      <c r="K107" s="100">
        <v>2.1120000000000001</v>
      </c>
      <c r="L107" s="100">
        <v>0.66</v>
      </c>
      <c r="M107" s="100">
        <v>0.4536</v>
      </c>
      <c r="N107" s="42">
        <v>0</v>
      </c>
      <c r="O107" s="42">
        <v>6.1337999999999999</v>
      </c>
      <c r="P107" s="42">
        <v>9.4449000000000005</v>
      </c>
      <c r="Q107" s="42">
        <v>15.659800000000001</v>
      </c>
      <c r="R107">
        <v>11.441459999999999</v>
      </c>
      <c r="S107" s="100">
        <v>8.8616799999999998</v>
      </c>
      <c r="T107" s="100">
        <v>1.0686100000000001</v>
      </c>
      <c r="U107" s="100">
        <v>0</v>
      </c>
      <c r="V107" s="100">
        <v>0</v>
      </c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JW107" s="133"/>
      <c r="JX107" s="133"/>
      <c r="JY107" s="116"/>
    </row>
    <row r="108" spans="2:285" x14ac:dyDescent="0.25">
      <c r="B108" s="41" t="s">
        <v>282</v>
      </c>
      <c r="C108" s="45" t="s">
        <v>105</v>
      </c>
      <c r="D108" t="s">
        <v>448</v>
      </c>
      <c r="E108">
        <v>6</v>
      </c>
      <c r="F108" t="s">
        <v>9</v>
      </c>
      <c r="S108" s="100">
        <v>0</v>
      </c>
      <c r="T108" s="100">
        <v>0</v>
      </c>
      <c r="U108" s="100">
        <v>0</v>
      </c>
      <c r="V108" s="100">
        <v>0</v>
      </c>
      <c r="JW108" s="133"/>
      <c r="JX108" s="133"/>
      <c r="JY108" s="116"/>
    </row>
    <row r="109" spans="2:285" x14ac:dyDescent="0.25">
      <c r="B109" s="41" t="s">
        <v>283</v>
      </c>
      <c r="C109" s="45" t="s">
        <v>106</v>
      </c>
      <c r="D109" t="s">
        <v>449</v>
      </c>
      <c r="E109">
        <v>6</v>
      </c>
      <c r="F109" t="s">
        <v>9</v>
      </c>
      <c r="S109" s="100">
        <v>0</v>
      </c>
      <c r="T109" s="100">
        <v>0</v>
      </c>
      <c r="U109" s="100">
        <v>0</v>
      </c>
      <c r="V109" s="100">
        <v>0</v>
      </c>
      <c r="JW109" s="133"/>
      <c r="JX109" s="133"/>
      <c r="JY109" s="116"/>
    </row>
    <row r="110" spans="2:285" x14ac:dyDescent="0.25">
      <c r="B110" s="41" t="s">
        <v>284</v>
      </c>
      <c r="C110" s="45" t="s">
        <v>107</v>
      </c>
      <c r="D110" t="s">
        <v>450</v>
      </c>
      <c r="E110">
        <v>6</v>
      </c>
      <c r="F110" t="s">
        <v>9</v>
      </c>
      <c r="S110" s="100">
        <v>0</v>
      </c>
      <c r="T110" s="100">
        <v>0</v>
      </c>
      <c r="U110" s="100">
        <v>0</v>
      </c>
      <c r="V110" s="100">
        <v>0</v>
      </c>
      <c r="JW110" s="133"/>
      <c r="JX110" s="133"/>
      <c r="JY110" s="116"/>
    </row>
    <row r="111" spans="2:285" x14ac:dyDescent="0.25">
      <c r="B111" s="41" t="s">
        <v>285</v>
      </c>
      <c r="C111" s="45" t="s">
        <v>108</v>
      </c>
      <c r="D111" t="s">
        <v>451</v>
      </c>
      <c r="E111">
        <v>6</v>
      </c>
      <c r="F111" t="s">
        <v>9</v>
      </c>
      <c r="S111" s="100">
        <v>0</v>
      </c>
      <c r="T111" s="100">
        <v>0</v>
      </c>
      <c r="U111" s="100">
        <v>0</v>
      </c>
      <c r="V111" s="100">
        <v>0</v>
      </c>
      <c r="JW111" s="133"/>
      <c r="JX111" s="133"/>
      <c r="JY111" s="116"/>
    </row>
    <row r="112" spans="2:285" x14ac:dyDescent="0.25">
      <c r="B112" s="41" t="s">
        <v>286</v>
      </c>
      <c r="C112" s="45" t="s">
        <v>109</v>
      </c>
      <c r="D112" t="s">
        <v>452</v>
      </c>
      <c r="E112">
        <v>6</v>
      </c>
      <c r="F112" t="s">
        <v>9</v>
      </c>
      <c r="S112" s="100">
        <v>0</v>
      </c>
      <c r="T112" s="100">
        <v>0</v>
      </c>
      <c r="U112" s="100">
        <v>0</v>
      </c>
      <c r="V112" s="100">
        <v>0</v>
      </c>
      <c r="JW112" s="133"/>
      <c r="JX112" s="133"/>
      <c r="JY112" s="116"/>
    </row>
    <row r="113" spans="2:285" x14ac:dyDescent="0.25">
      <c r="B113" s="41" t="s">
        <v>287</v>
      </c>
      <c r="C113" s="45" t="s">
        <v>110</v>
      </c>
      <c r="D113" t="s">
        <v>453</v>
      </c>
      <c r="E113">
        <v>6</v>
      </c>
      <c r="F113" t="s">
        <v>9</v>
      </c>
      <c r="S113" s="100">
        <v>0</v>
      </c>
      <c r="T113" s="100">
        <v>0</v>
      </c>
      <c r="U113" s="100">
        <v>0</v>
      </c>
      <c r="V113" s="100">
        <v>0</v>
      </c>
      <c r="JW113" s="133"/>
      <c r="JX113" s="133"/>
      <c r="JY113" s="116"/>
    </row>
    <row r="114" spans="2:285" x14ac:dyDescent="0.25">
      <c r="B114" s="41" t="s">
        <v>288</v>
      </c>
      <c r="C114" s="45" t="s">
        <v>111</v>
      </c>
      <c r="D114" t="s">
        <v>454</v>
      </c>
      <c r="E114">
        <v>6</v>
      </c>
      <c r="F114" t="s">
        <v>9</v>
      </c>
      <c r="S114" s="100">
        <v>0</v>
      </c>
      <c r="T114" s="100">
        <v>0</v>
      </c>
      <c r="U114" s="100">
        <v>0</v>
      </c>
      <c r="V114" s="100">
        <v>0</v>
      </c>
      <c r="JW114" s="133"/>
      <c r="JX114" s="133"/>
      <c r="JY114" s="116"/>
    </row>
    <row r="115" spans="2:285" x14ac:dyDescent="0.25">
      <c r="B115" s="41" t="s">
        <v>289</v>
      </c>
      <c r="C115" s="45" t="s">
        <v>112</v>
      </c>
      <c r="D115" t="s">
        <v>455</v>
      </c>
      <c r="E115">
        <v>6</v>
      </c>
      <c r="F115" t="s">
        <v>9</v>
      </c>
      <c r="O115" s="72"/>
      <c r="P115" s="72"/>
      <c r="Q115" s="72">
        <v>0</v>
      </c>
      <c r="S115" s="100">
        <v>0</v>
      </c>
      <c r="T115" s="100">
        <v>0</v>
      </c>
      <c r="U115" s="100">
        <v>0</v>
      </c>
      <c r="V115" s="100">
        <v>0</v>
      </c>
      <c r="BJ115" s="72"/>
      <c r="BK115" s="72"/>
      <c r="BL115" s="72"/>
      <c r="BM115" s="72"/>
      <c r="BN115" s="72"/>
      <c r="BO115" s="72"/>
      <c r="BP115" s="72"/>
      <c r="BQ115" s="72"/>
      <c r="BR115" s="72"/>
      <c r="BS115" s="72"/>
      <c r="BT115" s="72"/>
      <c r="BU115" s="72"/>
      <c r="BV115" s="72"/>
      <c r="BW115" s="72"/>
      <c r="BX115" s="72"/>
      <c r="BY115" s="72"/>
      <c r="BZ115" s="72"/>
      <c r="CA115" s="72"/>
      <c r="CB115" s="72"/>
      <c r="CC115" s="72"/>
      <c r="CD115" s="72"/>
      <c r="CE115" s="72"/>
      <c r="CF115" s="72"/>
      <c r="CG115" s="72"/>
      <c r="CH115" s="72"/>
      <c r="CI115" s="72"/>
      <c r="CJ115" s="72"/>
      <c r="JW115" s="133"/>
      <c r="JX115" s="133"/>
      <c r="JY115" s="116"/>
    </row>
    <row r="116" spans="2:285" x14ac:dyDescent="0.25">
      <c r="B116" s="41" t="s">
        <v>290</v>
      </c>
      <c r="C116" s="45" t="s">
        <v>113</v>
      </c>
      <c r="D116" t="s">
        <v>456</v>
      </c>
      <c r="E116">
        <v>6</v>
      </c>
      <c r="F116" t="s">
        <v>9</v>
      </c>
      <c r="G116" s="100">
        <v>0</v>
      </c>
      <c r="H116" s="100">
        <v>0</v>
      </c>
      <c r="I116" s="100">
        <v>13.64</v>
      </c>
      <c r="J116" s="100">
        <v>21.32</v>
      </c>
      <c r="K116" s="100">
        <v>5.827</v>
      </c>
      <c r="L116" s="100">
        <v>8.9179999999999993</v>
      </c>
      <c r="M116" s="100">
        <v>14.052</v>
      </c>
      <c r="N116" s="72">
        <v>12.388999999999999</v>
      </c>
      <c r="O116" s="72">
        <v>8.1471999999999998</v>
      </c>
      <c r="P116" s="72">
        <v>9.3156599999999994</v>
      </c>
      <c r="Q116" s="72">
        <v>0.95737000000000005</v>
      </c>
      <c r="R116">
        <v>1.0471200000000001</v>
      </c>
      <c r="S116" s="100">
        <v>0</v>
      </c>
      <c r="T116" s="100">
        <v>0</v>
      </c>
      <c r="U116" s="100">
        <v>0</v>
      </c>
      <c r="V116" s="100">
        <v>0</v>
      </c>
      <c r="AY116" s="64"/>
      <c r="AZ116" s="64"/>
      <c r="BA116" s="64"/>
      <c r="BB116" s="64"/>
      <c r="BC116" s="64"/>
      <c r="BD116" s="61"/>
      <c r="BE116" s="61"/>
      <c r="BF116" s="61"/>
      <c r="BG116" s="61"/>
      <c r="BH116" s="61"/>
      <c r="BI116" s="61"/>
      <c r="BJ116" s="72"/>
      <c r="BK116" s="72"/>
      <c r="BL116" s="72"/>
      <c r="BM116" s="72"/>
      <c r="BN116" s="72"/>
      <c r="BO116" s="72"/>
      <c r="BP116" s="72"/>
      <c r="BQ116" s="72"/>
      <c r="BR116" s="72"/>
      <c r="BS116" s="72"/>
      <c r="BT116" s="72"/>
      <c r="BU116" s="72"/>
      <c r="BV116" s="72"/>
      <c r="BW116" s="72"/>
      <c r="BX116" s="72"/>
      <c r="BY116" s="72"/>
      <c r="BZ116" s="72"/>
      <c r="CA116" s="72"/>
      <c r="CB116" s="72"/>
      <c r="CC116" s="72"/>
      <c r="CD116" s="72"/>
      <c r="CE116" s="72"/>
      <c r="CF116" s="72"/>
      <c r="CG116" s="72"/>
      <c r="CH116" s="72"/>
      <c r="CI116" s="72"/>
      <c r="CJ116" s="72"/>
      <c r="JW116" s="133"/>
      <c r="JX116" s="133"/>
      <c r="JY116" s="116"/>
    </row>
    <row r="117" spans="2:285" x14ac:dyDescent="0.25">
      <c r="B117" s="41" t="s">
        <v>291</v>
      </c>
      <c r="C117" s="45" t="s">
        <v>114</v>
      </c>
      <c r="D117" t="s">
        <v>457</v>
      </c>
      <c r="E117">
        <v>6</v>
      </c>
      <c r="F117" t="s">
        <v>9</v>
      </c>
      <c r="G117" s="100">
        <v>0</v>
      </c>
      <c r="H117" s="100">
        <v>0.8</v>
      </c>
      <c r="I117" s="100">
        <v>1.17</v>
      </c>
      <c r="J117" s="100">
        <v>0.01</v>
      </c>
      <c r="K117" s="100">
        <v>3.7199999999999998</v>
      </c>
      <c r="L117" s="100">
        <v>1.9718</v>
      </c>
      <c r="M117" s="100">
        <v>2.7050000000000001</v>
      </c>
      <c r="N117" s="73">
        <v>10.164999999999999</v>
      </c>
      <c r="O117" s="73">
        <v>5.5590000000000002</v>
      </c>
      <c r="P117" s="73">
        <v>2.8288000000000002</v>
      </c>
      <c r="Q117" s="73">
        <v>0.25696000000000002</v>
      </c>
      <c r="R117">
        <v>3.0852999999999998E-2</v>
      </c>
      <c r="S117" s="100">
        <v>0.16664000000000001</v>
      </c>
      <c r="T117" s="100">
        <v>2.9659</v>
      </c>
      <c r="U117" s="100">
        <v>18.405390000000001</v>
      </c>
      <c r="V117" s="100">
        <v>16.683</v>
      </c>
      <c r="AY117" s="61"/>
      <c r="AZ117" s="61"/>
      <c r="BA117" s="61"/>
      <c r="BB117" s="61"/>
      <c r="BC117" s="61"/>
      <c r="BD117" s="61"/>
      <c r="BE117" s="61"/>
      <c r="BF117" s="61"/>
      <c r="BG117" s="61"/>
      <c r="BH117" s="61"/>
      <c r="BI117" s="61"/>
      <c r="BJ117" s="73"/>
      <c r="BK117" s="73"/>
      <c r="BL117" s="73"/>
      <c r="BM117" s="73"/>
      <c r="BN117" s="73"/>
      <c r="BO117" s="73"/>
      <c r="BP117" s="73"/>
      <c r="BQ117" s="73"/>
      <c r="BR117" s="73"/>
      <c r="BS117" s="73"/>
      <c r="BT117" s="73"/>
      <c r="BU117" s="73"/>
      <c r="BV117" s="73"/>
      <c r="BW117" s="73"/>
      <c r="BX117" s="73"/>
      <c r="BY117" s="73"/>
      <c r="BZ117" s="73"/>
      <c r="CA117" s="73"/>
      <c r="CB117" s="73"/>
      <c r="CC117" s="73"/>
      <c r="CD117" s="73"/>
      <c r="CE117" s="73"/>
      <c r="CF117" s="73"/>
      <c r="CG117" s="73"/>
      <c r="CH117" s="73"/>
      <c r="CI117" s="73"/>
      <c r="CJ117" s="73"/>
      <c r="JW117" s="133"/>
      <c r="JX117" s="133"/>
      <c r="JY117" s="116"/>
    </row>
    <row r="118" spans="2:285" x14ac:dyDescent="0.25">
      <c r="B118" s="41" t="s">
        <v>292</v>
      </c>
      <c r="C118" s="45" t="s">
        <v>115</v>
      </c>
      <c r="D118" t="s">
        <v>458</v>
      </c>
      <c r="E118">
        <v>6</v>
      </c>
      <c r="F118" t="s">
        <v>9</v>
      </c>
      <c r="G118" s="100">
        <v>1.7159974200000001</v>
      </c>
      <c r="H118" s="100">
        <v>0.39700000000000002</v>
      </c>
      <c r="I118" s="100">
        <v>1.6E-2</v>
      </c>
      <c r="J118" s="100">
        <v>0</v>
      </c>
      <c r="K118" s="100">
        <v>0</v>
      </c>
      <c r="L118" s="100">
        <v>0</v>
      </c>
      <c r="M118" s="100">
        <v>0</v>
      </c>
      <c r="N118" s="42">
        <v>0</v>
      </c>
      <c r="O118" s="42">
        <v>0</v>
      </c>
      <c r="P118" s="42">
        <v>0</v>
      </c>
      <c r="Q118" s="42">
        <v>0</v>
      </c>
      <c r="R118">
        <v>0</v>
      </c>
      <c r="S118" s="100">
        <v>0</v>
      </c>
      <c r="T118" s="100">
        <v>0</v>
      </c>
      <c r="U118" s="100">
        <v>0</v>
      </c>
      <c r="V118" s="100">
        <v>0</v>
      </c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JW118" s="133"/>
      <c r="JX118" s="133"/>
      <c r="JY118" s="116"/>
    </row>
    <row r="119" spans="2:285" x14ac:dyDescent="0.25">
      <c r="B119" s="41" t="s">
        <v>293</v>
      </c>
      <c r="C119" s="45" t="s">
        <v>116</v>
      </c>
      <c r="D119" t="s">
        <v>459</v>
      </c>
      <c r="E119">
        <v>6</v>
      </c>
      <c r="F119" t="s">
        <v>9</v>
      </c>
      <c r="P119" s="42"/>
      <c r="Q119" s="42">
        <v>0</v>
      </c>
      <c r="R119">
        <v>0</v>
      </c>
      <c r="S119" s="100">
        <v>0</v>
      </c>
      <c r="T119" s="100">
        <v>0</v>
      </c>
      <c r="U119" s="100">
        <v>0</v>
      </c>
      <c r="V119" s="100">
        <v>0</v>
      </c>
      <c r="JW119" s="133"/>
      <c r="JX119" s="133"/>
      <c r="JY119" s="116"/>
    </row>
    <row r="120" spans="2:285" x14ac:dyDescent="0.25">
      <c r="B120" s="41" t="s">
        <v>294</v>
      </c>
      <c r="C120" s="45" t="s">
        <v>117</v>
      </c>
      <c r="D120" t="s">
        <v>460</v>
      </c>
      <c r="E120">
        <v>6</v>
      </c>
      <c r="F120" t="s">
        <v>9</v>
      </c>
      <c r="P120" s="42"/>
      <c r="Q120" s="42">
        <v>0</v>
      </c>
      <c r="R120">
        <v>0</v>
      </c>
      <c r="S120" s="100">
        <v>0</v>
      </c>
      <c r="T120" s="100">
        <v>0</v>
      </c>
      <c r="U120" s="100">
        <v>0</v>
      </c>
      <c r="V120" s="100">
        <v>0</v>
      </c>
      <c r="JW120" s="133"/>
      <c r="JX120" s="133"/>
      <c r="JY120" s="116"/>
    </row>
    <row r="121" spans="2:285" x14ac:dyDescent="0.25">
      <c r="B121" s="41" t="s">
        <v>295</v>
      </c>
      <c r="C121" s="45" t="s">
        <v>118</v>
      </c>
      <c r="D121" t="s">
        <v>461</v>
      </c>
      <c r="E121">
        <v>6</v>
      </c>
      <c r="F121" t="s">
        <v>9</v>
      </c>
      <c r="P121" s="42"/>
      <c r="Q121" s="42">
        <v>0</v>
      </c>
      <c r="R121">
        <v>0</v>
      </c>
      <c r="S121" s="100">
        <v>0</v>
      </c>
      <c r="T121" s="100">
        <v>0</v>
      </c>
      <c r="U121" s="100">
        <v>0</v>
      </c>
      <c r="V121" s="100">
        <v>0</v>
      </c>
      <c r="JW121" s="133"/>
      <c r="JX121" s="133"/>
      <c r="JY121" s="116"/>
    </row>
    <row r="122" spans="2:285" x14ac:dyDescent="0.25">
      <c r="B122" s="41" t="s">
        <v>296</v>
      </c>
      <c r="C122" s="45" t="s">
        <v>119</v>
      </c>
      <c r="D122" t="s">
        <v>462</v>
      </c>
      <c r="E122">
        <v>6</v>
      </c>
      <c r="F122" t="s">
        <v>9</v>
      </c>
      <c r="P122" s="42"/>
      <c r="Q122" s="42">
        <v>0</v>
      </c>
      <c r="R122">
        <v>0</v>
      </c>
      <c r="S122" s="100">
        <v>0</v>
      </c>
      <c r="T122" s="100">
        <v>0</v>
      </c>
      <c r="U122" s="100">
        <v>0</v>
      </c>
      <c r="V122" s="100">
        <v>0</v>
      </c>
      <c r="JW122" s="133"/>
      <c r="JX122" s="133"/>
      <c r="JY122" s="116"/>
    </row>
    <row r="123" spans="2:285" x14ac:dyDescent="0.25">
      <c r="B123" s="41" t="s">
        <v>297</v>
      </c>
      <c r="C123" s="45" t="s">
        <v>120</v>
      </c>
      <c r="D123" t="s">
        <v>463</v>
      </c>
      <c r="E123">
        <v>6</v>
      </c>
      <c r="F123" t="s">
        <v>9</v>
      </c>
      <c r="P123" s="42"/>
      <c r="Q123" s="42">
        <v>0</v>
      </c>
      <c r="R123">
        <v>0</v>
      </c>
      <c r="S123" s="100">
        <v>0</v>
      </c>
      <c r="T123" s="100">
        <v>0</v>
      </c>
      <c r="U123" s="100">
        <v>0</v>
      </c>
      <c r="V123" s="100">
        <v>0</v>
      </c>
      <c r="JW123" s="133"/>
      <c r="JX123" s="133"/>
      <c r="JY123" s="116"/>
    </row>
    <row r="124" spans="2:285" x14ac:dyDescent="0.25">
      <c r="B124" s="41" t="s">
        <v>298</v>
      </c>
      <c r="C124" s="45" t="s">
        <v>121</v>
      </c>
      <c r="D124" t="s">
        <v>464</v>
      </c>
      <c r="E124">
        <v>6</v>
      </c>
      <c r="F124" t="s">
        <v>9</v>
      </c>
      <c r="P124" s="42"/>
      <c r="Q124" s="42">
        <v>0</v>
      </c>
      <c r="R124">
        <v>0</v>
      </c>
      <c r="S124" s="100">
        <v>0</v>
      </c>
      <c r="T124" s="100">
        <v>0</v>
      </c>
      <c r="U124" s="100">
        <v>0</v>
      </c>
      <c r="V124" s="100">
        <v>0</v>
      </c>
      <c r="JW124" s="133"/>
      <c r="JX124" s="133"/>
      <c r="JY124" s="116"/>
    </row>
    <row r="125" spans="2:285" x14ac:dyDescent="0.25">
      <c r="B125" s="41" t="s">
        <v>299</v>
      </c>
      <c r="C125" s="45" t="s">
        <v>122</v>
      </c>
      <c r="D125" t="s">
        <v>465</v>
      </c>
      <c r="E125">
        <v>6</v>
      </c>
      <c r="F125" t="s">
        <v>9</v>
      </c>
      <c r="P125" s="42"/>
      <c r="Q125" s="42">
        <v>0</v>
      </c>
      <c r="R125">
        <v>0</v>
      </c>
      <c r="S125" s="100">
        <v>0</v>
      </c>
      <c r="T125" s="100">
        <v>0</v>
      </c>
      <c r="U125" s="100">
        <v>0</v>
      </c>
      <c r="V125" s="100">
        <v>0</v>
      </c>
      <c r="JW125" s="133"/>
      <c r="JX125" s="133"/>
      <c r="JY125" s="116"/>
    </row>
    <row r="126" spans="2:285" s="92" customFormat="1" x14ac:dyDescent="0.25">
      <c r="B126" s="41" t="s">
        <v>300</v>
      </c>
      <c r="C126" s="96" t="s">
        <v>729</v>
      </c>
      <c r="D126" s="92" t="s">
        <v>727</v>
      </c>
      <c r="E126" s="92">
        <v>6</v>
      </c>
      <c r="F126" s="92" t="s">
        <v>9</v>
      </c>
      <c r="G126" s="123"/>
      <c r="H126" s="123"/>
      <c r="I126" s="123"/>
      <c r="J126" s="123"/>
      <c r="K126" s="123"/>
      <c r="L126" s="123"/>
      <c r="M126" s="123"/>
      <c r="P126" s="97"/>
      <c r="Q126" s="97"/>
      <c r="S126" s="100">
        <v>75</v>
      </c>
      <c r="T126" s="123">
        <v>75.302000000000007</v>
      </c>
      <c r="U126" s="123">
        <v>60.538350000000001</v>
      </c>
      <c r="V126" s="123">
        <v>1.1495</v>
      </c>
      <c r="IU126" s="105"/>
      <c r="IX126" s="105"/>
      <c r="JW126" s="134"/>
      <c r="JX126" s="134"/>
      <c r="JY126" s="117"/>
    </row>
    <row r="127" spans="2:285" x14ac:dyDescent="0.25">
      <c r="B127" s="41" t="s">
        <v>301</v>
      </c>
      <c r="C127" t="s">
        <v>123</v>
      </c>
      <c r="D127" t="s">
        <v>466</v>
      </c>
      <c r="E127">
        <v>6</v>
      </c>
      <c r="F127" t="s">
        <v>9</v>
      </c>
      <c r="G127" s="100">
        <v>298.49</v>
      </c>
      <c r="H127" s="100">
        <v>0</v>
      </c>
      <c r="I127" s="100">
        <v>0</v>
      </c>
      <c r="J127" s="100">
        <v>0</v>
      </c>
      <c r="K127" s="100">
        <v>0</v>
      </c>
      <c r="L127" s="100">
        <v>701.07500000000005</v>
      </c>
      <c r="M127" s="100">
        <v>14.853</v>
      </c>
      <c r="N127" s="42">
        <v>0.59899999999999998</v>
      </c>
      <c r="O127" s="42">
        <f>O128+O129</f>
        <v>498.47500000000002</v>
      </c>
      <c r="P127" s="42">
        <v>0</v>
      </c>
      <c r="Q127" s="42">
        <f>Q128+Q129</f>
        <v>646.20958999999993</v>
      </c>
      <c r="R127" s="42">
        <f>R128+R129</f>
        <v>636.65549999999996</v>
      </c>
      <c r="S127" s="100">
        <v>0</v>
      </c>
      <c r="T127" s="100">
        <f>T128+T129</f>
        <v>594.33000000000004</v>
      </c>
      <c r="U127" s="100">
        <f>U128+U129</f>
        <v>0</v>
      </c>
      <c r="V127" s="100">
        <v>637.45500000000004</v>
      </c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JW127" s="133"/>
      <c r="JX127" s="133"/>
      <c r="JY127" s="116"/>
    </row>
    <row r="128" spans="2:285" x14ac:dyDescent="0.25">
      <c r="B128" s="41" t="s">
        <v>302</v>
      </c>
      <c r="C128" s="45" t="s">
        <v>124</v>
      </c>
      <c r="D128" t="s">
        <v>467</v>
      </c>
      <c r="E128">
        <v>6</v>
      </c>
      <c r="F128" t="s">
        <v>9</v>
      </c>
      <c r="G128" s="100">
        <v>0</v>
      </c>
      <c r="H128" s="100">
        <v>0</v>
      </c>
      <c r="I128" s="100">
        <v>0</v>
      </c>
      <c r="J128" s="100">
        <v>0</v>
      </c>
      <c r="K128" s="100">
        <v>0</v>
      </c>
      <c r="L128" s="100">
        <v>253.45500000000001</v>
      </c>
      <c r="M128" s="100">
        <v>14.853</v>
      </c>
      <c r="N128" s="42">
        <v>0.59899999999999998</v>
      </c>
      <c r="O128" s="42">
        <v>0</v>
      </c>
      <c r="P128" s="42">
        <v>0</v>
      </c>
      <c r="Q128" s="42">
        <v>1.1560900000000001</v>
      </c>
      <c r="R128">
        <v>0</v>
      </c>
      <c r="S128" s="100">
        <v>0</v>
      </c>
      <c r="T128" s="100">
        <v>0</v>
      </c>
      <c r="U128" s="100">
        <v>0</v>
      </c>
      <c r="V128" s="100">
        <v>0</v>
      </c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JW128" s="133"/>
      <c r="JX128" s="133"/>
      <c r="JY128" s="116"/>
    </row>
    <row r="129" spans="2:285" x14ac:dyDescent="0.25">
      <c r="B129" s="41" t="s">
        <v>303</v>
      </c>
      <c r="C129" s="45" t="s">
        <v>125</v>
      </c>
      <c r="D129" t="s">
        <v>468</v>
      </c>
      <c r="E129">
        <v>6</v>
      </c>
      <c r="F129" t="s">
        <v>9</v>
      </c>
      <c r="G129" s="100">
        <v>298.49</v>
      </c>
      <c r="H129" s="100">
        <v>0</v>
      </c>
      <c r="I129" s="100">
        <v>0</v>
      </c>
      <c r="J129" s="100">
        <v>0</v>
      </c>
      <c r="K129" s="100">
        <v>0</v>
      </c>
      <c r="L129" s="100">
        <v>447.62</v>
      </c>
      <c r="M129" s="100">
        <v>0</v>
      </c>
      <c r="N129" s="42">
        <v>0</v>
      </c>
      <c r="O129" s="42">
        <v>498.47500000000002</v>
      </c>
      <c r="P129" s="42">
        <v>0</v>
      </c>
      <c r="Q129" s="42">
        <v>645.05349999999999</v>
      </c>
      <c r="R129">
        <v>636.65549999999996</v>
      </c>
      <c r="S129" s="100">
        <v>0</v>
      </c>
      <c r="T129" s="100">
        <v>594.33000000000004</v>
      </c>
      <c r="U129" s="100">
        <v>0</v>
      </c>
      <c r="V129" s="100">
        <v>637.45500000000004</v>
      </c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JW129" s="133"/>
      <c r="JX129" s="133"/>
      <c r="JY129" s="116"/>
    </row>
    <row r="130" spans="2:285" x14ac:dyDescent="0.25">
      <c r="B130" s="41" t="s">
        <v>304</v>
      </c>
      <c r="C130" t="s">
        <v>126</v>
      </c>
      <c r="D130" t="s">
        <v>469</v>
      </c>
      <c r="E130">
        <v>6</v>
      </c>
      <c r="F130" t="s">
        <v>9</v>
      </c>
      <c r="O130" s="42">
        <v>0</v>
      </c>
      <c r="P130" s="42">
        <v>0</v>
      </c>
      <c r="Q130" s="42">
        <v>0</v>
      </c>
      <c r="R130">
        <v>0</v>
      </c>
      <c r="S130" s="100">
        <v>0</v>
      </c>
      <c r="T130" s="100">
        <v>0</v>
      </c>
      <c r="V130" s="100">
        <v>0</v>
      </c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JW130" s="133"/>
      <c r="JX130" s="133"/>
      <c r="JY130" s="116"/>
    </row>
    <row r="131" spans="2:285" x14ac:dyDescent="0.25">
      <c r="B131" s="41" t="s">
        <v>305</v>
      </c>
      <c r="C131" s="45" t="s">
        <v>127</v>
      </c>
      <c r="D131" t="s">
        <v>470</v>
      </c>
      <c r="E131">
        <v>6</v>
      </c>
      <c r="F131" t="s">
        <v>9</v>
      </c>
      <c r="O131" s="42">
        <v>0</v>
      </c>
      <c r="P131" s="42">
        <v>0</v>
      </c>
      <c r="Q131" s="42">
        <v>0</v>
      </c>
      <c r="R131">
        <v>0</v>
      </c>
      <c r="S131" s="100">
        <v>0</v>
      </c>
      <c r="T131" s="100">
        <v>0</v>
      </c>
      <c r="U131" s="100">
        <v>0</v>
      </c>
      <c r="V131" s="100">
        <v>0</v>
      </c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JW131" s="133"/>
      <c r="JX131" s="133"/>
      <c r="JY131" s="116"/>
    </row>
    <row r="132" spans="2:285" x14ac:dyDescent="0.25">
      <c r="B132" s="41" t="s">
        <v>306</v>
      </c>
      <c r="C132" s="45" t="s">
        <v>128</v>
      </c>
      <c r="D132" t="s">
        <v>471</v>
      </c>
      <c r="E132">
        <v>6</v>
      </c>
      <c r="F132" t="s">
        <v>9</v>
      </c>
      <c r="O132" s="42">
        <v>0</v>
      </c>
      <c r="P132" s="42">
        <v>0</v>
      </c>
      <c r="Q132" s="42">
        <v>0</v>
      </c>
      <c r="R132">
        <v>0</v>
      </c>
      <c r="S132" s="100">
        <v>0</v>
      </c>
      <c r="T132" s="100">
        <v>0</v>
      </c>
      <c r="U132" s="100">
        <v>0</v>
      </c>
      <c r="V132" s="100">
        <v>0</v>
      </c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JW132" s="133"/>
      <c r="JX132" s="133"/>
      <c r="JY132" s="116"/>
    </row>
    <row r="133" spans="2:285" x14ac:dyDescent="0.25">
      <c r="B133" s="41" t="s">
        <v>307</v>
      </c>
      <c r="C133" s="45" t="s">
        <v>129</v>
      </c>
      <c r="D133" t="s">
        <v>472</v>
      </c>
      <c r="E133">
        <v>6</v>
      </c>
      <c r="F133" t="s">
        <v>9</v>
      </c>
      <c r="O133" s="42">
        <v>0</v>
      </c>
      <c r="P133" s="42">
        <v>0</v>
      </c>
      <c r="Q133" s="42">
        <v>0</v>
      </c>
      <c r="R133">
        <v>0</v>
      </c>
      <c r="S133" s="100">
        <v>0</v>
      </c>
      <c r="T133" s="100">
        <v>0</v>
      </c>
      <c r="U133" s="100">
        <v>0</v>
      </c>
      <c r="V133" s="100">
        <v>0</v>
      </c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JW133" s="133"/>
      <c r="JX133" s="133"/>
      <c r="JY133" s="116"/>
    </row>
    <row r="134" spans="2:285" x14ac:dyDescent="0.25">
      <c r="B134" s="41" t="s">
        <v>308</v>
      </c>
      <c r="C134" s="45" t="s">
        <v>130</v>
      </c>
      <c r="D134" t="s">
        <v>473</v>
      </c>
      <c r="E134">
        <v>6</v>
      </c>
      <c r="F134" t="s">
        <v>9</v>
      </c>
      <c r="O134" s="42">
        <v>0</v>
      </c>
      <c r="P134" s="42">
        <v>0</v>
      </c>
      <c r="Q134" s="42">
        <v>0</v>
      </c>
      <c r="R134">
        <v>0</v>
      </c>
      <c r="S134" s="100">
        <v>0</v>
      </c>
      <c r="T134" s="100">
        <v>0</v>
      </c>
      <c r="U134" s="100">
        <v>0</v>
      </c>
      <c r="V134" s="100">
        <v>0</v>
      </c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JW134" s="133"/>
      <c r="JX134" s="133"/>
      <c r="JY134" s="116"/>
    </row>
    <row r="135" spans="2:285" x14ac:dyDescent="0.25">
      <c r="B135" s="41" t="s">
        <v>309</v>
      </c>
      <c r="C135" s="45" t="s">
        <v>131</v>
      </c>
      <c r="D135" t="s">
        <v>474</v>
      </c>
      <c r="E135">
        <v>6</v>
      </c>
      <c r="F135" t="s">
        <v>9</v>
      </c>
      <c r="O135" s="42">
        <v>0</v>
      </c>
      <c r="P135" s="42">
        <v>0</v>
      </c>
      <c r="Q135" s="42">
        <v>0</v>
      </c>
      <c r="R135">
        <v>0</v>
      </c>
      <c r="S135" s="100">
        <v>0</v>
      </c>
      <c r="T135" s="100">
        <v>0</v>
      </c>
      <c r="U135" s="100">
        <v>0</v>
      </c>
      <c r="V135" s="100">
        <v>0</v>
      </c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JW135" s="133"/>
      <c r="JX135" s="133"/>
      <c r="JY135" s="116"/>
    </row>
    <row r="136" spans="2:285" x14ac:dyDescent="0.25">
      <c r="B136" s="41" t="s">
        <v>310</v>
      </c>
      <c r="C136" s="45" t="s">
        <v>132</v>
      </c>
      <c r="D136" t="s">
        <v>475</v>
      </c>
      <c r="E136">
        <v>6</v>
      </c>
      <c r="F136" t="s">
        <v>9</v>
      </c>
      <c r="O136" s="42">
        <v>0</v>
      </c>
      <c r="P136" s="42">
        <v>0</v>
      </c>
      <c r="Q136" s="42">
        <v>0</v>
      </c>
      <c r="R136">
        <v>0</v>
      </c>
      <c r="S136" s="100">
        <v>0</v>
      </c>
      <c r="T136" s="100">
        <v>0</v>
      </c>
      <c r="U136" s="100">
        <v>0</v>
      </c>
      <c r="V136" s="100">
        <v>0</v>
      </c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JW136" s="133"/>
      <c r="JX136" s="133"/>
      <c r="JY136" s="116"/>
    </row>
    <row r="137" spans="2:285" x14ac:dyDescent="0.25">
      <c r="B137" s="41" t="s">
        <v>311</v>
      </c>
      <c r="C137" s="45" t="s">
        <v>133</v>
      </c>
      <c r="D137" t="s">
        <v>476</v>
      </c>
      <c r="E137">
        <v>6</v>
      </c>
      <c r="F137" t="s">
        <v>9</v>
      </c>
      <c r="O137" s="42">
        <v>0</v>
      </c>
      <c r="P137" s="42">
        <v>0</v>
      </c>
      <c r="Q137" s="42">
        <v>0</v>
      </c>
      <c r="R137">
        <v>0</v>
      </c>
      <c r="S137" s="100">
        <v>0</v>
      </c>
      <c r="T137" s="100">
        <v>0</v>
      </c>
      <c r="U137" s="100">
        <v>0</v>
      </c>
      <c r="V137" s="100">
        <v>0</v>
      </c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JW137" s="133"/>
      <c r="JX137" s="133"/>
      <c r="JY137" s="116"/>
    </row>
    <row r="138" spans="2:285" x14ac:dyDescent="0.25">
      <c r="B138" s="41" t="s">
        <v>312</v>
      </c>
      <c r="C138" s="45" t="s">
        <v>134</v>
      </c>
      <c r="D138" t="s">
        <v>477</v>
      </c>
      <c r="E138">
        <v>6</v>
      </c>
      <c r="F138" t="s">
        <v>9</v>
      </c>
      <c r="O138" s="42">
        <v>0</v>
      </c>
      <c r="P138" s="42">
        <v>0</v>
      </c>
      <c r="Q138" s="42">
        <v>0</v>
      </c>
      <c r="R138">
        <v>0</v>
      </c>
      <c r="S138" s="100">
        <v>0</v>
      </c>
      <c r="T138" s="100">
        <v>0</v>
      </c>
      <c r="U138" s="100">
        <v>0</v>
      </c>
      <c r="V138" s="100">
        <v>0</v>
      </c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JW138" s="133"/>
      <c r="JX138" s="133"/>
      <c r="JY138" s="116"/>
    </row>
    <row r="139" spans="2:285" x14ac:dyDescent="0.25">
      <c r="B139" s="41" t="s">
        <v>313</v>
      </c>
      <c r="C139" s="45" t="s">
        <v>135</v>
      </c>
      <c r="D139" t="s">
        <v>478</v>
      </c>
      <c r="E139">
        <v>6</v>
      </c>
      <c r="F139" t="s">
        <v>9</v>
      </c>
      <c r="O139" s="42">
        <v>0</v>
      </c>
      <c r="P139" s="42">
        <v>0</v>
      </c>
      <c r="Q139" s="42">
        <v>0</v>
      </c>
      <c r="R139">
        <v>0</v>
      </c>
      <c r="S139" s="100">
        <v>0</v>
      </c>
      <c r="T139" s="100">
        <v>0</v>
      </c>
      <c r="U139" s="100">
        <v>0</v>
      </c>
      <c r="V139" s="100">
        <v>0</v>
      </c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JW139" s="133"/>
      <c r="JX139" s="133"/>
      <c r="JY139" s="116"/>
    </row>
    <row r="140" spans="2:285" x14ac:dyDescent="0.25">
      <c r="B140" s="41" t="s">
        <v>314</v>
      </c>
      <c r="C140" s="45" t="s">
        <v>136</v>
      </c>
      <c r="D140" t="s">
        <v>479</v>
      </c>
      <c r="E140">
        <v>6</v>
      </c>
      <c r="F140" t="s">
        <v>9</v>
      </c>
      <c r="G140" s="100">
        <v>472.88461744</v>
      </c>
      <c r="H140" s="100">
        <v>222.00499999999997</v>
      </c>
      <c r="I140" s="100">
        <v>277.84699999999998</v>
      </c>
      <c r="J140" s="100">
        <v>185.03700000000001</v>
      </c>
      <c r="K140" s="100">
        <v>385.02200000000005</v>
      </c>
      <c r="L140" s="100">
        <v>975.80780000000004</v>
      </c>
      <c r="M140" s="100">
        <v>307.05018999999999</v>
      </c>
      <c r="N140">
        <v>439.73</v>
      </c>
      <c r="O140" s="42">
        <f t="shared" ref="O140:T140" si="31">O84+O95+O130+O127</f>
        <v>770.41219999999998</v>
      </c>
      <c r="P140" s="42">
        <f t="shared" si="31"/>
        <v>185.13848000000002</v>
      </c>
      <c r="Q140" s="42">
        <f t="shared" si="31"/>
        <v>1070.8400199999999</v>
      </c>
      <c r="R140">
        <f t="shared" si="31"/>
        <v>1127.8853829999998</v>
      </c>
      <c r="S140" s="100">
        <f>S84+S95+S130+S127</f>
        <v>300.25013999999999</v>
      </c>
      <c r="T140" s="100">
        <f t="shared" si="31"/>
        <v>881.50478799999996</v>
      </c>
      <c r="U140" s="100">
        <f t="shared" ref="U140:V140" si="32">U84+U95+U130+U127</f>
        <v>268.48155400000002</v>
      </c>
      <c r="V140" s="100">
        <f t="shared" si="32"/>
        <v>1071.7160140000001</v>
      </c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JW140" s="133"/>
      <c r="JX140" s="133"/>
      <c r="JY140" s="116"/>
    </row>
    <row r="141" spans="2:285" x14ac:dyDescent="0.25">
      <c r="B141" s="41" t="s">
        <v>315</v>
      </c>
      <c r="C141" s="45" t="s">
        <v>137</v>
      </c>
      <c r="D141" t="s">
        <v>480</v>
      </c>
      <c r="E141">
        <v>6</v>
      </c>
      <c r="F141" t="s">
        <v>9</v>
      </c>
      <c r="G141" s="100">
        <v>122.28</v>
      </c>
      <c r="H141" s="100">
        <v>118.4</v>
      </c>
      <c r="I141" s="100">
        <v>113.88</v>
      </c>
      <c r="J141" s="100">
        <v>104.22300000000001</v>
      </c>
      <c r="K141" s="100">
        <v>88.97</v>
      </c>
      <c r="L141" s="100">
        <v>74.807000000000002</v>
      </c>
      <c r="M141" s="100">
        <v>61.510999999999996</v>
      </c>
      <c r="N141">
        <v>47.944299999999998</v>
      </c>
      <c r="O141" s="42">
        <f t="shared" ref="O141:T141" si="33">SUM(O142:O143)</f>
        <v>146.91210000000001</v>
      </c>
      <c r="P141" s="42">
        <f t="shared" si="33"/>
        <v>127.539</v>
      </c>
      <c r="Q141" s="42">
        <f t="shared" si="33"/>
        <v>198.25619999999998</v>
      </c>
      <c r="R141">
        <f t="shared" si="33"/>
        <v>174.22565</v>
      </c>
      <c r="S141" s="100">
        <f t="shared" si="33"/>
        <v>199.94135</v>
      </c>
      <c r="T141" s="100">
        <f t="shared" si="33"/>
        <v>166.35191</v>
      </c>
      <c r="U141" s="100">
        <f t="shared" ref="U141" si="34">SUM(U142:U143)</f>
        <v>134.30082999999999</v>
      </c>
      <c r="V141" s="100">
        <v>148.512</v>
      </c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JW141" s="133"/>
      <c r="JX141" s="133"/>
      <c r="JY141" s="116"/>
    </row>
    <row r="142" spans="2:285" x14ac:dyDescent="0.25">
      <c r="B142" s="41" t="s">
        <v>316</v>
      </c>
      <c r="C142" s="93" t="s">
        <v>138</v>
      </c>
      <c r="D142" t="s">
        <v>481</v>
      </c>
      <c r="E142">
        <v>6</v>
      </c>
      <c r="F142" t="s">
        <v>9</v>
      </c>
      <c r="G142" s="100">
        <v>55.44</v>
      </c>
      <c r="H142" s="100">
        <v>53.32</v>
      </c>
      <c r="I142" s="100">
        <v>52.25</v>
      </c>
      <c r="J142" s="100">
        <v>46.514000000000003</v>
      </c>
      <c r="K142" s="100">
        <v>37.17</v>
      </c>
      <c r="L142" s="100">
        <v>29.382999999999999</v>
      </c>
      <c r="M142" s="100">
        <v>22.463999999999999</v>
      </c>
      <c r="N142" s="42">
        <v>15.274699999999999</v>
      </c>
      <c r="O142" s="42">
        <v>120.62</v>
      </c>
      <c r="P142" s="42">
        <v>107.62430000000001</v>
      </c>
      <c r="Q142" s="42">
        <v>184.71889999999999</v>
      </c>
      <c r="R142" s="57">
        <v>166.56585000000001</v>
      </c>
      <c r="S142" s="124">
        <v>196.23580000000001</v>
      </c>
      <c r="T142" s="124">
        <v>165.03576000000001</v>
      </c>
      <c r="U142" s="124">
        <v>134.10852</v>
      </c>
      <c r="V142" s="124">
        <v>148.512</v>
      </c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JW142" s="133"/>
      <c r="JX142" s="133"/>
      <c r="JY142" s="116"/>
    </row>
    <row r="143" spans="2:285" x14ac:dyDescent="0.25">
      <c r="B143" s="41" t="s">
        <v>317</v>
      </c>
      <c r="C143" s="45" t="s">
        <v>139</v>
      </c>
      <c r="D143" t="s">
        <v>482</v>
      </c>
      <c r="E143">
        <v>6</v>
      </c>
      <c r="F143" t="s">
        <v>9</v>
      </c>
      <c r="G143" s="100">
        <v>66.84</v>
      </c>
      <c r="H143" s="100">
        <v>65.08</v>
      </c>
      <c r="I143" s="100">
        <v>61.63</v>
      </c>
      <c r="J143" s="100">
        <v>57.709000000000003</v>
      </c>
      <c r="K143" s="100">
        <v>51.8</v>
      </c>
      <c r="L143" s="100">
        <v>45.423999999999999</v>
      </c>
      <c r="M143" s="100">
        <v>39.046999999999997</v>
      </c>
      <c r="N143" s="42">
        <v>32.669600000000003</v>
      </c>
      <c r="O143" s="42">
        <v>26.292100000000001</v>
      </c>
      <c r="P143" s="42">
        <v>19.9147</v>
      </c>
      <c r="Q143" s="42">
        <v>13.5373</v>
      </c>
      <c r="R143">
        <v>7.6597999999999997</v>
      </c>
      <c r="S143" s="100">
        <v>3.7055500000000001</v>
      </c>
      <c r="T143" s="100">
        <v>1.3161499999999999</v>
      </c>
      <c r="U143" s="100">
        <v>0.19231000000000001</v>
      </c>
      <c r="V143" s="100">
        <v>0</v>
      </c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JW143" s="133"/>
      <c r="JX143" s="133"/>
      <c r="JY143" s="116"/>
    </row>
    <row r="144" spans="2:285" x14ac:dyDescent="0.25">
      <c r="B144" s="41" t="s">
        <v>318</v>
      </c>
      <c r="C144" t="s">
        <v>140</v>
      </c>
      <c r="D144" t="s">
        <v>483</v>
      </c>
      <c r="E144">
        <v>6</v>
      </c>
      <c r="F144" t="s">
        <v>9</v>
      </c>
      <c r="G144" s="100">
        <v>165.05810858000001</v>
      </c>
      <c r="H144" s="100">
        <v>167.06</v>
      </c>
      <c r="I144" s="100">
        <v>156.83999999999997</v>
      </c>
      <c r="J144" s="100">
        <v>119.789</v>
      </c>
      <c r="K144" s="100">
        <v>114.45000000000002</v>
      </c>
      <c r="L144" s="100">
        <v>108.152</v>
      </c>
      <c r="M144" s="100">
        <v>91.605000000000004</v>
      </c>
      <c r="N144" s="42">
        <v>83.696068999999994</v>
      </c>
      <c r="O144" s="42">
        <f t="shared" ref="O144:T144" si="35">SUM(O145:O149)</f>
        <v>77.125500000000002</v>
      </c>
      <c r="P144" s="42">
        <f t="shared" si="35"/>
        <v>79.536199999999994</v>
      </c>
      <c r="Q144" s="42">
        <f t="shared" si="35"/>
        <v>78.191299999999998</v>
      </c>
      <c r="R144" s="42">
        <f t="shared" si="35"/>
        <v>78.799780000000013</v>
      </c>
      <c r="S144" s="100">
        <f t="shared" si="35"/>
        <v>77.894500000000008</v>
      </c>
      <c r="T144" s="100">
        <f t="shared" si="35"/>
        <v>71.235950000000003</v>
      </c>
      <c r="U144" s="100">
        <f t="shared" ref="U144" si="36">SUM(U145:U149)</f>
        <v>63.586590000000001</v>
      </c>
      <c r="V144" s="100">
        <v>63.422498000000004</v>
      </c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JW144" s="133"/>
      <c r="JX144" s="133"/>
      <c r="JY144" s="116"/>
    </row>
    <row r="145" spans="1:285" x14ac:dyDescent="0.25">
      <c r="B145" s="41" t="s">
        <v>319</v>
      </c>
      <c r="C145" s="45" t="s">
        <v>141</v>
      </c>
      <c r="D145" t="s">
        <v>484</v>
      </c>
      <c r="E145">
        <v>6</v>
      </c>
      <c r="F145" t="s">
        <v>9</v>
      </c>
      <c r="G145" s="100">
        <v>64.403000000000006</v>
      </c>
      <c r="H145" s="100">
        <v>65.08</v>
      </c>
      <c r="I145" s="100">
        <v>60.82</v>
      </c>
      <c r="J145" s="100">
        <v>33.704000000000001</v>
      </c>
      <c r="K145" s="100">
        <v>29.73</v>
      </c>
      <c r="L145" s="100">
        <v>25.643999999999998</v>
      </c>
      <c r="M145" s="100">
        <v>21.556999999999999</v>
      </c>
      <c r="N145" s="42">
        <v>18.091899999999999</v>
      </c>
      <c r="O145" s="42">
        <v>14.004</v>
      </c>
      <c r="P145" s="42">
        <v>14.346399999999999</v>
      </c>
      <c r="Q145" s="42">
        <v>15.534700000000001</v>
      </c>
      <c r="R145">
        <v>19.688400000000001</v>
      </c>
      <c r="S145" s="124">
        <v>23.646699999999999</v>
      </c>
      <c r="T145" s="124">
        <v>22.397500000000001</v>
      </c>
      <c r="U145" s="100">
        <v>19.605460000000001</v>
      </c>
      <c r="V145" s="100">
        <v>26.431660000000001</v>
      </c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JW145" s="133"/>
      <c r="JX145" s="133"/>
      <c r="JY145" s="116"/>
    </row>
    <row r="146" spans="1:285" x14ac:dyDescent="0.25">
      <c r="B146" s="41" t="s">
        <v>320</v>
      </c>
      <c r="C146" s="45" t="s">
        <v>142</v>
      </c>
      <c r="D146" t="s">
        <v>485</v>
      </c>
      <c r="E146">
        <v>6</v>
      </c>
      <c r="F146" t="s">
        <v>9</v>
      </c>
      <c r="G146" s="100">
        <v>8.8041085799999994</v>
      </c>
      <c r="H146" s="100">
        <v>8.8000000000000007</v>
      </c>
      <c r="I146" s="100">
        <v>8.8000000000000007</v>
      </c>
      <c r="J146" s="100">
        <v>8.8040000000000003</v>
      </c>
      <c r="K146" s="100">
        <v>8.8000000000000007</v>
      </c>
      <c r="L146" s="100">
        <v>8.8040000000000003</v>
      </c>
      <c r="M146" s="100">
        <v>0</v>
      </c>
      <c r="N146" s="42">
        <v>0</v>
      </c>
      <c r="O146" s="42">
        <v>0</v>
      </c>
      <c r="P146" s="42">
        <v>0</v>
      </c>
      <c r="Q146" s="42">
        <v>0</v>
      </c>
      <c r="R146">
        <v>0</v>
      </c>
      <c r="S146" s="100">
        <v>0</v>
      </c>
      <c r="T146" s="100">
        <v>0</v>
      </c>
      <c r="U146" s="100">
        <v>0</v>
      </c>
      <c r="V146" s="100">
        <v>0</v>
      </c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JW146" s="133"/>
      <c r="JX146" s="133"/>
      <c r="JY146" s="116"/>
    </row>
    <row r="147" spans="1:285" x14ac:dyDescent="0.25">
      <c r="B147" s="41" t="s">
        <v>321</v>
      </c>
      <c r="C147" s="45" t="s">
        <v>143</v>
      </c>
      <c r="D147" t="s">
        <v>486</v>
      </c>
      <c r="E147">
        <v>6</v>
      </c>
      <c r="F147" t="s">
        <v>9</v>
      </c>
      <c r="G147" s="100">
        <v>39.137</v>
      </c>
      <c r="H147" s="100">
        <v>40.06</v>
      </c>
      <c r="I147" s="100">
        <v>38.82</v>
      </c>
      <c r="J147" s="100">
        <v>37.231000000000002</v>
      </c>
      <c r="K147" s="100">
        <v>35.71</v>
      </c>
      <c r="L147" s="100">
        <v>33.69</v>
      </c>
      <c r="M147" s="100">
        <v>31.61</v>
      </c>
      <c r="N147" s="42">
        <v>31.610168999999999</v>
      </c>
      <c r="O147" s="42">
        <v>31.0426</v>
      </c>
      <c r="P147" s="42">
        <v>35.979700000000001</v>
      </c>
      <c r="Q147" s="42">
        <v>37.320099999999996</v>
      </c>
      <c r="R147">
        <v>37.13758</v>
      </c>
      <c r="S147" s="124">
        <v>35.582900000000002</v>
      </c>
      <c r="T147" s="124">
        <v>34.028300000000002</v>
      </c>
      <c r="U147" s="100">
        <v>32.473660000000002</v>
      </c>
      <c r="V147" s="100">
        <v>28.478377999999999</v>
      </c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JW147" s="133"/>
      <c r="JX147" s="133"/>
      <c r="JY147" s="116"/>
    </row>
    <row r="148" spans="1:285" x14ac:dyDescent="0.25">
      <c r="B148" s="41" t="s">
        <v>322</v>
      </c>
      <c r="C148" s="45" t="s">
        <v>144</v>
      </c>
      <c r="D148" t="s">
        <v>487</v>
      </c>
      <c r="E148">
        <v>6</v>
      </c>
      <c r="F148" t="s">
        <v>9</v>
      </c>
      <c r="G148" s="100">
        <v>33.335000000000001</v>
      </c>
      <c r="H148" s="100">
        <v>33.79</v>
      </c>
      <c r="I148" s="100">
        <v>27.73</v>
      </c>
      <c r="J148" s="100">
        <v>20.106000000000002</v>
      </c>
      <c r="K148" s="100">
        <v>18.420000000000002</v>
      </c>
      <c r="L148" s="100">
        <v>18.637</v>
      </c>
      <c r="M148" s="100">
        <v>17.960999999999999</v>
      </c>
      <c r="N148" s="42">
        <v>14.699</v>
      </c>
      <c r="O148" s="42">
        <v>13.8583</v>
      </c>
      <c r="P148" s="42">
        <v>12.4229</v>
      </c>
      <c r="Q148" s="42">
        <v>10.1081</v>
      </c>
      <c r="R148">
        <v>7.9992999999999999</v>
      </c>
      <c r="S148" s="100">
        <v>5.7500999999999998</v>
      </c>
      <c r="T148" s="100">
        <v>3.6742699999999999</v>
      </c>
      <c r="U148" s="100">
        <v>2.0931000000000002</v>
      </c>
      <c r="V148" s="100">
        <v>0.81557000000000002</v>
      </c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JW148" s="133"/>
      <c r="JX148" s="133"/>
      <c r="JY148" s="116"/>
    </row>
    <row r="149" spans="1:285" x14ac:dyDescent="0.25">
      <c r="B149" s="41" t="s">
        <v>323</v>
      </c>
      <c r="C149" s="45" t="s">
        <v>145</v>
      </c>
      <c r="D149" t="s">
        <v>488</v>
      </c>
      <c r="E149">
        <v>6</v>
      </c>
      <c r="F149" t="s">
        <v>9</v>
      </c>
      <c r="G149" s="100">
        <v>19.379000000000001</v>
      </c>
      <c r="H149" s="100">
        <v>19.329999999999998</v>
      </c>
      <c r="I149" s="100">
        <v>20.67</v>
      </c>
      <c r="J149" s="100">
        <v>19.943999999999999</v>
      </c>
      <c r="K149" s="100">
        <v>21.79</v>
      </c>
      <c r="L149" s="100">
        <v>21.376999999999999</v>
      </c>
      <c r="M149" s="100">
        <v>20.477</v>
      </c>
      <c r="N149" s="42">
        <v>19.295000000000002</v>
      </c>
      <c r="O149" s="42">
        <v>18.220600000000001</v>
      </c>
      <c r="P149" s="42">
        <v>16.787199999999999</v>
      </c>
      <c r="Q149" s="42">
        <v>15.228400000000001</v>
      </c>
      <c r="R149">
        <v>13.974500000000001</v>
      </c>
      <c r="S149" s="124">
        <v>12.9148</v>
      </c>
      <c r="T149" s="124">
        <v>11.13588</v>
      </c>
      <c r="U149" s="100">
        <v>9.4143699999999999</v>
      </c>
      <c r="V149" s="100">
        <v>7.6968899999999998</v>
      </c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JW149" s="133"/>
      <c r="JX149" s="133"/>
      <c r="JY149" s="116"/>
    </row>
    <row r="150" spans="1:285" x14ac:dyDescent="0.25">
      <c r="B150" s="41" t="s">
        <v>324</v>
      </c>
      <c r="C150" t="s">
        <v>146</v>
      </c>
      <c r="D150" t="s">
        <v>489</v>
      </c>
      <c r="E150">
        <v>6</v>
      </c>
      <c r="F150" t="s">
        <v>9</v>
      </c>
      <c r="G150" s="100">
        <v>0</v>
      </c>
      <c r="H150" s="100">
        <v>0</v>
      </c>
      <c r="I150" s="100">
        <v>0</v>
      </c>
      <c r="J150" s="100">
        <v>0</v>
      </c>
      <c r="K150" s="100">
        <v>0</v>
      </c>
      <c r="L150" s="100">
        <v>3.4550000000000001</v>
      </c>
      <c r="M150" s="100">
        <v>18.309000000000001</v>
      </c>
      <c r="N150" s="42">
        <v>17.047999999999998</v>
      </c>
      <c r="O150" s="42">
        <f>O151</f>
        <v>14.612500000000001</v>
      </c>
      <c r="P150" s="42">
        <f>P151</f>
        <v>12.177099999999999</v>
      </c>
      <c r="Q150" s="42">
        <f t="shared" ref="Q150:R150" si="37">Q151</f>
        <v>10.666600000000001</v>
      </c>
      <c r="R150" s="42">
        <f t="shared" si="37"/>
        <v>7.9999500000000001</v>
      </c>
      <c r="S150" s="100">
        <v>5.3333000000000004</v>
      </c>
      <c r="T150" s="100">
        <v>2.6666500000000002</v>
      </c>
      <c r="U150" s="100">
        <v>0</v>
      </c>
      <c r="V150" s="100">
        <v>0</v>
      </c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95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JW150" s="133"/>
      <c r="JX150" s="133"/>
      <c r="JY150" s="116"/>
    </row>
    <row r="151" spans="1:285" x14ac:dyDescent="0.25">
      <c r="B151" s="41" t="s">
        <v>325</v>
      </c>
      <c r="C151" s="45" t="s">
        <v>147</v>
      </c>
      <c r="D151" t="s">
        <v>490</v>
      </c>
      <c r="E151">
        <v>6</v>
      </c>
      <c r="F151" t="s">
        <v>9</v>
      </c>
      <c r="G151" s="100">
        <v>0</v>
      </c>
      <c r="H151" s="100">
        <v>0</v>
      </c>
      <c r="I151" s="100">
        <v>0</v>
      </c>
      <c r="J151" s="100">
        <v>0</v>
      </c>
      <c r="K151" s="100">
        <v>0</v>
      </c>
      <c r="L151" s="100">
        <v>3.4550000000000001</v>
      </c>
      <c r="M151" s="100">
        <v>18.309000000000001</v>
      </c>
      <c r="N151" s="42">
        <v>17.047999999999998</v>
      </c>
      <c r="O151" s="42">
        <v>14.612500000000001</v>
      </c>
      <c r="P151" s="42">
        <v>12.177099999999999</v>
      </c>
      <c r="Q151" s="42">
        <v>10.666600000000001</v>
      </c>
      <c r="R151">
        <v>7.9999500000000001</v>
      </c>
      <c r="S151" s="124">
        <v>5.3333000000000004</v>
      </c>
      <c r="T151" s="124">
        <v>2.6666500000000002</v>
      </c>
      <c r="U151" s="100">
        <v>0</v>
      </c>
      <c r="V151" s="100">
        <v>0</v>
      </c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JW151" s="133"/>
      <c r="JX151" s="133"/>
      <c r="JY151" s="116"/>
    </row>
    <row r="152" spans="1:285" x14ac:dyDescent="0.25">
      <c r="B152" s="41" t="s">
        <v>326</v>
      </c>
      <c r="C152" t="s">
        <v>148</v>
      </c>
      <c r="D152" t="s">
        <v>491</v>
      </c>
      <c r="E152">
        <v>6</v>
      </c>
      <c r="F152" t="s">
        <v>9</v>
      </c>
      <c r="G152" s="100">
        <f>G144+G141</f>
        <v>287.33810858000004</v>
      </c>
      <c r="H152" s="100">
        <f>H144+H141</f>
        <v>285.46000000000004</v>
      </c>
      <c r="I152" s="100">
        <f>I144+I141</f>
        <v>270.71999999999997</v>
      </c>
      <c r="J152" s="100">
        <f>J144+J141</f>
        <v>224.012</v>
      </c>
      <c r="K152" s="100">
        <f>K144+K141</f>
        <v>203.42000000000002</v>
      </c>
      <c r="L152" s="100">
        <f>L144+L141+L150</f>
        <v>186.41400000000002</v>
      </c>
      <c r="M152" s="100">
        <f>M144+M141+M150</f>
        <v>171.42499999999998</v>
      </c>
      <c r="N152" s="42">
        <f>N144+N141+N150</f>
        <v>148.68836899999999</v>
      </c>
      <c r="O152" s="42">
        <f t="shared" ref="O152:T152" si="38">O141+O144+O150</f>
        <v>238.65010000000001</v>
      </c>
      <c r="P152" s="42">
        <f t="shared" si="38"/>
        <v>219.25229999999999</v>
      </c>
      <c r="Q152" s="42">
        <f t="shared" si="38"/>
        <v>287.11410000000001</v>
      </c>
      <c r="R152" s="42">
        <f t="shared" si="38"/>
        <v>261.02538000000004</v>
      </c>
      <c r="S152" s="100">
        <f t="shared" si="38"/>
        <v>283.16915</v>
      </c>
      <c r="T152" s="100">
        <f t="shared" si="38"/>
        <v>240.25451000000001</v>
      </c>
      <c r="U152" s="100">
        <f>U141+U144+U150</f>
        <v>197.88741999999999</v>
      </c>
      <c r="V152" s="100">
        <f>V141+V144+V150</f>
        <v>211.93449800000002</v>
      </c>
      <c r="W152" s="42"/>
      <c r="X152" s="42"/>
      <c r="Y152" s="42"/>
      <c r="AA152" s="42"/>
      <c r="AB152" s="42"/>
      <c r="AC152" s="42"/>
      <c r="AE152" s="42"/>
      <c r="AF152" s="42"/>
      <c r="AG152" s="42"/>
      <c r="AI152" s="42"/>
      <c r="AJ152" s="42"/>
      <c r="AK152" s="42"/>
      <c r="AM152" s="42"/>
      <c r="AN152" s="42"/>
      <c r="AO152" s="42"/>
      <c r="AQ152" s="42"/>
      <c r="AR152" s="42"/>
      <c r="AS152" s="42"/>
      <c r="AU152" s="42"/>
      <c r="AV152" s="42"/>
      <c r="AW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JW152" s="133"/>
      <c r="JX152" s="133"/>
      <c r="JY152" s="116"/>
    </row>
    <row r="153" spans="1:285" s="49" customFormat="1" x14ac:dyDescent="0.25">
      <c r="A153"/>
      <c r="B153" s="41" t="s">
        <v>327</v>
      </c>
      <c r="C153" s="49" t="s">
        <v>149</v>
      </c>
      <c r="D153" s="49" t="s">
        <v>492</v>
      </c>
      <c r="E153" s="49">
        <v>6</v>
      </c>
      <c r="F153" s="49" t="s">
        <v>10</v>
      </c>
      <c r="G153" s="125"/>
      <c r="H153" s="125"/>
      <c r="I153" s="125"/>
      <c r="J153" s="125"/>
      <c r="K153" s="125"/>
      <c r="L153" s="125"/>
      <c r="M153" s="125"/>
      <c r="S153" s="125"/>
      <c r="T153" s="125"/>
      <c r="U153" s="125"/>
      <c r="V153" s="125"/>
      <c r="W153" s="55">
        <f t="shared" ref="W153:Z153" si="39">W154+W157</f>
        <v>639059</v>
      </c>
      <c r="X153" s="55">
        <f t="shared" si="39"/>
        <v>658280</v>
      </c>
      <c r="Y153" s="55">
        <f t="shared" si="39"/>
        <v>666019</v>
      </c>
      <c r="Z153" s="55">
        <f t="shared" si="39"/>
        <v>669924</v>
      </c>
      <c r="AA153" s="55">
        <f t="shared" ref="AA153:AT153" si="40">AA154+AA157</f>
        <v>689852</v>
      </c>
      <c r="AB153" s="55">
        <f t="shared" si="40"/>
        <v>706372.18367962516</v>
      </c>
      <c r="AC153" s="55">
        <f t="shared" si="40"/>
        <v>722444.10195628612</v>
      </c>
      <c r="AD153" s="55">
        <f t="shared" si="40"/>
        <v>724207.94735099073</v>
      </c>
      <c r="AE153" s="55">
        <f t="shared" si="40"/>
        <v>738970.85269377939</v>
      </c>
      <c r="AF153" s="55">
        <f t="shared" si="40"/>
        <v>752987.28939634166</v>
      </c>
      <c r="AG153" s="55">
        <f t="shared" si="40"/>
        <v>766435.0970205015</v>
      </c>
      <c r="AH153" s="55">
        <f t="shared" si="40"/>
        <v>774527.66346804658</v>
      </c>
      <c r="AI153" s="55">
        <f t="shared" si="40"/>
        <v>801815.08276816958</v>
      </c>
      <c r="AJ153" s="55">
        <f t="shared" si="40"/>
        <v>819815.23302274453</v>
      </c>
      <c r="AK153" s="55">
        <f t="shared" si="40"/>
        <v>872530.87</v>
      </c>
      <c r="AL153" s="55">
        <f t="shared" si="40"/>
        <v>884692.35800000001</v>
      </c>
      <c r="AM153" s="55">
        <f t="shared" si="40"/>
        <v>897478.59459234844</v>
      </c>
      <c r="AN153" s="55">
        <f t="shared" si="40"/>
        <v>918042.72590456216</v>
      </c>
      <c r="AO153" s="55">
        <f t="shared" si="40"/>
        <v>961406.41424259811</v>
      </c>
      <c r="AP153" s="55">
        <f t="shared" si="40"/>
        <v>977101.8047803347</v>
      </c>
      <c r="AQ153" s="55">
        <f t="shared" si="40"/>
        <v>1019831.2584986798</v>
      </c>
      <c r="AR153" s="55">
        <f t="shared" si="40"/>
        <v>1016272.2797767457</v>
      </c>
      <c r="AS153" s="55">
        <f t="shared" si="40"/>
        <v>1062730.7398946113</v>
      </c>
      <c r="AT153" s="55">
        <f t="shared" si="40"/>
        <v>1042271.8419101291</v>
      </c>
      <c r="AU153" s="55">
        <f t="shared" ref="AU153:AX153" si="41">AU154+AU157</f>
        <v>1059825</v>
      </c>
      <c r="AV153" s="55">
        <f t="shared" si="41"/>
        <v>1069557</v>
      </c>
      <c r="AW153" s="55">
        <f t="shared" si="41"/>
        <v>1067442.3</v>
      </c>
      <c r="AX153" s="55">
        <f t="shared" si="41"/>
        <v>1065709.1000000001</v>
      </c>
      <c r="AY153" s="55">
        <f>AY154+AY157</f>
        <v>1091380.9287</v>
      </c>
      <c r="AZ153" s="55">
        <f>AZ154+AZ157</f>
        <v>1067984.8500000001</v>
      </c>
      <c r="BA153" s="55">
        <f>BA154+BA157</f>
        <v>1075410.199502225</v>
      </c>
      <c r="BB153" s="55">
        <f>BB154+BB157</f>
        <v>1087342.3839399284</v>
      </c>
      <c r="BC153" s="55">
        <v>1085633.3326579619</v>
      </c>
      <c r="BD153" s="55">
        <v>1075737.4690244561</v>
      </c>
      <c r="BE153" s="55">
        <v>1089684.4725499894</v>
      </c>
      <c r="BF153" s="55">
        <v>1106568.8259726183</v>
      </c>
      <c r="BG153" s="55">
        <v>1115307.8689546345</v>
      </c>
      <c r="BH153" s="55">
        <f t="shared" ref="BH153:BI153" si="42">BH154+BH157</f>
        <v>1104894.0830215155</v>
      </c>
      <c r="BI153" s="55">
        <f t="shared" si="42"/>
        <v>1109903.4484086588</v>
      </c>
      <c r="BJ153" s="55">
        <f t="shared" ref="BJ153:BK153" si="43">BJ154+BJ157</f>
        <v>1112044.1995991631</v>
      </c>
      <c r="BK153" s="55">
        <f t="shared" si="43"/>
        <v>1161939.4869348265</v>
      </c>
      <c r="BL153" s="55">
        <f t="shared" ref="BL153:BM153" si="44">BL154+BL157</f>
        <v>1265464.4671565455</v>
      </c>
      <c r="BM153" s="55">
        <f t="shared" si="44"/>
        <v>1260389.8466183287</v>
      </c>
      <c r="BN153" s="55">
        <f t="shared" ref="BN153:BO153" si="45">BN154+BN157</f>
        <v>1224038.2348433875</v>
      </c>
      <c r="BO153" s="55">
        <f t="shared" si="45"/>
        <v>1269857.3881792889</v>
      </c>
      <c r="BP153" s="55">
        <f t="shared" ref="BP153:BQ153" si="46">BP154+BP157</f>
        <v>1273524.2120784954</v>
      </c>
      <c r="BQ153" s="55">
        <f t="shared" si="46"/>
        <v>1281920.2549445676</v>
      </c>
      <c r="BR153" s="55">
        <f t="shared" ref="BR153:BT153" si="47">BR154+BR157</f>
        <v>1382624.8558848528</v>
      </c>
      <c r="BS153" s="55">
        <f t="shared" si="47"/>
        <v>1398746.2355814078</v>
      </c>
      <c r="BT153" s="55">
        <f t="shared" si="47"/>
        <v>1391700.0325769382</v>
      </c>
      <c r="BU153" s="55">
        <f t="shared" ref="BU153:BW153" si="48">BU154+BU157</f>
        <v>1386122.7544368485</v>
      </c>
      <c r="BV153" s="55">
        <f t="shared" si="48"/>
        <v>1378421.4661155057</v>
      </c>
      <c r="BW153" s="55">
        <f t="shared" si="48"/>
        <v>1376802.0825837315</v>
      </c>
      <c r="BX153" s="55">
        <f t="shared" ref="BX153:BY153" si="49">BX154+BX157</f>
        <v>1410471.6059844319</v>
      </c>
      <c r="BY153" s="55">
        <f t="shared" si="49"/>
        <v>1393077.7019178697</v>
      </c>
      <c r="BZ153" s="55">
        <f t="shared" ref="BZ153" si="50">BZ154+BZ157</f>
        <v>1362726.62063416</v>
      </c>
      <c r="CA153" s="55">
        <f t="shared" ref="CA153:CE153" si="51">CA154+CA157</f>
        <v>1357187.8583321713</v>
      </c>
      <c r="CB153" s="55">
        <f t="shared" si="51"/>
        <v>1356760.3761788232</v>
      </c>
      <c r="CC153" s="55">
        <f t="shared" si="51"/>
        <v>1349705.5698675516</v>
      </c>
      <c r="CD153" s="55">
        <f t="shared" si="51"/>
        <v>1364983.0141388762</v>
      </c>
      <c r="CE153" s="55">
        <f t="shared" si="51"/>
        <v>1420424.2535344635</v>
      </c>
      <c r="CF153" s="55">
        <f>CF154+CF157</f>
        <v>1416434.4841499543</v>
      </c>
      <c r="CG153" s="55">
        <f>CG154+CG157</f>
        <v>1400971.7802679858</v>
      </c>
      <c r="CH153" s="55">
        <f>CH154+CH157</f>
        <v>1401508.9165288839</v>
      </c>
      <c r="CI153" s="55">
        <f>CI154+CI157</f>
        <v>1357436.4460169082</v>
      </c>
      <c r="CJ153" s="55">
        <f>CJ154+CJ157</f>
        <v>1367872.3303949528</v>
      </c>
      <c r="CL153" s="50"/>
      <c r="CO153" s="50"/>
      <c r="CR153" s="50"/>
      <c r="CU153" s="50"/>
      <c r="CX153" s="50"/>
      <c r="DA153" s="50"/>
      <c r="DD153" s="50"/>
      <c r="DG153" s="50"/>
      <c r="DJ153" s="50"/>
      <c r="DM153" s="50"/>
      <c r="DP153" s="50"/>
      <c r="DS153" s="50"/>
      <c r="DV153" s="50"/>
      <c r="DY153" s="50"/>
      <c r="EB153" s="50"/>
      <c r="EE153" s="50"/>
      <c r="EH153" s="50"/>
      <c r="EK153" s="50"/>
      <c r="EN153" s="50"/>
      <c r="EQ153" s="50"/>
      <c r="ET153" s="50"/>
      <c r="EW153" s="50"/>
      <c r="EZ153" s="50"/>
      <c r="FC153" s="50"/>
      <c r="IU153" s="106"/>
      <c r="IX153" s="106"/>
      <c r="JW153" s="135"/>
      <c r="JX153" s="135"/>
      <c r="JY153" s="118"/>
    </row>
    <row r="154" spans="1:285" s="49" customFormat="1" x14ac:dyDescent="0.25">
      <c r="A154"/>
      <c r="B154" s="41" t="s">
        <v>328</v>
      </c>
      <c r="C154" s="51" t="s">
        <v>150</v>
      </c>
      <c r="D154" s="49" t="s">
        <v>493</v>
      </c>
      <c r="E154" s="49">
        <v>6</v>
      </c>
      <c r="F154" s="49" t="s">
        <v>10</v>
      </c>
      <c r="G154" s="125"/>
      <c r="H154" s="125"/>
      <c r="I154" s="125"/>
      <c r="J154" s="125"/>
      <c r="K154" s="125"/>
      <c r="L154" s="125"/>
      <c r="M154" s="125"/>
      <c r="S154" s="125"/>
      <c r="T154" s="125"/>
      <c r="U154" s="125"/>
      <c r="V154" s="125"/>
      <c r="W154" s="55">
        <f t="shared" ref="W154:Z154" si="52">W155+W156</f>
        <v>239025</v>
      </c>
      <c r="X154" s="55">
        <f t="shared" si="52"/>
        <v>247988</v>
      </c>
      <c r="Y154" s="55">
        <f t="shared" si="52"/>
        <v>250078</v>
      </c>
      <c r="Z154" s="55">
        <f t="shared" si="52"/>
        <v>231436</v>
      </c>
      <c r="AA154" s="55">
        <f t="shared" ref="AA154:AH154" si="53">AA155+AA156</f>
        <v>241356</v>
      </c>
      <c r="AB154" s="55">
        <f t="shared" si="53"/>
        <v>247393</v>
      </c>
      <c r="AC154" s="55">
        <f t="shared" si="53"/>
        <v>242451</v>
      </c>
      <c r="AD154" s="55">
        <f t="shared" si="53"/>
        <v>241385.09</v>
      </c>
      <c r="AE154" s="55">
        <f t="shared" si="53"/>
        <v>250781</v>
      </c>
      <c r="AF154" s="55">
        <f t="shared" si="53"/>
        <v>251097</v>
      </c>
      <c r="AG154" s="55">
        <f t="shared" si="53"/>
        <v>246952.685</v>
      </c>
      <c r="AH154" s="55">
        <f t="shared" si="53"/>
        <v>250352.49600000001</v>
      </c>
      <c r="AI154" s="55">
        <f t="shared" ref="AI154:AL154" si="54">AI155+AI156</f>
        <v>253977.90700000001</v>
      </c>
      <c r="AJ154" s="55">
        <f t="shared" si="54"/>
        <v>253546.97899999999</v>
      </c>
      <c r="AK154" s="55">
        <f t="shared" si="54"/>
        <v>269272</v>
      </c>
      <c r="AL154" s="55">
        <f t="shared" si="54"/>
        <v>265700.11800000002</v>
      </c>
      <c r="AM154" s="55">
        <f t="shared" ref="AM154:AT154" si="55">AM155+AM156</f>
        <v>269665.967</v>
      </c>
      <c r="AN154" s="55">
        <f t="shared" si="55"/>
        <v>277331.99100000004</v>
      </c>
      <c r="AO154" s="55">
        <f t="shared" si="55"/>
        <v>274194.30900000001</v>
      </c>
      <c r="AP154" s="55">
        <f t="shared" si="55"/>
        <v>286631.647</v>
      </c>
      <c r="AQ154" s="55">
        <f t="shared" si="55"/>
        <v>290712</v>
      </c>
      <c r="AR154" s="55">
        <f t="shared" si="55"/>
        <v>285526</v>
      </c>
      <c r="AS154" s="55">
        <f t="shared" si="55"/>
        <v>287901</v>
      </c>
      <c r="AT154" s="55">
        <f t="shared" si="55"/>
        <v>254263</v>
      </c>
      <c r="AU154" s="55">
        <f t="shared" ref="AU154:AW154" si="56">AU155+AU156</f>
        <v>248251</v>
      </c>
      <c r="AV154" s="55">
        <f>AV155+AV156</f>
        <v>249313</v>
      </c>
      <c r="AW154" s="55">
        <f t="shared" si="56"/>
        <v>240726</v>
      </c>
      <c r="AX154" s="55">
        <f>AX155+AX156</f>
        <v>239695</v>
      </c>
      <c r="AY154" s="55">
        <f>AY155+AY156</f>
        <v>240997.6887</v>
      </c>
      <c r="AZ154" s="55">
        <f>AZ155+AZ156</f>
        <v>231324.46</v>
      </c>
      <c r="BA154" s="55">
        <f>BA155+BA156</f>
        <v>231626</v>
      </c>
      <c r="BB154" s="55">
        <f>BB155+BB156</f>
        <v>225163.97</v>
      </c>
      <c r="BC154" s="55">
        <v>228103.58259999999</v>
      </c>
      <c r="BD154" s="55">
        <v>213218.68800000002</v>
      </c>
      <c r="BE154" s="55">
        <v>213489.87316652999</v>
      </c>
      <c r="BF154" s="55">
        <v>209762.72645054993</v>
      </c>
      <c r="BG154" s="55">
        <f>BG155+BG156</f>
        <v>207644.57165976</v>
      </c>
      <c r="BH154" s="55">
        <f t="shared" ref="BH154:BI154" si="57">BH155+BH156</f>
        <v>209285.43620405</v>
      </c>
      <c r="BI154" s="55">
        <f t="shared" si="57"/>
        <v>210810.59837173001</v>
      </c>
      <c r="BJ154" s="55">
        <f t="shared" ref="BJ154" si="58">BJ155+BJ156</f>
        <v>208893.70103837003</v>
      </c>
      <c r="BK154" s="55">
        <f t="shared" ref="BK154:BP154" si="59">BK155+BK156</f>
        <v>212984.75069231997</v>
      </c>
      <c r="BL154" s="55">
        <f t="shared" si="59"/>
        <v>221728.04401980998</v>
      </c>
      <c r="BM154" s="55">
        <f t="shared" si="59"/>
        <v>214480.93455681996</v>
      </c>
      <c r="BN154" s="55">
        <f t="shared" si="59"/>
        <v>204632.61932319004</v>
      </c>
      <c r="BO154" s="55">
        <f t="shared" si="59"/>
        <v>222396.98782050001</v>
      </c>
      <c r="BP154" s="55">
        <f t="shared" si="59"/>
        <v>219253.30044019001</v>
      </c>
      <c r="BQ154" s="55">
        <f t="shared" ref="BQ154:BR154" si="60">BQ155+BQ156</f>
        <v>217332.70352850002</v>
      </c>
      <c r="BR154" s="55">
        <f t="shared" si="60"/>
        <v>202111.78196185999</v>
      </c>
      <c r="BS154" s="55">
        <f t="shared" ref="BS154:BT154" si="61">BS155+BS156</f>
        <v>206323.45133802999</v>
      </c>
      <c r="BT154" s="55">
        <f t="shared" si="61"/>
        <v>204698.45215839002</v>
      </c>
      <c r="BU154" s="55">
        <f t="shared" ref="BU154:BW154" si="62">BU155+BU156</f>
        <v>215849.06561012001</v>
      </c>
      <c r="BV154" s="55">
        <f t="shared" si="62"/>
        <v>240489.52458429002</v>
      </c>
      <c r="BW154" s="55">
        <f t="shared" si="62"/>
        <v>256571.84277972</v>
      </c>
      <c r="BX154" s="55">
        <f t="shared" ref="BX154:BY154" si="63">BX155+BX156</f>
        <v>255284.37084834001</v>
      </c>
      <c r="BY154" s="55">
        <f t="shared" si="63"/>
        <v>236612.57611677999</v>
      </c>
      <c r="BZ154" s="55">
        <f t="shared" ref="BZ154:CA154" si="64">BZ155+BZ156</f>
        <v>213533.05560917003</v>
      </c>
      <c r="CA154" s="55">
        <f t="shared" si="64"/>
        <v>215267.54453052999</v>
      </c>
      <c r="CB154" s="55">
        <f t="shared" ref="CB154" si="65">CB155+CB156</f>
        <v>216003.07617471999</v>
      </c>
      <c r="CC154" s="55">
        <f t="shared" ref="CC154:CD154" si="66">CC155+CC156</f>
        <v>203880.58307579</v>
      </c>
      <c r="CD154" s="55">
        <f t="shared" si="66"/>
        <v>192986.75134915</v>
      </c>
      <c r="CE154" s="55">
        <f t="shared" ref="CE154" si="67">CE155+CE156</f>
        <v>190779.55503903</v>
      </c>
      <c r="CF154" s="55">
        <f>CF155+CF156</f>
        <v>187210.76732692</v>
      </c>
      <c r="CG154" s="55">
        <f>CG155+CG156</f>
        <v>183662.31940094</v>
      </c>
      <c r="CH154" s="55">
        <f>CH155+CH156</f>
        <v>182423.06125351999</v>
      </c>
      <c r="CI154" s="55">
        <f>CI155+CI156</f>
        <v>164316.07940700001</v>
      </c>
      <c r="CJ154" s="55">
        <f>CJ155+CJ156</f>
        <v>160072.08184107</v>
      </c>
      <c r="CL154" s="50"/>
      <c r="CO154" s="50"/>
      <c r="CR154" s="50"/>
      <c r="CU154" s="50"/>
      <c r="CX154" s="50"/>
      <c r="DA154" s="50"/>
      <c r="DD154" s="50"/>
      <c r="DG154" s="50"/>
      <c r="DJ154" s="50"/>
      <c r="DM154" s="50"/>
      <c r="DP154" s="50"/>
      <c r="DS154" s="50"/>
      <c r="DV154" s="50"/>
      <c r="DY154" s="50"/>
      <c r="EB154" s="50"/>
      <c r="EE154" s="50"/>
      <c r="EH154" s="50"/>
      <c r="EK154" s="50"/>
      <c r="EN154" s="50"/>
      <c r="EQ154" s="50"/>
      <c r="ET154" s="50"/>
      <c r="EW154" s="50"/>
      <c r="EZ154" s="50"/>
      <c r="FC154" s="50"/>
      <c r="IU154" s="106"/>
      <c r="IX154" s="106"/>
      <c r="JW154" s="135"/>
      <c r="JX154" s="135"/>
      <c r="JY154" s="118"/>
    </row>
    <row r="155" spans="1:285" s="49" customFormat="1" x14ac:dyDescent="0.25">
      <c r="A155"/>
      <c r="B155" s="41" t="s">
        <v>329</v>
      </c>
      <c r="C155" s="52" t="s">
        <v>151</v>
      </c>
      <c r="D155" s="49" t="s">
        <v>494</v>
      </c>
      <c r="E155" s="49">
        <v>6</v>
      </c>
      <c r="F155" s="49" t="s">
        <v>10</v>
      </c>
      <c r="G155" s="125"/>
      <c r="H155" s="125"/>
      <c r="I155" s="125"/>
      <c r="J155" s="125"/>
      <c r="K155" s="125"/>
      <c r="L155" s="125"/>
      <c r="M155" s="125"/>
      <c r="S155" s="125"/>
      <c r="T155" s="125"/>
      <c r="U155" s="125"/>
      <c r="V155" s="125"/>
      <c r="W155" s="55">
        <v>239025</v>
      </c>
      <c r="X155" s="55">
        <v>247988</v>
      </c>
      <c r="Y155" s="55">
        <v>250078</v>
      </c>
      <c r="Z155" s="55">
        <v>231436</v>
      </c>
      <c r="AA155" s="55">
        <v>241356</v>
      </c>
      <c r="AB155" s="55">
        <v>247393</v>
      </c>
      <c r="AC155" s="55">
        <v>242451</v>
      </c>
      <c r="AD155" s="55">
        <v>241385.09</v>
      </c>
      <c r="AE155" s="55">
        <v>250781</v>
      </c>
      <c r="AF155" s="55">
        <v>251097</v>
      </c>
      <c r="AG155" s="55">
        <v>246952.685</v>
      </c>
      <c r="AH155" s="55">
        <v>250352.49600000001</v>
      </c>
      <c r="AI155" s="55">
        <v>253977.90700000001</v>
      </c>
      <c r="AJ155" s="55">
        <v>253546.97899999999</v>
      </c>
      <c r="AK155" s="55">
        <v>249248.6</v>
      </c>
      <c r="AL155" s="55">
        <v>245782.11799999999</v>
      </c>
      <c r="AM155" s="55">
        <v>247900.04699999999</v>
      </c>
      <c r="AN155" s="55">
        <v>256197.43100000001</v>
      </c>
      <c r="AO155" s="55">
        <v>253080.46900000001</v>
      </c>
      <c r="AP155" s="55">
        <v>260598.90700000001</v>
      </c>
      <c r="AQ155" s="55">
        <v>260030</v>
      </c>
      <c r="AR155" s="55">
        <v>254850</v>
      </c>
      <c r="AS155" s="55">
        <v>257306</v>
      </c>
      <c r="AT155" s="55">
        <v>223824</v>
      </c>
      <c r="AU155" s="55">
        <v>217702</v>
      </c>
      <c r="AV155" s="55">
        <v>218871</v>
      </c>
      <c r="AW155" s="55">
        <v>210285</v>
      </c>
      <c r="AX155" s="55">
        <v>209409</v>
      </c>
      <c r="AY155" s="20">
        <v>210645.43</v>
      </c>
      <c r="AZ155" s="20">
        <v>201234.46</v>
      </c>
      <c r="BA155" s="20">
        <v>201454</v>
      </c>
      <c r="BB155" s="20">
        <v>195047</v>
      </c>
      <c r="BC155" s="20">
        <v>198172.32699999999</v>
      </c>
      <c r="BD155" s="81">
        <v>197828.87100000001</v>
      </c>
      <c r="BE155" s="81">
        <v>198161.88399999999</v>
      </c>
      <c r="BF155" s="81">
        <v>194544.94315160994</v>
      </c>
      <c r="BG155" s="81">
        <v>192353.06178737999</v>
      </c>
      <c r="BH155" s="55">
        <v>194097.220333</v>
      </c>
      <c r="BI155" s="55">
        <v>195643.11809946</v>
      </c>
      <c r="BJ155" s="20">
        <v>193739.27651348003</v>
      </c>
      <c r="BK155" s="20">
        <v>197488.95677269998</v>
      </c>
      <c r="BL155" s="81">
        <v>212599.93040442999</v>
      </c>
      <c r="BM155" s="81">
        <v>205363.95672596997</v>
      </c>
      <c r="BN155" s="81">
        <v>200436.54957839003</v>
      </c>
      <c r="BO155" s="81">
        <v>219481.50882786</v>
      </c>
      <c r="BP155" s="81">
        <v>216347.43157451</v>
      </c>
      <c r="BQ155" s="81">
        <v>214448.99679234001</v>
      </c>
      <c r="BR155" s="81">
        <v>202111.78196185999</v>
      </c>
      <c r="BS155" s="81">
        <v>206323.45133802999</v>
      </c>
      <c r="BT155" s="81">
        <v>204698.45215839002</v>
      </c>
      <c r="BU155" s="81">
        <v>215849.06561012001</v>
      </c>
      <c r="BV155" s="81">
        <v>240489.52458429002</v>
      </c>
      <c r="BW155" s="81">
        <v>256571.84277972</v>
      </c>
      <c r="BX155" s="81">
        <v>255284.37084834001</v>
      </c>
      <c r="BY155" s="81">
        <v>236612.57611677999</v>
      </c>
      <c r="BZ155" s="81">
        <v>213533.05560917003</v>
      </c>
      <c r="CA155" s="81">
        <v>215267.54453052999</v>
      </c>
      <c r="CB155" s="81">
        <v>216003.07617471999</v>
      </c>
      <c r="CC155" s="81">
        <v>203880.58307579</v>
      </c>
      <c r="CD155" s="81">
        <v>192986.75134915</v>
      </c>
      <c r="CE155" s="81">
        <v>190779.55503903</v>
      </c>
      <c r="CF155" s="81">
        <v>187210.76732692</v>
      </c>
      <c r="CG155" s="81">
        <v>183662.31940094</v>
      </c>
      <c r="CH155" s="81">
        <v>182423.06125351999</v>
      </c>
      <c r="CI155" s="81">
        <v>164316.07940700001</v>
      </c>
      <c r="CJ155" s="81">
        <v>160072.08184107</v>
      </c>
      <c r="CL155" s="50"/>
      <c r="CO155" s="50"/>
      <c r="CR155" s="50"/>
      <c r="CU155" s="50"/>
      <c r="CX155" s="50"/>
      <c r="DA155" s="50"/>
      <c r="DD155" s="50"/>
      <c r="DG155" s="50"/>
      <c r="DJ155" s="50"/>
      <c r="DM155" s="50"/>
      <c r="DP155" s="50"/>
      <c r="DS155" s="50"/>
      <c r="DV155" s="50"/>
      <c r="DY155" s="50"/>
      <c r="EB155" s="50"/>
      <c r="EE155" s="50"/>
      <c r="EH155" s="50"/>
      <c r="EK155" s="50"/>
      <c r="EN155" s="50"/>
      <c r="EQ155" s="50"/>
      <c r="ET155" s="50"/>
      <c r="EW155" s="50"/>
      <c r="EZ155" s="50"/>
      <c r="FC155" s="50"/>
      <c r="IU155" s="106"/>
      <c r="IX155" s="106"/>
      <c r="JW155" s="135"/>
      <c r="JX155" s="135"/>
      <c r="JY155" s="118"/>
    </row>
    <row r="156" spans="1:285" s="49" customFormat="1" x14ac:dyDescent="0.25">
      <c r="A156"/>
      <c r="B156" s="41" t="s">
        <v>330</v>
      </c>
      <c r="C156" s="52" t="s">
        <v>152</v>
      </c>
      <c r="D156" s="49" t="s">
        <v>495</v>
      </c>
      <c r="E156" s="49">
        <v>6</v>
      </c>
      <c r="F156" s="49" t="s">
        <v>10</v>
      </c>
      <c r="G156" s="125"/>
      <c r="H156" s="125"/>
      <c r="I156" s="125"/>
      <c r="J156" s="125"/>
      <c r="K156" s="125"/>
      <c r="L156" s="125"/>
      <c r="M156" s="125"/>
      <c r="S156" s="125"/>
      <c r="T156" s="125"/>
      <c r="U156" s="125"/>
      <c r="V156" s="125"/>
      <c r="W156" s="55"/>
      <c r="X156" s="55"/>
      <c r="Y156" s="55"/>
      <c r="Z156" s="55"/>
      <c r="AA156" s="55"/>
      <c r="AB156" s="55"/>
      <c r="AC156" s="55"/>
      <c r="AD156" s="55"/>
      <c r="AE156" s="55"/>
      <c r="AF156" s="55"/>
      <c r="AG156" s="55"/>
      <c r="AH156" s="55"/>
      <c r="AI156" s="55"/>
      <c r="AJ156" s="55"/>
      <c r="AK156" s="55">
        <v>20023.400000000001</v>
      </c>
      <c r="AL156" s="55">
        <v>19918</v>
      </c>
      <c r="AM156" s="55">
        <v>21765.919999999998</v>
      </c>
      <c r="AN156" s="55">
        <v>21134.560000000001</v>
      </c>
      <c r="AO156" s="55">
        <v>21113.84</v>
      </c>
      <c r="AP156" s="55">
        <v>26032.739999999998</v>
      </c>
      <c r="AQ156" s="55">
        <v>30682</v>
      </c>
      <c r="AR156" s="55">
        <v>30676</v>
      </c>
      <c r="AS156" s="55">
        <v>30595</v>
      </c>
      <c r="AT156" s="55">
        <v>30439</v>
      </c>
      <c r="AU156" s="55">
        <v>30549</v>
      </c>
      <c r="AV156" s="55">
        <v>30442</v>
      </c>
      <c r="AW156" s="55">
        <v>30441</v>
      </c>
      <c r="AX156" s="55">
        <v>30286</v>
      </c>
      <c r="AY156" s="20">
        <v>30352.258699999998</v>
      </c>
      <c r="AZ156" s="20">
        <v>30090</v>
      </c>
      <c r="BA156" s="20">
        <v>30172</v>
      </c>
      <c r="BB156" s="20">
        <v>30116.97</v>
      </c>
      <c r="BC156" s="20">
        <v>29931.2556</v>
      </c>
      <c r="BD156" s="81">
        <v>15389.817000000001</v>
      </c>
      <c r="BE156" s="81">
        <v>15327.98916653</v>
      </c>
      <c r="BF156" s="81">
        <v>15217.783298939999</v>
      </c>
      <c r="BG156" s="81">
        <v>15291.50987238</v>
      </c>
      <c r="BH156" s="81">
        <v>15188.215871050001</v>
      </c>
      <c r="BI156" s="81">
        <v>15167.480272269999</v>
      </c>
      <c r="BJ156" s="20">
        <v>15154.424524890001</v>
      </c>
      <c r="BK156" s="20">
        <v>15495.793919619999</v>
      </c>
      <c r="BL156" s="81">
        <v>9128.1136153799998</v>
      </c>
      <c r="BM156" s="81">
        <v>9116.9778308500008</v>
      </c>
      <c r="BN156" s="81">
        <v>4196.069744800001</v>
      </c>
      <c r="BO156" s="81">
        <v>2915.4789926399999</v>
      </c>
      <c r="BP156" s="81">
        <v>2905.86886568</v>
      </c>
      <c r="BQ156" s="81">
        <v>2883.7067361600007</v>
      </c>
      <c r="BR156" s="81">
        <v>0</v>
      </c>
      <c r="BS156" s="81">
        <v>0</v>
      </c>
      <c r="BT156" s="81"/>
      <c r="BU156" s="81"/>
      <c r="BV156" s="81"/>
      <c r="BW156" s="81"/>
      <c r="BX156" s="81"/>
      <c r="BY156" s="81"/>
      <c r="BZ156" s="81"/>
      <c r="CA156" s="81"/>
      <c r="CB156" s="81"/>
      <c r="CC156" s="81"/>
      <c r="CD156" s="81">
        <v>0</v>
      </c>
      <c r="CE156" s="81">
        <v>0</v>
      </c>
      <c r="CF156" s="81">
        <v>0</v>
      </c>
      <c r="CG156" s="81">
        <v>0</v>
      </c>
      <c r="CH156" s="81">
        <v>0</v>
      </c>
      <c r="CI156" s="81">
        <v>0</v>
      </c>
      <c r="CJ156" s="81">
        <v>0</v>
      </c>
      <c r="CL156" s="50"/>
      <c r="CO156" s="50"/>
      <c r="CR156" s="50"/>
      <c r="CU156" s="50"/>
      <c r="CX156" s="50"/>
      <c r="DA156" s="50"/>
      <c r="DD156" s="50"/>
      <c r="DG156" s="50"/>
      <c r="DJ156" s="50"/>
      <c r="DM156" s="50"/>
      <c r="DP156" s="50"/>
      <c r="DS156" s="50"/>
      <c r="DV156" s="50"/>
      <c r="DY156" s="50"/>
      <c r="EB156" s="50"/>
      <c r="EE156" s="50"/>
      <c r="EH156" s="50"/>
      <c r="EK156" s="50"/>
      <c r="EN156" s="50"/>
      <c r="EQ156" s="50"/>
      <c r="ET156" s="50"/>
      <c r="EW156" s="50"/>
      <c r="EZ156" s="50"/>
      <c r="FC156" s="50"/>
      <c r="IU156" s="106"/>
      <c r="IX156" s="106"/>
      <c r="JW156" s="135"/>
      <c r="JX156" s="135"/>
      <c r="JY156" s="118"/>
    </row>
    <row r="157" spans="1:285" s="49" customFormat="1" x14ac:dyDescent="0.25">
      <c r="A157"/>
      <c r="B157" s="41" t="s">
        <v>331</v>
      </c>
      <c r="C157" s="51" t="s">
        <v>153</v>
      </c>
      <c r="D157" s="49" t="s">
        <v>496</v>
      </c>
      <c r="E157" s="49">
        <v>6</v>
      </c>
      <c r="F157" s="49" t="s">
        <v>10</v>
      </c>
      <c r="G157" s="125"/>
      <c r="H157" s="125"/>
      <c r="I157" s="125"/>
      <c r="J157" s="125"/>
      <c r="K157" s="125"/>
      <c r="L157" s="125"/>
      <c r="M157" s="125"/>
      <c r="S157" s="125"/>
      <c r="T157" s="125"/>
      <c r="U157" s="125"/>
      <c r="V157" s="125"/>
      <c r="W157" s="55">
        <f t="shared" ref="W157:Z157" si="68">W158+W161</f>
        <v>400034</v>
      </c>
      <c r="X157" s="55">
        <f t="shared" si="68"/>
        <v>410292</v>
      </c>
      <c r="Y157" s="55">
        <f t="shared" si="68"/>
        <v>415941</v>
      </c>
      <c r="Z157" s="55">
        <f t="shared" si="68"/>
        <v>438488</v>
      </c>
      <c r="AA157" s="55">
        <f t="shared" ref="AA157:AP157" si="69">AA158+AA161</f>
        <v>448496</v>
      </c>
      <c r="AB157" s="55">
        <f t="shared" si="69"/>
        <v>458979.18367962516</v>
      </c>
      <c r="AC157" s="55">
        <f t="shared" si="69"/>
        <v>479993.10195628612</v>
      </c>
      <c r="AD157" s="55">
        <f t="shared" si="69"/>
        <v>482822.85735099076</v>
      </c>
      <c r="AE157" s="55">
        <f t="shared" si="69"/>
        <v>488189.85269377934</v>
      </c>
      <c r="AF157" s="55">
        <f t="shared" si="69"/>
        <v>501890.28939634172</v>
      </c>
      <c r="AG157" s="55">
        <f t="shared" si="69"/>
        <v>519482.41202050145</v>
      </c>
      <c r="AH157" s="55">
        <f t="shared" si="69"/>
        <v>524175.16746804654</v>
      </c>
      <c r="AI157" s="55">
        <f t="shared" si="69"/>
        <v>547837.17576816957</v>
      </c>
      <c r="AJ157" s="55">
        <f t="shared" si="69"/>
        <v>566268.2540227446</v>
      </c>
      <c r="AK157" s="55">
        <f t="shared" si="69"/>
        <v>603258.87</v>
      </c>
      <c r="AL157" s="55">
        <f t="shared" si="69"/>
        <v>618992.24</v>
      </c>
      <c r="AM157" s="55">
        <f t="shared" si="69"/>
        <v>627812.62759234849</v>
      </c>
      <c r="AN157" s="55">
        <f t="shared" si="69"/>
        <v>640710.73490456212</v>
      </c>
      <c r="AO157" s="55">
        <f t="shared" si="69"/>
        <v>687212.1052425981</v>
      </c>
      <c r="AP157" s="55">
        <f t="shared" si="69"/>
        <v>690470.1577803347</v>
      </c>
      <c r="AQ157" s="55">
        <f t="shared" ref="AQ157" si="70">AQ158+AQ161</f>
        <v>729119.25849867985</v>
      </c>
      <c r="AR157" s="55">
        <f t="shared" ref="AR157:BB157" si="71">AR158+AR161</f>
        <v>730746.27977674571</v>
      </c>
      <c r="AS157" s="55">
        <f t="shared" si="71"/>
        <v>774829.7398946113</v>
      </c>
      <c r="AT157" s="55">
        <f t="shared" si="71"/>
        <v>788008.84191012906</v>
      </c>
      <c r="AU157" s="55">
        <f t="shared" si="71"/>
        <v>811574</v>
      </c>
      <c r="AV157" s="55">
        <f t="shared" si="71"/>
        <v>820244</v>
      </c>
      <c r="AW157" s="55">
        <f t="shared" si="71"/>
        <v>826716.3</v>
      </c>
      <c r="AX157" s="55">
        <f t="shared" si="71"/>
        <v>826014.1</v>
      </c>
      <c r="AY157" s="55">
        <f t="shared" si="71"/>
        <v>850383.24</v>
      </c>
      <c r="AZ157" s="55">
        <f t="shared" si="71"/>
        <v>836660.39</v>
      </c>
      <c r="BA157" s="55">
        <f t="shared" si="71"/>
        <v>843784.19950222515</v>
      </c>
      <c r="BB157" s="55">
        <f t="shared" si="71"/>
        <v>862178.4139399284</v>
      </c>
      <c r="BC157" s="55">
        <v>857529.75005796179</v>
      </c>
      <c r="BD157" s="55">
        <v>862518.78102445602</v>
      </c>
      <c r="BE157" s="55">
        <v>876194.59938345931</v>
      </c>
      <c r="BF157" s="55">
        <v>896806.0995220684</v>
      </c>
      <c r="BG157" s="55">
        <f>BG158+BG161</f>
        <v>907663.29729487456</v>
      </c>
      <c r="BH157" s="55">
        <f t="shared" ref="BH157:BI157" si="72">BH158+BH161</f>
        <v>895608.64681746543</v>
      </c>
      <c r="BI157" s="55">
        <f t="shared" si="72"/>
        <v>899092.8500369289</v>
      </c>
      <c r="BJ157" s="55">
        <f t="shared" ref="BJ157" si="73">BJ158+BJ161</f>
        <v>903150.498560793</v>
      </c>
      <c r="BK157" s="55">
        <f t="shared" ref="BK157:BP157" si="74">BK158+BK161</f>
        <v>948954.73624250654</v>
      </c>
      <c r="BL157" s="55">
        <f t="shared" si="74"/>
        <v>1043736.4231367355</v>
      </c>
      <c r="BM157" s="55">
        <f t="shared" si="74"/>
        <v>1045908.9120615086</v>
      </c>
      <c r="BN157" s="55">
        <f t="shared" si="74"/>
        <v>1019405.6155201975</v>
      </c>
      <c r="BO157" s="55">
        <f t="shared" si="74"/>
        <v>1047460.4003587889</v>
      </c>
      <c r="BP157" s="55">
        <f t="shared" si="74"/>
        <v>1054270.9116383053</v>
      </c>
      <c r="BQ157" s="55">
        <f t="shared" ref="BQ157:BR157" si="75">BQ158+BQ161</f>
        <v>1064587.5514160676</v>
      </c>
      <c r="BR157" s="55">
        <f t="shared" si="75"/>
        <v>1180513.0739229929</v>
      </c>
      <c r="BS157" s="55">
        <f t="shared" ref="BS157:BT157" si="76">BS158+BS161</f>
        <v>1192422.7842433779</v>
      </c>
      <c r="BT157" s="55">
        <f t="shared" si="76"/>
        <v>1187001.5804185481</v>
      </c>
      <c r="BU157" s="55">
        <f t="shared" ref="BU157:BW157" si="77">BU158+BU161</f>
        <v>1170273.6888267284</v>
      </c>
      <c r="BV157" s="55">
        <f t="shared" si="77"/>
        <v>1137931.9415312156</v>
      </c>
      <c r="BW157" s="55">
        <f t="shared" si="77"/>
        <v>1120230.2398040115</v>
      </c>
      <c r="BX157" s="55">
        <f t="shared" ref="BX157:BY157" si="78">BX158+BX161</f>
        <v>1155187.2351360919</v>
      </c>
      <c r="BY157" s="55">
        <f t="shared" si="78"/>
        <v>1156465.1258010897</v>
      </c>
      <c r="BZ157" s="55">
        <f t="shared" ref="BZ157" si="79">BZ158+BZ161</f>
        <v>1149193.5650249899</v>
      </c>
      <c r="CA157" s="55">
        <f t="shared" ref="CA157:CE157" si="80">CA158+CA161</f>
        <v>1141920.3138016413</v>
      </c>
      <c r="CB157" s="55">
        <f t="shared" si="80"/>
        <v>1140757.3000041032</v>
      </c>
      <c r="CC157" s="55">
        <f t="shared" si="80"/>
        <v>1145824.9867917616</v>
      </c>
      <c r="CD157" s="55">
        <f t="shared" si="80"/>
        <v>1171996.2627897263</v>
      </c>
      <c r="CE157" s="55">
        <f t="shared" si="80"/>
        <v>1229644.6984954334</v>
      </c>
      <c r="CF157" s="55">
        <f>CF158+CF161</f>
        <v>1229223.7168230342</v>
      </c>
      <c r="CG157" s="55">
        <f>CG158+CG161</f>
        <v>1217309.4608670457</v>
      </c>
      <c r="CH157" s="55">
        <f>CH158+CH161</f>
        <v>1219085.8552753639</v>
      </c>
      <c r="CI157" s="55">
        <f>CI158+CI161</f>
        <v>1193120.3666099082</v>
      </c>
      <c r="CJ157" s="55">
        <f>CJ158+CJ161</f>
        <v>1207800.2485538828</v>
      </c>
      <c r="CL157" s="50"/>
      <c r="CO157" s="50"/>
      <c r="CR157" s="50"/>
      <c r="CU157" s="50"/>
      <c r="CX157" s="50"/>
      <c r="DA157" s="50"/>
      <c r="DD157" s="50"/>
      <c r="DG157" s="50"/>
      <c r="DJ157" s="50"/>
      <c r="DM157" s="50"/>
      <c r="DP157" s="50"/>
      <c r="DS157" s="50"/>
      <c r="DV157" s="50"/>
      <c r="DY157" s="50"/>
      <c r="EB157" s="50"/>
      <c r="EE157" s="50"/>
      <c r="EH157" s="50"/>
      <c r="EK157" s="50"/>
      <c r="EN157" s="50"/>
      <c r="EQ157" s="50"/>
      <c r="ET157" s="50"/>
      <c r="EW157" s="50"/>
      <c r="EZ157" s="50"/>
      <c r="FC157" s="50"/>
      <c r="IU157" s="106"/>
      <c r="IX157" s="106"/>
      <c r="JW157" s="135"/>
      <c r="JX157" s="135"/>
      <c r="JY157" s="118"/>
    </row>
    <row r="158" spans="1:285" s="49" customFormat="1" x14ac:dyDescent="0.25">
      <c r="A158"/>
      <c r="B158" s="41" t="s">
        <v>332</v>
      </c>
      <c r="C158" s="52" t="s">
        <v>154</v>
      </c>
      <c r="D158" s="49" t="s">
        <v>497</v>
      </c>
      <c r="E158" s="49">
        <v>6</v>
      </c>
      <c r="F158" s="49" t="s">
        <v>10</v>
      </c>
      <c r="G158" s="125"/>
      <c r="H158" s="125"/>
      <c r="I158" s="125"/>
      <c r="J158" s="125"/>
      <c r="K158" s="125"/>
      <c r="L158" s="125"/>
      <c r="M158" s="125"/>
      <c r="S158" s="125"/>
      <c r="T158" s="125"/>
      <c r="U158" s="125"/>
      <c r="V158" s="125"/>
      <c r="W158" s="55">
        <v>38020</v>
      </c>
      <c r="X158" s="55">
        <v>42192</v>
      </c>
      <c r="Y158" s="55">
        <v>37912</v>
      </c>
      <c r="Z158" s="55">
        <v>38082</v>
      </c>
      <c r="AA158" s="55">
        <f>AA159+AA160</f>
        <v>49504</v>
      </c>
      <c r="AB158" s="55">
        <f>AB159+AB160</f>
        <v>44790.183679625137</v>
      </c>
      <c r="AC158" s="55">
        <f>AC159+AC160</f>
        <v>47134.101956286097</v>
      </c>
      <c r="AD158" s="55">
        <f>AD159+AD160</f>
        <v>58428.85735099078</v>
      </c>
      <c r="AE158" s="55">
        <f>AE159+AE160</f>
        <v>61620.98269377934</v>
      </c>
      <c r="AF158" s="55">
        <v>62849.924055929543</v>
      </c>
      <c r="AG158" s="55">
        <v>56235.142020501458</v>
      </c>
      <c r="AH158" s="55">
        <f>AH159+AH160</f>
        <v>63063.267468046542</v>
      </c>
      <c r="AI158" s="55">
        <f>AI159+AI160</f>
        <v>65384.275768169515</v>
      </c>
      <c r="AJ158" s="55">
        <f>AJ159+AJ160</f>
        <v>65166.05402274464</v>
      </c>
      <c r="AK158" s="55">
        <f>AK159+AK160</f>
        <v>60806.67</v>
      </c>
      <c r="AL158" s="55">
        <f>AL159+AL160</f>
        <v>53860.05</v>
      </c>
      <c r="AM158" s="55">
        <v>50723.287592348381</v>
      </c>
      <c r="AN158" s="55">
        <v>54347</v>
      </c>
      <c r="AO158" s="55">
        <v>53042.97524259807</v>
      </c>
      <c r="AP158" s="55">
        <v>102200.25778033458</v>
      </c>
      <c r="AQ158" s="55">
        <v>92211.018498679812</v>
      </c>
      <c r="AR158" s="55">
        <v>100390.54977674577</v>
      </c>
      <c r="AS158" s="55">
        <v>108186.53989461131</v>
      </c>
      <c r="AT158" s="55">
        <v>68009.521910128969</v>
      </c>
      <c r="AU158" s="55">
        <f t="shared" ref="AU158:AV158" si="81">AU159+AU160</f>
        <v>74187</v>
      </c>
      <c r="AV158" s="55">
        <f t="shared" si="81"/>
        <v>79171</v>
      </c>
      <c r="AW158" s="55">
        <f t="shared" ref="AW158:BB158" si="82">AW159+AW160</f>
        <v>81994</v>
      </c>
      <c r="AX158" s="55">
        <f t="shared" si="82"/>
        <v>75116</v>
      </c>
      <c r="AY158" s="55">
        <f t="shared" si="82"/>
        <v>67125.3</v>
      </c>
      <c r="AZ158" s="55">
        <f t="shared" si="82"/>
        <v>69482</v>
      </c>
      <c r="BA158" s="55">
        <f t="shared" si="82"/>
        <v>67512.7</v>
      </c>
      <c r="BB158" s="55">
        <f t="shared" si="82"/>
        <v>79536.041900229902</v>
      </c>
      <c r="BC158" s="55">
        <v>87713.587399936921</v>
      </c>
      <c r="BD158" s="55">
        <v>89445.707061101697</v>
      </c>
      <c r="BE158" s="55">
        <v>99901.792184787468</v>
      </c>
      <c r="BF158" s="55">
        <v>85700.040276268468</v>
      </c>
      <c r="BG158" s="55">
        <f>BG159+BG160</f>
        <v>78361.61393268437</v>
      </c>
      <c r="BH158" s="55">
        <f t="shared" ref="BH158:BI158" si="83">BH159+BH160</f>
        <v>79968.24681746545</v>
      </c>
      <c r="BI158" s="55">
        <f t="shared" si="83"/>
        <v>78031.150036928942</v>
      </c>
      <c r="BJ158" s="55">
        <f t="shared" ref="BJ158" si="84">BJ159+BJ160</f>
        <v>115082.04447589844</v>
      </c>
      <c r="BK158" s="55">
        <f t="shared" ref="BK158:BP158" si="85">BK159+BK160</f>
        <v>121760.63841119512</v>
      </c>
      <c r="BL158" s="55">
        <f t="shared" si="85"/>
        <v>114376.79722342812</v>
      </c>
      <c r="BM158" s="55">
        <f t="shared" si="85"/>
        <v>112954.59910000616</v>
      </c>
      <c r="BN158" s="55">
        <f t="shared" si="85"/>
        <v>83072.146619890089</v>
      </c>
      <c r="BO158" s="55">
        <f t="shared" si="85"/>
        <v>97015.50761678</v>
      </c>
      <c r="BP158" s="55">
        <f t="shared" si="85"/>
        <v>113537.68346052449</v>
      </c>
      <c r="BQ158" s="55">
        <f t="shared" ref="BQ158:BR158" si="86">BQ159+BQ160</f>
        <v>117043.90246686539</v>
      </c>
      <c r="BR158" s="55">
        <f t="shared" si="86"/>
        <v>117984.73219769384</v>
      </c>
      <c r="BS158" s="55">
        <f t="shared" ref="BS158:BT158" si="87">BS159+BS160</f>
        <v>123949.76239644446</v>
      </c>
      <c r="BT158" s="55">
        <f t="shared" si="87"/>
        <v>110587.37920794688</v>
      </c>
      <c r="BU158" s="55">
        <f t="shared" ref="BU158:CA158" si="88">BU159+BU160</f>
        <v>112247.79064751959</v>
      </c>
      <c r="BV158" s="55">
        <f t="shared" si="88"/>
        <v>107618.61083924261</v>
      </c>
      <c r="BW158" s="55">
        <f t="shared" si="88"/>
        <v>126600.23492491055</v>
      </c>
      <c r="BX158" s="55">
        <f t="shared" si="88"/>
        <v>129461.66190928004</v>
      </c>
      <c r="BY158" s="55">
        <f t="shared" si="88"/>
        <v>134410.47954980179</v>
      </c>
      <c r="BZ158" s="55">
        <f t="shared" si="88"/>
        <v>113721.32405163068</v>
      </c>
      <c r="CA158" s="55">
        <f t="shared" si="88"/>
        <v>116261.22790875931</v>
      </c>
      <c r="CB158" s="55">
        <f t="shared" ref="CB158" si="89">CB159+CB160</f>
        <v>124943.28546721932</v>
      </c>
      <c r="CC158" s="55">
        <f t="shared" ref="CC158:CD158" si="90">CC159+CC160</f>
        <v>137961.02908237494</v>
      </c>
      <c r="CD158" s="55">
        <f t="shared" si="90"/>
        <v>171094.7632192825</v>
      </c>
      <c r="CE158" s="55">
        <f t="shared" ref="CE158" si="91">CE159+CE160</f>
        <v>200910.45498532863</v>
      </c>
      <c r="CF158" s="55">
        <f>CF159+CF160</f>
        <v>193718.95649766293</v>
      </c>
      <c r="CG158" s="55">
        <f>CG159+CG160</f>
        <v>181603.6836486317</v>
      </c>
      <c r="CH158" s="55">
        <f>CH159+CH160</f>
        <v>143867.79323573984</v>
      </c>
      <c r="CI158" s="55">
        <f>CI159+CI160</f>
        <v>111076.37183955571</v>
      </c>
      <c r="CJ158" s="55">
        <f>CJ159+CJ160</f>
        <v>172932.04605706607</v>
      </c>
      <c r="CL158" s="50"/>
      <c r="CO158" s="50"/>
      <c r="CR158" s="50"/>
      <c r="CU158" s="50"/>
      <c r="CX158" s="50"/>
      <c r="DA158" s="50"/>
      <c r="DD158" s="50"/>
      <c r="DG158" s="50"/>
      <c r="DJ158" s="50"/>
      <c r="DM158" s="50"/>
      <c r="DP158" s="50"/>
      <c r="DS158" s="50"/>
      <c r="DV158" s="50"/>
      <c r="DY158" s="50"/>
      <c r="EB158" s="50"/>
      <c r="EE158" s="50"/>
      <c r="EH158" s="50"/>
      <c r="EK158" s="50"/>
      <c r="EN158" s="50"/>
      <c r="EQ158" s="50"/>
      <c r="ET158" s="50"/>
      <c r="EW158" s="50"/>
      <c r="EZ158" s="50"/>
      <c r="FC158" s="50"/>
      <c r="IU158" s="106"/>
      <c r="IX158" s="106"/>
      <c r="JW158" s="135"/>
      <c r="JX158" s="135"/>
      <c r="JY158" s="118"/>
    </row>
    <row r="159" spans="1:285" s="49" customFormat="1" x14ac:dyDescent="0.25">
      <c r="A159"/>
      <c r="B159" s="41" t="s">
        <v>333</v>
      </c>
      <c r="C159" s="53" t="s">
        <v>155</v>
      </c>
      <c r="D159" s="49" t="s">
        <v>498</v>
      </c>
      <c r="E159" s="49">
        <v>6</v>
      </c>
      <c r="F159" s="49" t="s">
        <v>10</v>
      </c>
      <c r="G159" s="125"/>
      <c r="H159" s="125"/>
      <c r="I159" s="125"/>
      <c r="J159" s="125"/>
      <c r="K159" s="125"/>
      <c r="L159" s="125"/>
      <c r="M159" s="125"/>
      <c r="S159" s="125"/>
      <c r="T159" s="125"/>
      <c r="U159" s="125"/>
      <c r="V159" s="125"/>
      <c r="W159" s="55">
        <v>37700</v>
      </c>
      <c r="X159" s="55">
        <v>41907</v>
      </c>
      <c r="Y159" s="55">
        <v>37407</v>
      </c>
      <c r="Z159" s="55">
        <v>37407</v>
      </c>
      <c r="AA159" s="55">
        <v>48867</v>
      </c>
      <c r="AB159" s="55">
        <v>44060</v>
      </c>
      <c r="AC159" s="55">
        <v>46560</v>
      </c>
      <c r="AD159" s="55">
        <v>57700</v>
      </c>
      <c r="AE159" s="55">
        <v>60950</v>
      </c>
      <c r="AF159" s="55">
        <v>62300</v>
      </c>
      <c r="AG159" s="55">
        <v>55450</v>
      </c>
      <c r="AH159" s="55">
        <v>62253.97</v>
      </c>
      <c r="AI159" s="55">
        <v>64259.67</v>
      </c>
      <c r="AJ159" s="55">
        <v>64283.27</v>
      </c>
      <c r="AK159" s="55">
        <v>59689.67</v>
      </c>
      <c r="AL159" s="55">
        <v>52930.05</v>
      </c>
      <c r="AM159" s="55">
        <v>50001.15</v>
      </c>
      <c r="AN159" s="55">
        <v>53827.55</v>
      </c>
      <c r="AO159" s="55">
        <v>52581.75</v>
      </c>
      <c r="AP159" s="55">
        <v>101557.59</v>
      </c>
      <c r="AQ159" s="55">
        <v>91295.790000000008</v>
      </c>
      <c r="AR159" s="55">
        <v>99461.19</v>
      </c>
      <c r="AS159" s="55">
        <v>107326.50999999998</v>
      </c>
      <c r="AT159" s="55">
        <v>67313.8</v>
      </c>
      <c r="AU159" s="55">
        <v>73632</v>
      </c>
      <c r="AV159" s="55">
        <v>78770</v>
      </c>
      <c r="AW159" s="55">
        <v>81618</v>
      </c>
      <c r="AX159" s="55">
        <v>74653</v>
      </c>
      <c r="AY159" s="20">
        <v>66460.800000000003</v>
      </c>
      <c r="AZ159" s="20">
        <v>68492</v>
      </c>
      <c r="BA159" s="20">
        <v>66635.7</v>
      </c>
      <c r="BB159" s="81">
        <v>78629.5</v>
      </c>
      <c r="BC159" s="81">
        <v>86766.3</v>
      </c>
      <c r="BD159" s="81">
        <v>88414.16</v>
      </c>
      <c r="BE159" s="81">
        <v>98506.8</v>
      </c>
      <c r="BF159" s="81">
        <v>84717.57888000003</v>
      </c>
      <c r="BG159" s="81">
        <v>77578.644100000005</v>
      </c>
      <c r="BH159" s="81">
        <v>79023.479000000007</v>
      </c>
      <c r="BI159" s="81">
        <v>77295.7</v>
      </c>
      <c r="BJ159" s="55">
        <v>114418.29999999997</v>
      </c>
      <c r="BK159" s="81">
        <v>120809.2</v>
      </c>
      <c r="BL159" s="81">
        <v>113017.4</v>
      </c>
      <c r="BM159" s="81">
        <v>111559.6</v>
      </c>
      <c r="BN159" s="81">
        <v>82101.399999999994</v>
      </c>
      <c r="BO159" s="81">
        <v>95972.5</v>
      </c>
      <c r="BP159" s="81">
        <v>112734.8</v>
      </c>
      <c r="BQ159" s="81">
        <v>114081.00000000001</v>
      </c>
      <c r="BR159" s="81">
        <v>114329.3</v>
      </c>
      <c r="BS159" s="81">
        <v>121170</v>
      </c>
      <c r="BT159" s="81">
        <v>106618</v>
      </c>
      <c r="BU159" s="81">
        <v>108461.7</v>
      </c>
      <c r="BV159" s="81">
        <v>104209.60000000003</v>
      </c>
      <c r="BW159" s="81">
        <v>122941</v>
      </c>
      <c r="BX159" s="81">
        <v>126769.80364</v>
      </c>
      <c r="BY159" s="81">
        <v>131499.93853000001</v>
      </c>
      <c r="BZ159" s="81">
        <v>110700.32828</v>
      </c>
      <c r="CA159" s="81">
        <v>111985.30597</v>
      </c>
      <c r="CB159" s="81">
        <v>112840.4</v>
      </c>
      <c r="CC159" s="81">
        <v>109519.3</v>
      </c>
      <c r="CD159" s="81">
        <v>145058.8939</v>
      </c>
      <c r="CE159" s="81">
        <v>174439.63873999999</v>
      </c>
      <c r="CF159" s="81">
        <v>169599.32447999998</v>
      </c>
      <c r="CG159" s="81">
        <v>177606.17492000002</v>
      </c>
      <c r="CH159" s="81">
        <v>140079.79999999999</v>
      </c>
      <c r="CI159" s="81">
        <v>107757.8</v>
      </c>
      <c r="CJ159" s="81">
        <v>169987.9</v>
      </c>
      <c r="CL159" s="50"/>
      <c r="CO159" s="50"/>
      <c r="CR159" s="50"/>
      <c r="CU159" s="50"/>
      <c r="CX159" s="50"/>
      <c r="DA159" s="50"/>
      <c r="DD159" s="50"/>
      <c r="DG159" s="50"/>
      <c r="DJ159" s="50"/>
      <c r="DM159" s="50"/>
      <c r="DP159" s="50"/>
      <c r="DS159" s="50"/>
      <c r="DV159" s="50"/>
      <c r="DY159" s="50"/>
      <c r="EB159" s="50"/>
      <c r="EE159" s="50"/>
      <c r="EH159" s="50"/>
      <c r="EK159" s="50"/>
      <c r="EN159" s="50"/>
      <c r="EQ159" s="50"/>
      <c r="ET159" s="50"/>
      <c r="EW159" s="50"/>
      <c r="EZ159" s="50"/>
      <c r="FC159" s="50"/>
      <c r="IU159" s="106"/>
      <c r="IX159" s="106"/>
      <c r="JW159" s="135"/>
      <c r="JX159" s="135"/>
      <c r="JY159" s="118"/>
    </row>
    <row r="160" spans="1:285" s="49" customFormat="1" x14ac:dyDescent="0.25">
      <c r="A160"/>
      <c r="B160" s="41" t="s">
        <v>334</v>
      </c>
      <c r="C160" s="53" t="s">
        <v>156</v>
      </c>
      <c r="D160" s="49" t="s">
        <v>499</v>
      </c>
      <c r="E160" s="49">
        <v>6</v>
      </c>
      <c r="F160" s="49" t="s">
        <v>10</v>
      </c>
      <c r="G160" s="125"/>
      <c r="H160" s="125"/>
      <c r="I160" s="125"/>
      <c r="J160" s="125"/>
      <c r="K160" s="125"/>
      <c r="L160" s="125"/>
      <c r="M160" s="125"/>
      <c r="S160" s="125"/>
      <c r="T160" s="125"/>
      <c r="U160" s="125"/>
      <c r="V160" s="125"/>
      <c r="W160" s="55">
        <v>320</v>
      </c>
      <c r="X160" s="55">
        <v>285</v>
      </c>
      <c r="Y160" s="55">
        <v>505</v>
      </c>
      <c r="Z160" s="55">
        <v>675</v>
      </c>
      <c r="AA160" s="55">
        <v>637</v>
      </c>
      <c r="AB160" s="55">
        <v>730.18367962513992</v>
      </c>
      <c r="AC160" s="55">
        <v>574.10195628609995</v>
      </c>
      <c r="AD160" s="55">
        <v>728.85735099077999</v>
      </c>
      <c r="AE160" s="55">
        <v>670.98269377934002</v>
      </c>
      <c r="AF160" s="55">
        <v>549.92405592953992</v>
      </c>
      <c r="AG160" s="55">
        <v>785.14202050145991</v>
      </c>
      <c r="AH160" s="55">
        <v>809.29746804654008</v>
      </c>
      <c r="AI160" s="55">
        <v>1124.6057681695199</v>
      </c>
      <c r="AJ160" s="55">
        <v>882.78402274464008</v>
      </c>
      <c r="AK160" s="55">
        <v>1117</v>
      </c>
      <c r="AL160" s="55">
        <v>930</v>
      </c>
      <c r="AM160" s="56">
        <v>722</v>
      </c>
      <c r="AN160" s="56">
        <v>519.79</v>
      </c>
      <c r="AO160" s="56">
        <v>461.22524259806994</v>
      </c>
      <c r="AP160" s="56">
        <v>643</v>
      </c>
      <c r="AQ160" s="56">
        <v>915.22849867980403</v>
      </c>
      <c r="AR160" s="55">
        <v>929.35977674577316</v>
      </c>
      <c r="AS160" s="55">
        <v>860.02989461132859</v>
      </c>
      <c r="AT160" s="55">
        <v>695.72191012895996</v>
      </c>
      <c r="AU160" s="57">
        <v>555</v>
      </c>
      <c r="AV160" s="57">
        <v>401</v>
      </c>
      <c r="AW160" s="57">
        <v>376</v>
      </c>
      <c r="AX160" s="57">
        <v>463</v>
      </c>
      <c r="AY160" s="20">
        <v>664.5</v>
      </c>
      <c r="AZ160" s="20">
        <v>990</v>
      </c>
      <c r="BA160" s="20">
        <v>877</v>
      </c>
      <c r="BB160" s="81">
        <v>906.54190022989997</v>
      </c>
      <c r="BC160" s="81">
        <v>947.28739993692</v>
      </c>
      <c r="BD160" s="81">
        <v>1031.5470611016899</v>
      </c>
      <c r="BE160" s="81">
        <v>1394.99218478747</v>
      </c>
      <c r="BF160" s="81">
        <v>982.46139626844001</v>
      </c>
      <c r="BG160" s="81">
        <v>782.96983268435997</v>
      </c>
      <c r="BH160" s="81">
        <v>944.76781746544998</v>
      </c>
      <c r="BI160" s="81">
        <v>735.45003692893999</v>
      </c>
      <c r="BJ160" s="55">
        <v>663.74447589845875</v>
      </c>
      <c r="BK160" s="81">
        <v>951.43841119512138</v>
      </c>
      <c r="BL160" s="81">
        <v>1359.3972234281207</v>
      </c>
      <c r="BM160" s="81">
        <v>1394.9991000061491</v>
      </c>
      <c r="BN160" s="81">
        <v>970.74661989009996</v>
      </c>
      <c r="BO160" s="81">
        <v>1043.00761678</v>
      </c>
      <c r="BP160" s="81">
        <v>802.88346052448992</v>
      </c>
      <c r="BQ160" s="81">
        <v>2962.9024668653783</v>
      </c>
      <c r="BR160" s="81">
        <v>3655.4321976938409</v>
      </c>
      <c r="BS160" s="81">
        <v>2779.7623964444601</v>
      </c>
      <c r="BT160" s="81">
        <v>3969.3792079468899</v>
      </c>
      <c r="BU160" s="81">
        <v>3786.0906475195998</v>
      </c>
      <c r="BV160" s="81">
        <v>3409.01083924258</v>
      </c>
      <c r="BW160" s="81">
        <v>3659.23492491055</v>
      </c>
      <c r="BX160" s="81">
        <v>2691.8582692800401</v>
      </c>
      <c r="BY160" s="81">
        <v>2910.5410198017798</v>
      </c>
      <c r="BZ160" s="81">
        <v>3020.9957716306794</v>
      </c>
      <c r="CA160" s="81">
        <v>4275.9219387592993</v>
      </c>
      <c r="CB160" s="81">
        <v>12102.885467219321</v>
      </c>
      <c r="CC160" s="81">
        <v>28441.729082374932</v>
      </c>
      <c r="CD160" s="81">
        <v>26035.869319282498</v>
      </c>
      <c r="CE160" s="81">
        <v>26470.816245328646</v>
      </c>
      <c r="CF160" s="81">
        <v>24119.632017662963</v>
      </c>
      <c r="CG160" s="81">
        <v>3997.5087286316802</v>
      </c>
      <c r="CH160" s="81">
        <v>3787.9932357398502</v>
      </c>
      <c r="CI160" s="81">
        <v>3318.5718395557105</v>
      </c>
      <c r="CJ160" s="81">
        <v>2944.1460570660811</v>
      </c>
      <c r="CL160" s="50"/>
      <c r="CO160" s="50"/>
      <c r="CR160" s="50"/>
      <c r="CU160" s="50"/>
      <c r="CX160" s="50"/>
      <c r="DA160" s="50"/>
      <c r="DD160" s="50"/>
      <c r="DG160" s="50"/>
      <c r="DJ160" s="50"/>
      <c r="DM160" s="50"/>
      <c r="DP160" s="50"/>
      <c r="DS160" s="50"/>
      <c r="DV160" s="50"/>
      <c r="DY160" s="50"/>
      <c r="EB160" s="50"/>
      <c r="EE160" s="50"/>
      <c r="EH160" s="50"/>
      <c r="EK160" s="50"/>
      <c r="EN160" s="50"/>
      <c r="EQ160" s="50"/>
      <c r="ET160" s="50"/>
      <c r="EW160" s="50"/>
      <c r="EZ160" s="50"/>
      <c r="FC160" s="50"/>
      <c r="IU160" s="106"/>
      <c r="IX160" s="106"/>
      <c r="JW160" s="135"/>
      <c r="JX160" s="135"/>
      <c r="JY160" s="118"/>
    </row>
    <row r="161" spans="1:285" s="49" customFormat="1" x14ac:dyDescent="0.25">
      <c r="A161"/>
      <c r="B161" s="41" t="s">
        <v>335</v>
      </c>
      <c r="C161" s="52" t="s">
        <v>157</v>
      </c>
      <c r="D161" s="49" t="s">
        <v>500</v>
      </c>
      <c r="E161" s="49">
        <v>6</v>
      </c>
      <c r="F161" s="49" t="s">
        <v>10</v>
      </c>
      <c r="G161" s="125"/>
      <c r="H161" s="125"/>
      <c r="I161" s="125"/>
      <c r="J161" s="125"/>
      <c r="K161" s="125"/>
      <c r="L161" s="125"/>
      <c r="M161" s="125"/>
      <c r="S161" s="125"/>
      <c r="T161" s="125"/>
      <c r="U161" s="125"/>
      <c r="V161" s="125"/>
      <c r="W161" s="55">
        <f t="shared" ref="W161:Z161" si="92">W162+W163</f>
        <v>362014</v>
      </c>
      <c r="X161" s="55">
        <f t="shared" si="92"/>
        <v>368100</v>
      </c>
      <c r="Y161" s="55">
        <f t="shared" si="92"/>
        <v>378029</v>
      </c>
      <c r="Z161" s="55">
        <f t="shared" si="92"/>
        <v>400406</v>
      </c>
      <c r="AA161" s="55">
        <f t="shared" ref="AA161:AP161" si="93">AA162+AA163</f>
        <v>398992</v>
      </c>
      <c r="AB161" s="55">
        <f t="shared" si="93"/>
        <v>414189</v>
      </c>
      <c r="AC161" s="55">
        <f t="shared" si="93"/>
        <v>432859</v>
      </c>
      <c r="AD161" s="55">
        <f t="shared" si="93"/>
        <v>424394</v>
      </c>
      <c r="AE161" s="55">
        <f t="shared" si="93"/>
        <v>426568.87</v>
      </c>
      <c r="AF161" s="55">
        <f t="shared" si="93"/>
        <v>439040.36534041219</v>
      </c>
      <c r="AG161" s="55">
        <f t="shared" si="93"/>
        <v>463247.27</v>
      </c>
      <c r="AH161" s="55">
        <f t="shared" si="93"/>
        <v>461111.9</v>
      </c>
      <c r="AI161" s="55">
        <f t="shared" si="93"/>
        <v>482452.9</v>
      </c>
      <c r="AJ161" s="55">
        <f t="shared" si="93"/>
        <v>501102.2</v>
      </c>
      <c r="AK161" s="55">
        <f t="shared" si="93"/>
        <v>542452.19999999995</v>
      </c>
      <c r="AL161" s="55">
        <f t="shared" si="93"/>
        <v>565132.18999999994</v>
      </c>
      <c r="AM161" s="55">
        <f t="shared" si="93"/>
        <v>577089.34000000008</v>
      </c>
      <c r="AN161" s="55">
        <f t="shared" si="93"/>
        <v>586363.73490456212</v>
      </c>
      <c r="AO161" s="55">
        <f t="shared" si="93"/>
        <v>634169.13</v>
      </c>
      <c r="AP161" s="55">
        <f t="shared" si="93"/>
        <v>588269.90000000014</v>
      </c>
      <c r="AQ161" s="55">
        <f t="shared" ref="AQ161" si="94">AQ162+AQ163</f>
        <v>636908.24</v>
      </c>
      <c r="AR161" s="55">
        <f t="shared" ref="AR161:BB161" si="95">AR162+AR163</f>
        <v>630355.73</v>
      </c>
      <c r="AS161" s="55">
        <f t="shared" si="95"/>
        <v>666643.19999999995</v>
      </c>
      <c r="AT161" s="55">
        <f t="shared" si="95"/>
        <v>719999.32000000007</v>
      </c>
      <c r="AU161" s="55">
        <f t="shared" si="95"/>
        <v>737387</v>
      </c>
      <c r="AV161" s="55">
        <f t="shared" si="95"/>
        <v>741073</v>
      </c>
      <c r="AW161" s="55">
        <f t="shared" si="95"/>
        <v>744722.3</v>
      </c>
      <c r="AX161" s="55">
        <f t="shared" si="95"/>
        <v>750898.1</v>
      </c>
      <c r="AY161" s="55">
        <f t="shared" si="95"/>
        <v>783257.94</v>
      </c>
      <c r="AZ161" s="55">
        <f t="shared" si="95"/>
        <v>767178.39</v>
      </c>
      <c r="BA161" s="55">
        <f t="shared" si="95"/>
        <v>776271.4995022252</v>
      </c>
      <c r="BB161" s="55">
        <f t="shared" si="95"/>
        <v>782642.37203969853</v>
      </c>
      <c r="BC161" s="55">
        <v>769816.16265802481</v>
      </c>
      <c r="BD161" s="55">
        <v>773073.07396335434</v>
      </c>
      <c r="BE161" s="55">
        <v>776292.80719867186</v>
      </c>
      <c r="BF161" s="55">
        <v>811106.0592457999</v>
      </c>
      <c r="BG161" s="55">
        <f>BG162+BG163</f>
        <v>829301.68336219015</v>
      </c>
      <c r="BH161" s="55">
        <f t="shared" ref="BH161:BI161" si="96">BH162+BH163</f>
        <v>815640.4</v>
      </c>
      <c r="BI161" s="55">
        <f t="shared" si="96"/>
        <v>821061.7</v>
      </c>
      <c r="BJ161" s="55">
        <f t="shared" ref="BJ161" si="97">BJ162+BJ163</f>
        <v>788068.4540848945</v>
      </c>
      <c r="BK161" s="55">
        <f t="shared" ref="BK161:BP161" si="98">BK162+BK163</f>
        <v>827194.0978313114</v>
      </c>
      <c r="BL161" s="55">
        <f t="shared" si="98"/>
        <v>929359.6259133073</v>
      </c>
      <c r="BM161" s="55">
        <f t="shared" si="98"/>
        <v>932954.31296150247</v>
      </c>
      <c r="BN161" s="55">
        <f t="shared" si="98"/>
        <v>936333.46890030743</v>
      </c>
      <c r="BO161" s="55">
        <f t="shared" si="98"/>
        <v>950444.8927420089</v>
      </c>
      <c r="BP161" s="55">
        <f t="shared" si="98"/>
        <v>940733.22817778087</v>
      </c>
      <c r="BQ161" s="55">
        <f t="shared" ref="BQ161:BT161" si="99">BQ162+BQ163</f>
        <v>947543.64894920215</v>
      </c>
      <c r="BR161" s="55">
        <f t="shared" si="99"/>
        <v>1062528.3417252991</v>
      </c>
      <c r="BS161" s="55">
        <f t="shared" si="99"/>
        <v>1068473.0218469333</v>
      </c>
      <c r="BT161" s="55">
        <f t="shared" si="99"/>
        <v>1076414.2012106013</v>
      </c>
      <c r="BU161" s="81">
        <f t="shared" ref="BU161:BW161" si="100">BU162+BU163</f>
        <v>1058025.8981792089</v>
      </c>
      <c r="BV161" s="81">
        <f t="shared" si="100"/>
        <v>1030313.3306919729</v>
      </c>
      <c r="BW161" s="81">
        <f t="shared" si="100"/>
        <v>993630.00487910095</v>
      </c>
      <c r="BX161" s="81">
        <f t="shared" ref="BX161:BY161" si="101">BX162+BX163</f>
        <v>1025725.5732268118</v>
      </c>
      <c r="BY161" s="81">
        <f t="shared" si="101"/>
        <v>1022054.6462512878</v>
      </c>
      <c r="BZ161" s="81">
        <f t="shared" ref="BZ161:CA161" si="102">BZ162+BZ163</f>
        <v>1035472.2409733592</v>
      </c>
      <c r="CA161" s="81">
        <f t="shared" si="102"/>
        <v>1025659.085892882</v>
      </c>
      <c r="CB161" s="81">
        <f t="shared" ref="CB161" si="103">CB162+CB163</f>
        <v>1015814.0145368839</v>
      </c>
      <c r="CC161" s="81">
        <f t="shared" ref="CC161:CD161" si="104">CC162+CC163</f>
        <v>1007863.9577093867</v>
      </c>
      <c r="CD161" s="81">
        <f t="shared" si="104"/>
        <v>1000901.4995704439</v>
      </c>
      <c r="CE161" s="81">
        <f t="shared" ref="CE161" si="105">CE162+CE163</f>
        <v>1028734.2435101047</v>
      </c>
      <c r="CF161" s="81">
        <f>CF162+CF163</f>
        <v>1035504.7603253713</v>
      </c>
      <c r="CG161" s="81">
        <f>CG162+CG163</f>
        <v>1035705.777218414</v>
      </c>
      <c r="CH161" s="81">
        <f>CH162+CH163</f>
        <v>1075218.062039624</v>
      </c>
      <c r="CI161" s="81">
        <f>CI162+CI163</f>
        <v>1082043.9947703525</v>
      </c>
      <c r="CJ161" s="81">
        <f>CJ162+CJ163</f>
        <v>1034868.2024968166</v>
      </c>
      <c r="CL161" s="50"/>
      <c r="CO161" s="50"/>
      <c r="CR161" s="50"/>
      <c r="CU161" s="50"/>
      <c r="CX161" s="50"/>
      <c r="DA161" s="50"/>
      <c r="DD161" s="50"/>
      <c r="DG161" s="50"/>
      <c r="DJ161" s="50"/>
      <c r="DM161" s="50"/>
      <c r="DP161" s="50"/>
      <c r="DS161" s="50"/>
      <c r="DV161" s="50"/>
      <c r="DY161" s="50"/>
      <c r="EB161" s="50"/>
      <c r="EE161" s="50"/>
      <c r="EH161" s="50"/>
      <c r="EK161" s="50"/>
      <c r="EN161" s="50"/>
      <c r="EQ161" s="50"/>
      <c r="ET161" s="50"/>
      <c r="EW161" s="50"/>
      <c r="EZ161" s="50"/>
      <c r="FC161" s="50"/>
      <c r="IU161" s="106"/>
      <c r="IX161" s="106"/>
      <c r="JW161" s="135"/>
      <c r="JX161" s="135"/>
      <c r="JY161" s="118"/>
    </row>
    <row r="162" spans="1:285" s="49" customFormat="1" x14ac:dyDescent="0.25">
      <c r="A162"/>
      <c r="B162" s="41" t="s">
        <v>336</v>
      </c>
      <c r="C162" s="53" t="s">
        <v>158</v>
      </c>
      <c r="D162" s="49" t="s">
        <v>501</v>
      </c>
      <c r="E162" s="49">
        <v>6</v>
      </c>
      <c r="F162" s="49" t="s">
        <v>10</v>
      </c>
      <c r="G162" s="125"/>
      <c r="H162" s="125"/>
      <c r="I162" s="125"/>
      <c r="J162" s="125"/>
      <c r="K162" s="125"/>
      <c r="L162" s="125"/>
      <c r="M162" s="125"/>
      <c r="S162" s="125"/>
      <c r="T162" s="125"/>
      <c r="U162" s="125"/>
      <c r="V162" s="125"/>
      <c r="W162" s="55">
        <v>122372</v>
      </c>
      <c r="X162" s="55">
        <v>120365</v>
      </c>
      <c r="Y162" s="55">
        <v>130365</v>
      </c>
      <c r="Z162" s="55">
        <v>174609</v>
      </c>
      <c r="AA162" s="55">
        <v>171992</v>
      </c>
      <c r="AB162" s="55">
        <v>181672</v>
      </c>
      <c r="AC162" s="55">
        <v>185288</v>
      </c>
      <c r="AD162" s="55">
        <v>172518</v>
      </c>
      <c r="AE162" s="55">
        <v>168553.87</v>
      </c>
      <c r="AF162" s="55">
        <v>172602.02000000002</v>
      </c>
      <c r="AG162" s="55">
        <v>187642.27000000002</v>
      </c>
      <c r="AH162" s="55">
        <v>183965.9</v>
      </c>
      <c r="AI162" s="55">
        <v>197357.9</v>
      </c>
      <c r="AJ162" s="55">
        <v>204357.2</v>
      </c>
      <c r="AK162" s="55">
        <v>213677.8</v>
      </c>
      <c r="AL162" s="55">
        <v>244216.19</v>
      </c>
      <c r="AM162" s="56">
        <v>253711.34000000003</v>
      </c>
      <c r="AN162" s="56">
        <v>254343.39</v>
      </c>
      <c r="AO162" s="56">
        <v>270125.13</v>
      </c>
      <c r="AP162" s="55">
        <v>218525.50000000006</v>
      </c>
      <c r="AQ162" s="55">
        <v>238505.24</v>
      </c>
      <c r="AR162" s="55">
        <v>239853.73</v>
      </c>
      <c r="AS162" s="55">
        <v>241690.7</v>
      </c>
      <c r="AT162" s="55">
        <v>291573.32</v>
      </c>
      <c r="AU162" s="55">
        <v>297476.5</v>
      </c>
      <c r="AV162" s="55">
        <v>298450</v>
      </c>
      <c r="AW162" s="55">
        <v>298627.8</v>
      </c>
      <c r="AX162" s="55">
        <v>307625.59999999998</v>
      </c>
      <c r="AY162" s="74">
        <v>326245.94</v>
      </c>
      <c r="AZ162" s="76">
        <v>334693.39</v>
      </c>
      <c r="BA162" s="81">
        <v>336446.56</v>
      </c>
      <c r="BB162" s="81">
        <v>333090.26</v>
      </c>
      <c r="BC162" s="81">
        <v>332122.88</v>
      </c>
      <c r="BD162" s="81">
        <v>335068.42</v>
      </c>
      <c r="BE162" s="81">
        <v>335825.1</v>
      </c>
      <c r="BF162" s="81">
        <v>378395</v>
      </c>
      <c r="BG162" s="81">
        <v>386340.3</v>
      </c>
      <c r="BH162" s="81">
        <v>388641.4</v>
      </c>
      <c r="BI162" s="81">
        <v>393346.7</v>
      </c>
      <c r="BJ162" s="55">
        <v>365305.49999999988</v>
      </c>
      <c r="BK162" s="81">
        <v>372664.9</v>
      </c>
      <c r="BL162" s="81">
        <v>473859.9</v>
      </c>
      <c r="BM162" s="81">
        <v>483318.5</v>
      </c>
      <c r="BN162" s="81">
        <v>490508.2</v>
      </c>
      <c r="BO162" s="81">
        <v>480563.20000000001</v>
      </c>
      <c r="BP162" s="81">
        <v>481406.4</v>
      </c>
      <c r="BQ162" s="81">
        <v>494070.40000000008</v>
      </c>
      <c r="BR162" s="81">
        <v>579807.80000000005</v>
      </c>
      <c r="BS162" s="81">
        <v>575478</v>
      </c>
      <c r="BT162" s="81">
        <v>585573.57603</v>
      </c>
      <c r="BU162" s="81">
        <v>575372.57459999993</v>
      </c>
      <c r="BV162" s="81">
        <v>573694.23413</v>
      </c>
      <c r="BW162" s="81">
        <v>549487.22051000013</v>
      </c>
      <c r="BX162" s="81">
        <v>618302.6</v>
      </c>
      <c r="BY162" s="81">
        <v>620794</v>
      </c>
      <c r="BZ162" s="81">
        <v>636630.71927999996</v>
      </c>
      <c r="CA162" s="81">
        <v>630683.54622000002</v>
      </c>
      <c r="CB162" s="81">
        <v>647507.47886000003</v>
      </c>
      <c r="CC162" s="81">
        <v>672429.85161999997</v>
      </c>
      <c r="CD162" s="81">
        <v>658628.80000000005</v>
      </c>
      <c r="CE162" s="81">
        <v>691569.20000000007</v>
      </c>
      <c r="CF162" s="81">
        <v>714382.6</v>
      </c>
      <c r="CG162" s="81">
        <v>721019.5</v>
      </c>
      <c r="CH162" s="81">
        <v>747558.7</v>
      </c>
      <c r="CI162" s="81">
        <v>759823.9</v>
      </c>
      <c r="CJ162" s="81">
        <v>714438.3</v>
      </c>
      <c r="CL162" s="50"/>
      <c r="CO162" s="50"/>
      <c r="CR162" s="50"/>
      <c r="CU162" s="50"/>
      <c r="CX162" s="50"/>
      <c r="DA162" s="50"/>
      <c r="DD162" s="50"/>
      <c r="DG162" s="50"/>
      <c r="DJ162" s="50"/>
      <c r="DM162" s="50"/>
      <c r="DP162" s="50"/>
      <c r="DS162" s="50"/>
      <c r="DV162" s="50"/>
      <c r="DY162" s="50"/>
      <c r="EB162" s="50"/>
      <c r="EE162" s="50"/>
      <c r="EH162" s="50"/>
      <c r="EK162" s="50"/>
      <c r="EN162" s="50"/>
      <c r="EQ162" s="50"/>
      <c r="ET162" s="50"/>
      <c r="EW162" s="50"/>
      <c r="EZ162" s="50"/>
      <c r="FC162" s="50"/>
      <c r="IU162" s="106"/>
      <c r="IX162" s="106"/>
      <c r="JW162" s="135"/>
      <c r="JX162" s="135"/>
      <c r="JY162" s="118"/>
    </row>
    <row r="163" spans="1:285" s="49" customFormat="1" x14ac:dyDescent="0.25">
      <c r="A163"/>
      <c r="B163" s="41" t="s">
        <v>337</v>
      </c>
      <c r="C163" s="53" t="s">
        <v>159</v>
      </c>
      <c r="D163" s="49" t="s">
        <v>502</v>
      </c>
      <c r="E163" s="49">
        <v>6</v>
      </c>
      <c r="F163" s="49" t="s">
        <v>10</v>
      </c>
      <c r="G163" s="125"/>
      <c r="H163" s="125"/>
      <c r="I163" s="125"/>
      <c r="J163" s="125"/>
      <c r="K163" s="125"/>
      <c r="L163" s="125"/>
      <c r="M163" s="125"/>
      <c r="S163" s="125"/>
      <c r="T163" s="125"/>
      <c r="U163" s="125"/>
      <c r="V163" s="125"/>
      <c r="W163" s="55">
        <v>239642</v>
      </c>
      <c r="X163" s="55">
        <v>247735</v>
      </c>
      <c r="Y163" s="55">
        <v>247664</v>
      </c>
      <c r="Z163" s="55">
        <v>225797</v>
      </c>
      <c r="AA163" s="55">
        <v>227000</v>
      </c>
      <c r="AB163" s="55">
        <v>232517</v>
      </c>
      <c r="AC163" s="55">
        <v>247571</v>
      </c>
      <c r="AD163" s="55">
        <v>251876</v>
      </c>
      <c r="AE163" s="55">
        <v>258015</v>
      </c>
      <c r="AF163" s="55">
        <v>266438.34534041217</v>
      </c>
      <c r="AG163" s="55">
        <v>275605</v>
      </c>
      <c r="AH163" s="55">
        <v>277146</v>
      </c>
      <c r="AI163" s="55">
        <v>285095</v>
      </c>
      <c r="AJ163" s="55">
        <v>296745</v>
      </c>
      <c r="AK163" s="55">
        <v>328774.40000000002</v>
      </c>
      <c r="AL163" s="55">
        <v>320916</v>
      </c>
      <c r="AM163" s="56">
        <v>323378</v>
      </c>
      <c r="AN163" s="56">
        <v>332020.34490456211</v>
      </c>
      <c r="AO163" s="56">
        <v>364044</v>
      </c>
      <c r="AP163" s="56">
        <v>369744.4</v>
      </c>
      <c r="AQ163" s="56">
        <v>398403</v>
      </c>
      <c r="AR163" s="55">
        <v>390502</v>
      </c>
      <c r="AS163" s="55">
        <v>424952.5</v>
      </c>
      <c r="AT163" s="55">
        <v>428426</v>
      </c>
      <c r="AU163" s="55">
        <v>439910.5</v>
      </c>
      <c r="AV163" s="55">
        <v>442623</v>
      </c>
      <c r="AW163" s="55">
        <v>446094.5</v>
      </c>
      <c r="AX163" s="55">
        <v>443272.5</v>
      </c>
      <c r="AY163" s="76">
        <v>457012</v>
      </c>
      <c r="AZ163" s="76">
        <v>432485</v>
      </c>
      <c r="BA163" s="81">
        <v>439824.9395022252</v>
      </c>
      <c r="BB163" s="81">
        <v>449552.11203969846</v>
      </c>
      <c r="BC163" s="81">
        <v>437693.28265802475</v>
      </c>
      <c r="BD163" s="81">
        <v>438004.65396335442</v>
      </c>
      <c r="BE163" s="81">
        <v>440467.70719867188</v>
      </c>
      <c r="BF163" s="81">
        <v>432711.0592457999</v>
      </c>
      <c r="BG163" s="81">
        <v>442961.38336219016</v>
      </c>
      <c r="BH163" s="81">
        <v>426999</v>
      </c>
      <c r="BI163" s="81">
        <v>427715</v>
      </c>
      <c r="BJ163" s="55">
        <v>422762.95408489462</v>
      </c>
      <c r="BK163" s="81">
        <v>454529.19783131132</v>
      </c>
      <c r="BL163" s="81">
        <v>455499.72591330722</v>
      </c>
      <c r="BM163" s="81">
        <v>449635.81296150247</v>
      </c>
      <c r="BN163" s="81">
        <v>445825.26890030742</v>
      </c>
      <c r="BO163" s="81">
        <v>469881.69274200883</v>
      </c>
      <c r="BP163" s="81">
        <v>459326.82817778084</v>
      </c>
      <c r="BQ163" s="81">
        <v>453473.24894920201</v>
      </c>
      <c r="BR163" s="81">
        <v>482720.54172529909</v>
      </c>
      <c r="BS163" s="81">
        <v>492995.02184693323</v>
      </c>
      <c r="BT163" s="81">
        <v>490840.62518060126</v>
      </c>
      <c r="BU163" s="81">
        <v>482653.32357920881</v>
      </c>
      <c r="BV163" s="81">
        <v>456619.09656197287</v>
      </c>
      <c r="BW163" s="81">
        <v>444142.78436910076</v>
      </c>
      <c r="BX163" s="81">
        <v>407422.97322681185</v>
      </c>
      <c r="BY163" s="81">
        <v>401260.64625128778</v>
      </c>
      <c r="BZ163" s="81">
        <v>398841.52169335925</v>
      </c>
      <c r="CA163" s="81">
        <v>394975.53967288189</v>
      </c>
      <c r="CB163" s="81">
        <v>368306.53567688388</v>
      </c>
      <c r="CC163" s="81">
        <v>335434.1060893868</v>
      </c>
      <c r="CD163" s="81">
        <v>342272.69957044383</v>
      </c>
      <c r="CE163" s="81">
        <v>337165.04351010465</v>
      </c>
      <c r="CF163" s="81">
        <v>321122.16032537131</v>
      </c>
      <c r="CG163" s="81">
        <v>314686.27721841395</v>
      </c>
      <c r="CH163" s="81">
        <v>327659.36203962413</v>
      </c>
      <c r="CI163" s="81">
        <v>322220.09477035241</v>
      </c>
      <c r="CJ163" s="81">
        <v>320429.90249681653</v>
      </c>
      <c r="CL163" s="50"/>
      <c r="CO163" s="50"/>
      <c r="CR163" s="50"/>
      <c r="CU163" s="50"/>
      <c r="CX163" s="50"/>
      <c r="DA163" s="50"/>
      <c r="DD163" s="50"/>
      <c r="DG163" s="50"/>
      <c r="DJ163" s="50"/>
      <c r="DM163" s="50"/>
      <c r="DP163" s="50"/>
      <c r="DS163" s="50"/>
      <c r="DV163" s="50"/>
      <c r="DY163" s="50"/>
      <c r="EB163" s="50"/>
      <c r="EE163" s="50"/>
      <c r="EH163" s="50"/>
      <c r="EK163" s="50"/>
      <c r="EN163" s="50"/>
      <c r="EQ163" s="50"/>
      <c r="ET163" s="50"/>
      <c r="EW163" s="50"/>
      <c r="EZ163" s="50"/>
      <c r="FC163" s="50"/>
      <c r="IU163" s="106"/>
      <c r="IX163" s="106"/>
      <c r="JW163" s="135"/>
      <c r="JX163" s="135"/>
      <c r="JY163" s="118"/>
    </row>
    <row r="164" spans="1:285" s="49" customFormat="1" x14ac:dyDescent="0.25">
      <c r="A164"/>
      <c r="B164" s="41" t="s">
        <v>338</v>
      </c>
      <c r="C164" s="52" t="s">
        <v>160</v>
      </c>
      <c r="D164" s="49" t="s">
        <v>503</v>
      </c>
      <c r="E164" s="49">
        <v>6</v>
      </c>
      <c r="F164" s="49" t="s">
        <v>10</v>
      </c>
      <c r="G164" s="125"/>
      <c r="H164" s="125"/>
      <c r="I164" s="125"/>
      <c r="J164" s="125"/>
      <c r="K164" s="125"/>
      <c r="L164" s="125"/>
      <c r="M164" s="125"/>
      <c r="S164" s="125"/>
      <c r="T164" s="125"/>
      <c r="U164" s="125"/>
      <c r="V164" s="125"/>
      <c r="W164" s="55">
        <f t="shared" ref="W164:Z164" si="106">W165+W166</f>
        <v>639059</v>
      </c>
      <c r="X164" s="55">
        <f t="shared" si="106"/>
        <v>658280</v>
      </c>
      <c r="Y164" s="55">
        <f t="shared" si="106"/>
        <v>666019</v>
      </c>
      <c r="Z164" s="55">
        <f t="shared" si="106"/>
        <v>669924</v>
      </c>
      <c r="AA164" s="55">
        <f t="shared" ref="AA164:AT164" si="107">AA165+AA166</f>
        <v>689852</v>
      </c>
      <c r="AB164" s="55">
        <f t="shared" si="107"/>
        <v>706372</v>
      </c>
      <c r="AC164" s="55">
        <f t="shared" si="107"/>
        <v>722444</v>
      </c>
      <c r="AD164" s="55">
        <f t="shared" si="107"/>
        <v>724208.46</v>
      </c>
      <c r="AE164" s="55">
        <f t="shared" si="107"/>
        <v>738970.87</v>
      </c>
      <c r="AF164" s="55">
        <f t="shared" si="107"/>
        <v>752987.28939634166</v>
      </c>
      <c r="AG164" s="55">
        <f t="shared" si="107"/>
        <v>766434.95500000007</v>
      </c>
      <c r="AH164" s="55">
        <f t="shared" si="107"/>
        <v>774527.76600000006</v>
      </c>
      <c r="AI164" s="55">
        <f t="shared" si="107"/>
        <v>801815.47699999996</v>
      </c>
      <c r="AJ164" s="55">
        <f t="shared" si="107"/>
        <v>819815.44900000002</v>
      </c>
      <c r="AK164" s="55">
        <f t="shared" si="107"/>
        <v>872531.07</v>
      </c>
      <c r="AL164" s="55">
        <f t="shared" si="107"/>
        <v>884692.35800000001</v>
      </c>
      <c r="AM164" s="55">
        <f t="shared" si="107"/>
        <v>897478.53700000001</v>
      </c>
      <c r="AN164" s="55">
        <f t="shared" si="107"/>
        <v>918043.37100000004</v>
      </c>
      <c r="AO164" s="55">
        <f t="shared" si="107"/>
        <v>961406.34900000005</v>
      </c>
      <c r="AP164" s="55">
        <f t="shared" si="107"/>
        <v>977101.99700000009</v>
      </c>
      <c r="AQ164" s="55">
        <f t="shared" si="107"/>
        <v>1019831.1040000001</v>
      </c>
      <c r="AR164" s="55">
        <f t="shared" si="107"/>
        <v>1016271.73</v>
      </c>
      <c r="AS164" s="55">
        <f t="shared" si="107"/>
        <v>1062731.7579005216</v>
      </c>
      <c r="AT164" s="55">
        <f t="shared" si="107"/>
        <v>1042271.532</v>
      </c>
      <c r="AU164" s="55">
        <f t="shared" ref="AU164" si="108">AU165+AU166</f>
        <v>1059825</v>
      </c>
      <c r="AV164" s="55">
        <f t="shared" ref="AV164:BB164" si="109">AV165+AV166</f>
        <v>1069556.3999999999</v>
      </c>
      <c r="AW164" s="55">
        <f t="shared" si="109"/>
        <v>1067442</v>
      </c>
      <c r="AX164" s="55">
        <f t="shared" si="109"/>
        <v>1065709</v>
      </c>
      <c r="AY164" s="75">
        <f t="shared" si="109"/>
        <v>1091381.17</v>
      </c>
      <c r="AZ164" s="75">
        <f t="shared" si="109"/>
        <v>1067985.0530000001</v>
      </c>
      <c r="BA164" s="75">
        <f t="shared" si="109"/>
        <v>1075410.1995022253</v>
      </c>
      <c r="BB164" s="75">
        <f t="shared" si="109"/>
        <v>1087342.3839399284</v>
      </c>
      <c r="BC164" s="75">
        <v>1085633.3326579616</v>
      </c>
      <c r="BD164" s="75">
        <v>1075737.4690244561</v>
      </c>
      <c r="BE164" s="75">
        <v>1089684.4725499894</v>
      </c>
      <c r="BF164" s="75">
        <v>1106568.8259726183</v>
      </c>
      <c r="BG164" s="75">
        <f>BG165+BG166</f>
        <v>1115307.8689546345</v>
      </c>
      <c r="BH164" s="75">
        <f t="shared" ref="BH164:BI164" si="110">BH165+BH166</f>
        <v>1104894.0993329999</v>
      </c>
      <c r="BI164" s="75">
        <f t="shared" si="110"/>
        <v>1109903.5180994601</v>
      </c>
      <c r="BJ164" s="75">
        <f t="shared" ref="BJ164" si="111">BJ165+BJ166</f>
        <v>1112044.1995991631</v>
      </c>
      <c r="BK164" s="75">
        <f t="shared" ref="BK164:BP164" si="112">BK165+BK166</f>
        <v>1161939.4869348265</v>
      </c>
      <c r="BL164" s="75">
        <f t="shared" si="112"/>
        <v>1265464.4671565455</v>
      </c>
      <c r="BM164" s="75">
        <f t="shared" si="112"/>
        <v>1260389.8466183287</v>
      </c>
      <c r="BN164" s="75">
        <f t="shared" si="112"/>
        <v>1224038.2348433875</v>
      </c>
      <c r="BO164" s="75">
        <f t="shared" si="112"/>
        <v>1269857.3881792887</v>
      </c>
      <c r="BP164" s="75">
        <f t="shared" si="112"/>
        <v>1273524.2120784954</v>
      </c>
      <c r="BQ164" s="75">
        <f t="shared" ref="BQ164:BT164" si="113">BQ165+BQ166</f>
        <v>1281920.2549445676</v>
      </c>
      <c r="BR164" s="75">
        <f t="shared" si="113"/>
        <v>1382624.8558848531</v>
      </c>
      <c r="BS164" s="75">
        <f t="shared" si="113"/>
        <v>1398746.2355814076</v>
      </c>
      <c r="BT164" s="75">
        <f t="shared" si="113"/>
        <v>1391700.0325769382</v>
      </c>
      <c r="BU164" s="75">
        <f t="shared" ref="BU164:BW164" si="114">BU165+BU166</f>
        <v>1386122.7544368485</v>
      </c>
      <c r="BV164" s="75">
        <f t="shared" si="114"/>
        <v>1378421.4661155054</v>
      </c>
      <c r="BW164" s="75">
        <f t="shared" si="114"/>
        <v>1376802.0825837315</v>
      </c>
      <c r="BX164" s="75">
        <f t="shared" ref="BX164:BY164" si="115">BX165+BX166</f>
        <v>1410471.6059844317</v>
      </c>
      <c r="BY164" s="75">
        <f t="shared" si="115"/>
        <v>1393077.7019178695</v>
      </c>
      <c r="BZ164" s="75">
        <f t="shared" ref="BZ164:CA164" si="116">BZ165+BZ166</f>
        <v>1362726.62063416</v>
      </c>
      <c r="CA164" s="75">
        <f t="shared" si="116"/>
        <v>1357187.8583321711</v>
      </c>
      <c r="CB164" s="75">
        <f t="shared" ref="CB164" si="117">CB165+CB166</f>
        <v>1356760.3761788232</v>
      </c>
      <c r="CC164" s="75">
        <f t="shared" ref="CC164:CD164" si="118">CC165+CC166</f>
        <v>1349705.5698675518</v>
      </c>
      <c r="CD164" s="75">
        <f t="shared" si="118"/>
        <v>1364983.0141388765</v>
      </c>
      <c r="CE164" s="75">
        <f t="shared" ref="CE164" si="119">CE165+CE166</f>
        <v>1420424.2535344632</v>
      </c>
      <c r="CF164" s="75">
        <f>CF165+CF166</f>
        <v>1416434.4841499543</v>
      </c>
      <c r="CG164" s="75">
        <f>CG165+CG166</f>
        <v>1400971.7802679855</v>
      </c>
      <c r="CH164" s="75">
        <f>CH165+CH166</f>
        <v>1401508.9165288839</v>
      </c>
      <c r="CI164" s="75">
        <f>CI165+CI166</f>
        <v>1357436.4460169082</v>
      </c>
      <c r="CJ164" s="75">
        <f>CJ165+CJ166</f>
        <v>1367872.3303949526</v>
      </c>
      <c r="CL164" s="50"/>
      <c r="CO164" s="50"/>
      <c r="CR164" s="50"/>
      <c r="CU164" s="50"/>
      <c r="CX164" s="50"/>
      <c r="DA164" s="50"/>
      <c r="DD164" s="50"/>
      <c r="DG164" s="50"/>
      <c r="DJ164" s="50"/>
      <c r="DM164" s="50"/>
      <c r="DP164" s="50"/>
      <c r="DS164" s="50"/>
      <c r="DV164" s="50"/>
      <c r="DY164" s="50"/>
      <c r="EB164" s="50"/>
      <c r="EE164" s="50"/>
      <c r="EH164" s="50"/>
      <c r="EK164" s="50"/>
      <c r="EN164" s="50"/>
      <c r="EQ164" s="50"/>
      <c r="ET164" s="50"/>
      <c r="EW164" s="50"/>
      <c r="EZ164" s="50"/>
      <c r="FC164" s="50"/>
      <c r="IU164" s="106"/>
      <c r="IX164" s="106"/>
      <c r="JW164" s="135"/>
      <c r="JX164" s="135"/>
      <c r="JY164" s="118"/>
    </row>
    <row r="165" spans="1:285" s="49" customFormat="1" x14ac:dyDescent="0.25">
      <c r="A165"/>
      <c r="B165" s="41" t="s">
        <v>339</v>
      </c>
      <c r="C165" s="53" t="s">
        <v>161</v>
      </c>
      <c r="D165" s="49" t="s">
        <v>504</v>
      </c>
      <c r="E165" s="49">
        <v>6</v>
      </c>
      <c r="F165" s="49" t="s">
        <v>10</v>
      </c>
      <c r="G165" s="125"/>
      <c r="H165" s="125"/>
      <c r="I165" s="125"/>
      <c r="J165" s="125"/>
      <c r="K165" s="125"/>
      <c r="L165" s="125"/>
      <c r="M165" s="125"/>
      <c r="S165" s="125"/>
      <c r="T165" s="125"/>
      <c r="U165" s="125"/>
      <c r="V165" s="125"/>
      <c r="W165" s="55">
        <v>399097</v>
      </c>
      <c r="X165" s="55">
        <v>410260</v>
      </c>
      <c r="Y165" s="55">
        <v>417850</v>
      </c>
      <c r="Z165" s="55">
        <v>443452</v>
      </c>
      <c r="AA165" s="55">
        <v>462215</v>
      </c>
      <c r="AB165" s="55">
        <v>473125</v>
      </c>
      <c r="AC165" s="55">
        <v>474299</v>
      </c>
      <c r="AD165" s="55">
        <v>471603.45999999996</v>
      </c>
      <c r="AE165" s="55">
        <v>480284.87</v>
      </c>
      <c r="AF165" s="55">
        <v>485999.02</v>
      </c>
      <c r="AG165" s="55">
        <v>490044.95500000002</v>
      </c>
      <c r="AH165" s="55">
        <v>496572.36600000004</v>
      </c>
      <c r="AI165" s="55">
        <v>515595.47700000001</v>
      </c>
      <c r="AJ165" s="55">
        <v>522187.44900000002</v>
      </c>
      <c r="AK165" s="55">
        <v>522616.06999999995</v>
      </c>
      <c r="AL165" s="55">
        <v>542928.35800000001</v>
      </c>
      <c r="AM165" s="55">
        <v>551612.53700000001</v>
      </c>
      <c r="AN165" s="55">
        <v>564368.37100000004</v>
      </c>
      <c r="AO165" s="55">
        <v>575787.34900000005</v>
      </c>
      <c r="AP165" s="55">
        <v>580681.99700000009</v>
      </c>
      <c r="AQ165" s="55">
        <v>589831.10400000005</v>
      </c>
      <c r="AR165" s="55">
        <v>594164.73</v>
      </c>
      <c r="AS165" s="55">
        <v>606323.45799999998</v>
      </c>
      <c r="AT165" s="55">
        <v>582711.53200000001</v>
      </c>
      <c r="AU165" s="55">
        <v>588810</v>
      </c>
      <c r="AV165" s="55">
        <v>596090.4</v>
      </c>
      <c r="AW165" s="55">
        <v>590531</v>
      </c>
      <c r="AX165" s="55">
        <v>591688</v>
      </c>
      <c r="AY165" s="20">
        <v>603352.16999999993</v>
      </c>
      <c r="AZ165" s="20">
        <v>604420.05300000007</v>
      </c>
      <c r="BA165" s="76">
        <f>BA162+BA159+BA155</f>
        <v>604536.26</v>
      </c>
      <c r="BB165" s="76">
        <f>BB162+BB159+BB155</f>
        <v>606766.76</v>
      </c>
      <c r="BC165" s="76">
        <v>617061.50699999998</v>
      </c>
      <c r="BD165" s="76">
        <v>621311.451</v>
      </c>
      <c r="BE165" s="76">
        <v>632493.78399999999</v>
      </c>
      <c r="BF165" s="76">
        <v>657657.5220316099</v>
      </c>
      <c r="BG165" s="76">
        <v>656272.00588737999</v>
      </c>
      <c r="BH165" s="76">
        <v>661762.09933300002</v>
      </c>
      <c r="BI165" s="76">
        <v>666285.51809946005</v>
      </c>
      <c r="BJ165" s="75">
        <v>673463.07651347993</v>
      </c>
      <c r="BK165" s="76">
        <v>690963.05677270005</v>
      </c>
      <c r="BL165" s="76">
        <v>799477.23040443007</v>
      </c>
      <c r="BM165" s="76">
        <v>800242.05672597</v>
      </c>
      <c r="BN165" s="76">
        <v>773046.14957838994</v>
      </c>
      <c r="BO165" s="91">
        <v>796017.20882785995</v>
      </c>
      <c r="BP165" s="91">
        <v>810488.63157451013</v>
      </c>
      <c r="BQ165" s="91">
        <v>822600.39679234009</v>
      </c>
      <c r="BR165" s="91">
        <v>896248.88196186011</v>
      </c>
      <c r="BS165" s="91">
        <v>902971.45133802993</v>
      </c>
      <c r="BT165" s="91">
        <v>896890.02818838996</v>
      </c>
      <c r="BU165" s="91">
        <v>899683.34021011996</v>
      </c>
      <c r="BV165" s="91">
        <v>918393.35871429008</v>
      </c>
      <c r="BW165" s="91">
        <v>929000.0632897201</v>
      </c>
      <c r="BX165" s="91">
        <v>1000356.7744883399</v>
      </c>
      <c r="BY165" s="91">
        <v>988906.51464677998</v>
      </c>
      <c r="BZ165" s="91">
        <v>960864.10316916998</v>
      </c>
      <c r="CA165" s="91">
        <v>957936.39672053</v>
      </c>
      <c r="CB165" s="91">
        <v>976350.95503472001</v>
      </c>
      <c r="CC165" s="91">
        <v>985829.73469578999</v>
      </c>
      <c r="CD165" s="91">
        <v>996674.44524915004</v>
      </c>
      <c r="CE165" s="91">
        <v>1056788.3937790301</v>
      </c>
      <c r="CF165" s="91">
        <v>1071192.6918069199</v>
      </c>
      <c r="CG165" s="91">
        <v>1082287.99432094</v>
      </c>
      <c r="CH165" s="91">
        <v>1070061.56125352</v>
      </c>
      <c r="CI165" s="91">
        <v>1031897.7794070001</v>
      </c>
      <c r="CJ165" s="91">
        <v>1044498.28184107</v>
      </c>
      <c r="CL165" s="50"/>
      <c r="CO165" s="50"/>
      <c r="CR165" s="50"/>
      <c r="CU165" s="50"/>
      <c r="CX165" s="50"/>
      <c r="DA165" s="50"/>
      <c r="DD165" s="50"/>
      <c r="DG165" s="50"/>
      <c r="DJ165" s="50"/>
      <c r="DM165" s="50"/>
      <c r="DP165" s="50"/>
      <c r="DS165" s="50"/>
      <c r="DV165" s="50"/>
      <c r="DY165" s="50"/>
      <c r="EB165" s="50"/>
      <c r="EE165" s="50"/>
      <c r="EH165" s="50"/>
      <c r="EK165" s="50"/>
      <c r="EN165" s="50"/>
      <c r="EQ165" s="50"/>
      <c r="ET165" s="50"/>
      <c r="EW165" s="50"/>
      <c r="EZ165" s="50"/>
      <c r="FC165" s="50"/>
      <c r="IU165" s="106"/>
      <c r="IX165" s="106"/>
      <c r="JW165" s="135"/>
      <c r="JX165" s="135"/>
      <c r="JY165" s="118"/>
    </row>
    <row r="166" spans="1:285" s="49" customFormat="1" x14ac:dyDescent="0.25">
      <c r="A166"/>
      <c r="B166" s="41" t="s">
        <v>340</v>
      </c>
      <c r="C166" s="53" t="s">
        <v>162</v>
      </c>
      <c r="D166" s="49" t="s">
        <v>505</v>
      </c>
      <c r="E166" s="49">
        <v>6</v>
      </c>
      <c r="F166" s="49" t="s">
        <v>10</v>
      </c>
      <c r="G166" s="125"/>
      <c r="H166" s="125"/>
      <c r="I166" s="125"/>
      <c r="J166" s="125"/>
      <c r="K166" s="125"/>
      <c r="L166" s="125"/>
      <c r="M166" s="125"/>
      <c r="S166" s="125"/>
      <c r="T166" s="125"/>
      <c r="U166" s="125"/>
      <c r="V166" s="125"/>
      <c r="W166" s="55">
        <v>239962</v>
      </c>
      <c r="X166" s="55">
        <v>248020</v>
      </c>
      <c r="Y166" s="55">
        <v>248169</v>
      </c>
      <c r="Z166" s="55">
        <v>226472</v>
      </c>
      <c r="AA166" s="55">
        <v>227637</v>
      </c>
      <c r="AB166" s="55">
        <v>233247</v>
      </c>
      <c r="AC166" s="55">
        <v>248145</v>
      </c>
      <c r="AD166" s="55">
        <v>252605</v>
      </c>
      <c r="AE166" s="55">
        <v>258686</v>
      </c>
      <c r="AF166" s="55">
        <v>266988.2693963417</v>
      </c>
      <c r="AG166" s="55">
        <v>276390</v>
      </c>
      <c r="AH166" s="55">
        <v>277955.40000000002</v>
      </c>
      <c r="AI166" s="55">
        <v>286220</v>
      </c>
      <c r="AJ166" s="55">
        <v>297628</v>
      </c>
      <c r="AK166" s="55">
        <v>349915</v>
      </c>
      <c r="AL166" s="55">
        <v>341764</v>
      </c>
      <c r="AM166" s="55">
        <v>345866</v>
      </c>
      <c r="AN166" s="55">
        <v>353675</v>
      </c>
      <c r="AO166" s="55">
        <v>385619</v>
      </c>
      <c r="AP166" s="55">
        <v>396420</v>
      </c>
      <c r="AQ166" s="55">
        <v>430000</v>
      </c>
      <c r="AR166" s="55">
        <v>422107</v>
      </c>
      <c r="AS166" s="55">
        <v>456408.2999005217</v>
      </c>
      <c r="AT166" s="55">
        <v>459560</v>
      </c>
      <c r="AU166" s="55">
        <v>471015</v>
      </c>
      <c r="AV166" s="55">
        <v>473466</v>
      </c>
      <c r="AW166" s="55">
        <v>476911</v>
      </c>
      <c r="AX166" s="55">
        <v>474021</v>
      </c>
      <c r="AY166" s="20">
        <v>488029</v>
      </c>
      <c r="AZ166" s="20">
        <v>463565</v>
      </c>
      <c r="BA166" s="76">
        <f>BA163+BA160+BA156</f>
        <v>470873.9395022252</v>
      </c>
      <c r="BB166" s="76">
        <f>BB163+BB160+BB156</f>
        <v>480575.62393992837</v>
      </c>
      <c r="BC166" s="76">
        <v>468571.82565796166</v>
      </c>
      <c r="BD166" s="76">
        <v>454426.01802445611</v>
      </c>
      <c r="BE166" s="76">
        <v>457190.68854998937</v>
      </c>
      <c r="BF166" s="76">
        <v>448911.30394100834</v>
      </c>
      <c r="BG166" s="76">
        <v>459035.86306725454</v>
      </c>
      <c r="BH166" s="76">
        <v>443132</v>
      </c>
      <c r="BI166" s="76">
        <v>443618</v>
      </c>
      <c r="BJ166" s="75">
        <v>438581.1230856831</v>
      </c>
      <c r="BK166" s="76">
        <v>470976.43016212643</v>
      </c>
      <c r="BL166" s="76">
        <v>465987.23675211536</v>
      </c>
      <c r="BM166" s="76">
        <v>460147.78989235859</v>
      </c>
      <c r="BN166" s="76">
        <v>450992.0852649975</v>
      </c>
      <c r="BO166" s="91">
        <v>473840.17935142881</v>
      </c>
      <c r="BP166" s="91">
        <v>463035.58050398534</v>
      </c>
      <c r="BQ166" s="91">
        <v>459319.85815222736</v>
      </c>
      <c r="BR166" s="91">
        <v>486375.97392299294</v>
      </c>
      <c r="BS166" s="91">
        <v>495774.78424337768</v>
      </c>
      <c r="BT166" s="91">
        <v>494810.00438854814</v>
      </c>
      <c r="BU166" s="91">
        <v>486439.41422672843</v>
      </c>
      <c r="BV166" s="91">
        <v>460028.10740121547</v>
      </c>
      <c r="BW166" s="91">
        <v>447802.01929401129</v>
      </c>
      <c r="BX166" s="91">
        <v>410114.83149609191</v>
      </c>
      <c r="BY166" s="91">
        <v>404171.18727108958</v>
      </c>
      <c r="BZ166" s="91">
        <v>401862.51746498991</v>
      </c>
      <c r="CA166" s="91">
        <v>399251.46161164116</v>
      </c>
      <c r="CB166" s="91">
        <v>380409.42114410322</v>
      </c>
      <c r="CC166" s="91">
        <v>363875.83517176175</v>
      </c>
      <c r="CD166" s="91">
        <v>368308.5688897263</v>
      </c>
      <c r="CE166" s="91">
        <v>363635.85975543328</v>
      </c>
      <c r="CF166" s="91">
        <v>345241.79234303429</v>
      </c>
      <c r="CG166" s="91">
        <v>318683.7859470456</v>
      </c>
      <c r="CH166" s="91">
        <v>331447.35527536401</v>
      </c>
      <c r="CI166" s="91">
        <v>325538.6666099081</v>
      </c>
      <c r="CJ166" s="91">
        <v>323374.04855388263</v>
      </c>
      <c r="CL166" s="50"/>
      <c r="CO166" s="50"/>
      <c r="CR166" s="50"/>
      <c r="CU166" s="50"/>
      <c r="CX166" s="50"/>
      <c r="DA166" s="50"/>
      <c r="DD166" s="50"/>
      <c r="DG166" s="50"/>
      <c r="DJ166" s="50"/>
      <c r="DM166" s="50"/>
      <c r="DP166" s="50"/>
      <c r="DS166" s="50"/>
      <c r="DV166" s="50"/>
      <c r="DY166" s="50"/>
      <c r="EB166" s="50"/>
      <c r="EE166" s="50"/>
      <c r="EH166" s="50"/>
      <c r="EK166" s="50"/>
      <c r="EN166" s="50"/>
      <c r="EQ166" s="50"/>
      <c r="ET166" s="50"/>
      <c r="EW166" s="50"/>
      <c r="EZ166" s="50"/>
      <c r="FC166" s="50"/>
      <c r="IU166" s="106"/>
      <c r="IX166" s="106"/>
      <c r="JW166" s="135"/>
      <c r="JX166" s="135"/>
      <c r="JY166" s="118"/>
    </row>
    <row r="167" spans="1:285" s="49" customFormat="1" x14ac:dyDescent="0.25">
      <c r="A167"/>
      <c r="B167" s="41" t="s">
        <v>341</v>
      </c>
      <c r="C167" s="49" t="s">
        <v>163</v>
      </c>
      <c r="D167" s="49" t="s">
        <v>506</v>
      </c>
      <c r="E167" s="49">
        <v>6</v>
      </c>
      <c r="F167" s="49" t="s">
        <v>10</v>
      </c>
      <c r="G167" s="125"/>
      <c r="H167" s="125"/>
      <c r="I167" s="125"/>
      <c r="J167" s="125"/>
      <c r="K167" s="125"/>
      <c r="L167" s="125"/>
      <c r="M167" s="125"/>
      <c r="S167" s="125"/>
      <c r="T167" s="125"/>
      <c r="U167" s="125"/>
      <c r="V167" s="125"/>
      <c r="W167" s="55">
        <f t="shared" ref="W167:Z167" si="120">W168+W169</f>
        <v>639059</v>
      </c>
      <c r="X167" s="55">
        <f t="shared" si="120"/>
        <v>658280</v>
      </c>
      <c r="Y167" s="55">
        <f t="shared" si="120"/>
        <v>666019</v>
      </c>
      <c r="Z167" s="55">
        <f t="shared" si="120"/>
        <v>669924</v>
      </c>
      <c r="AA167" s="55">
        <f t="shared" ref="AA167:AT167" si="121">AA168+AA169</f>
        <v>689852</v>
      </c>
      <c r="AB167" s="55">
        <f t="shared" si="121"/>
        <v>706372.27321766596</v>
      </c>
      <c r="AC167" s="55">
        <f t="shared" si="121"/>
        <v>722444</v>
      </c>
      <c r="AD167" s="55">
        <f t="shared" si="121"/>
        <v>724208</v>
      </c>
      <c r="AE167" s="55">
        <f t="shared" si="121"/>
        <v>738970.64</v>
      </c>
      <c r="AF167" s="55">
        <f t="shared" si="121"/>
        <v>752987.28939634166</v>
      </c>
      <c r="AG167" s="55">
        <f t="shared" si="121"/>
        <v>766434.625</v>
      </c>
      <c r="AH167" s="55">
        <f t="shared" si="121"/>
        <v>774527.80900000012</v>
      </c>
      <c r="AI167" s="55">
        <f t="shared" si="121"/>
        <v>801815.00900000008</v>
      </c>
      <c r="AJ167" s="55">
        <f t="shared" si="121"/>
        <v>819815.00900000008</v>
      </c>
      <c r="AK167" s="55">
        <f t="shared" si="121"/>
        <v>872531</v>
      </c>
      <c r="AL167" s="55">
        <f t="shared" si="121"/>
        <v>884692</v>
      </c>
      <c r="AM167" s="55">
        <f t="shared" si="121"/>
        <v>897478.76099999994</v>
      </c>
      <c r="AN167" s="55">
        <f t="shared" si="121"/>
        <v>918043.08000000007</v>
      </c>
      <c r="AO167" s="55">
        <f t="shared" si="121"/>
        <v>961405.76199999999</v>
      </c>
      <c r="AP167" s="55">
        <f t="shared" si="121"/>
        <v>977102.24800000002</v>
      </c>
      <c r="AQ167" s="55">
        <f t="shared" si="121"/>
        <v>1019831</v>
      </c>
      <c r="AR167" s="55">
        <f t="shared" si="121"/>
        <v>1016272.281</v>
      </c>
      <c r="AS167" s="55">
        <f t="shared" si="121"/>
        <v>1062731.299900522</v>
      </c>
      <c r="AT167" s="55">
        <f t="shared" si="121"/>
        <v>1042271.78</v>
      </c>
      <c r="AU167" s="55">
        <f t="shared" ref="AU167" si="122">AU168+AU169</f>
        <v>1059825</v>
      </c>
      <c r="AV167" s="55">
        <f t="shared" ref="AV167:BB167" si="123">AV168+AV169</f>
        <v>1069439</v>
      </c>
      <c r="AW167" s="55">
        <f t="shared" si="123"/>
        <v>1067442</v>
      </c>
      <c r="AX167" s="55">
        <f t="shared" si="123"/>
        <v>1065709</v>
      </c>
      <c r="AY167" s="55">
        <f t="shared" si="123"/>
        <v>1091380.5</v>
      </c>
      <c r="AZ167" s="55">
        <f t="shared" si="123"/>
        <v>1067985</v>
      </c>
      <c r="BA167" s="55">
        <f t="shared" si="123"/>
        <v>1075410.1204130028</v>
      </c>
      <c r="BB167" s="55">
        <f t="shared" si="123"/>
        <v>1087341.9234399286</v>
      </c>
      <c r="BC167" s="55">
        <v>1085633.3326579619</v>
      </c>
      <c r="BD167" s="55">
        <v>1075737.4690244561</v>
      </c>
      <c r="BE167" s="55">
        <v>1089684.4725499889</v>
      </c>
      <c r="BF167" s="55">
        <v>1106568.8259726185</v>
      </c>
      <c r="BG167" s="55">
        <f>BG168+BG169</f>
        <v>1115307.8689543046</v>
      </c>
      <c r="BH167" s="55">
        <f t="shared" ref="BH167:BI167" si="124">BH168+BH169</f>
        <v>1104893.3670000001</v>
      </c>
      <c r="BI167" s="55">
        <f t="shared" si="124"/>
        <v>1109903.5650994601</v>
      </c>
      <c r="BJ167" s="55">
        <f t="shared" ref="BJ167" si="125">BJ168+BJ169</f>
        <v>1112044.1995991631</v>
      </c>
      <c r="BK167" s="55">
        <f t="shared" ref="BK167:BP167" si="126">BK168+BK169</f>
        <v>1161939.4869348265</v>
      </c>
      <c r="BL167" s="55">
        <f t="shared" si="126"/>
        <v>1265464.4671565453</v>
      </c>
      <c r="BM167" s="55">
        <f t="shared" si="126"/>
        <v>1260389.8466183287</v>
      </c>
      <c r="BN167" s="55">
        <f t="shared" si="126"/>
        <v>1224038.2348433875</v>
      </c>
      <c r="BO167" s="55">
        <f t="shared" si="126"/>
        <v>1269857.3881792887</v>
      </c>
      <c r="BP167" s="55">
        <f t="shared" si="126"/>
        <v>1273524.2120784952</v>
      </c>
      <c r="BQ167" s="55">
        <f t="shared" ref="BQ167:BT167" si="127">BQ168+BQ169</f>
        <v>1281920.2549445673</v>
      </c>
      <c r="BR167" s="55">
        <f t="shared" si="127"/>
        <v>1382624.8558848531</v>
      </c>
      <c r="BS167" s="55">
        <f t="shared" si="127"/>
        <v>1398746.2355814076</v>
      </c>
      <c r="BT167" s="55">
        <f t="shared" si="127"/>
        <v>1391700.0325769382</v>
      </c>
      <c r="BU167" s="55">
        <f t="shared" ref="BU167:BW167" si="128">BU168+BU169</f>
        <v>1386122.7544369083</v>
      </c>
      <c r="BV167" s="55">
        <f t="shared" si="128"/>
        <v>1378421.4661155054</v>
      </c>
      <c r="BW167" s="55">
        <f t="shared" si="128"/>
        <v>1376802.082583731</v>
      </c>
      <c r="BX167" s="55">
        <f t="shared" ref="BX167:BY167" si="129">BX168+BX169</f>
        <v>1410471.6059844317</v>
      </c>
      <c r="BY167" s="55">
        <f t="shared" si="129"/>
        <v>1393077.7019178695</v>
      </c>
      <c r="BZ167" s="55">
        <f t="shared" ref="BZ167:CA167" si="130">BZ168+BZ169</f>
        <v>1362726.62063416</v>
      </c>
      <c r="CA167" s="55">
        <f t="shared" si="130"/>
        <v>1357187.8583321711</v>
      </c>
      <c r="CB167" s="55">
        <f t="shared" ref="CB167" si="131">CB168+CB169</f>
        <v>1356760.3761788229</v>
      </c>
      <c r="CC167" s="55">
        <f t="shared" ref="CC167:CD167" si="132">CC168+CC169</f>
        <v>1349705.5698675518</v>
      </c>
      <c r="CD167" s="55">
        <f t="shared" si="132"/>
        <v>1364983.0141388762</v>
      </c>
      <c r="CE167" s="55">
        <f t="shared" ref="CE167" si="133">CE168+CE169</f>
        <v>1420424.2535344632</v>
      </c>
      <c r="CF167" s="55">
        <f>CF168+CF169</f>
        <v>1416434.4841499543</v>
      </c>
      <c r="CG167" s="55">
        <f>CG168+CG169</f>
        <v>1400971.7802679855</v>
      </c>
      <c r="CH167" s="55">
        <f>CH168+CH169</f>
        <v>1401508.9165288839</v>
      </c>
      <c r="CI167" s="55">
        <f>CI168+CI169</f>
        <v>1357436.4460169082</v>
      </c>
      <c r="CJ167" s="55">
        <f>CJ168+CJ169</f>
        <v>1367872.3303949526</v>
      </c>
      <c r="CL167" s="50"/>
      <c r="CO167" s="50"/>
      <c r="CR167" s="50"/>
      <c r="CU167" s="50"/>
      <c r="CX167" s="50"/>
      <c r="DA167" s="50"/>
      <c r="DD167" s="50"/>
      <c r="DG167" s="50"/>
      <c r="DJ167" s="50"/>
      <c r="DM167" s="50"/>
      <c r="DP167" s="50"/>
      <c r="DS167" s="50"/>
      <c r="DV167" s="50"/>
      <c r="DY167" s="50"/>
      <c r="EB167" s="50"/>
      <c r="EE167" s="50"/>
      <c r="EH167" s="50"/>
      <c r="EK167" s="50"/>
      <c r="EN167" s="50"/>
      <c r="EQ167" s="50"/>
      <c r="ET167" s="50"/>
      <c r="EW167" s="50"/>
      <c r="EZ167" s="50"/>
      <c r="FC167" s="50"/>
      <c r="IU167" s="106"/>
      <c r="IX167" s="106"/>
      <c r="JW167" s="135"/>
      <c r="JX167" s="135"/>
      <c r="JY167" s="118"/>
    </row>
    <row r="168" spans="1:285" s="49" customFormat="1" x14ac:dyDescent="0.25">
      <c r="A168"/>
      <c r="B168" s="41" t="s">
        <v>342</v>
      </c>
      <c r="C168" s="51" t="s">
        <v>164</v>
      </c>
      <c r="D168" s="49" t="s">
        <v>507</v>
      </c>
      <c r="E168" s="49">
        <v>6</v>
      </c>
      <c r="F168" s="49" t="s">
        <v>10</v>
      </c>
      <c r="G168" s="125"/>
      <c r="H168" s="125"/>
      <c r="I168" s="125"/>
      <c r="J168" s="125"/>
      <c r="K168" s="125"/>
      <c r="L168" s="125"/>
      <c r="M168" s="125"/>
      <c r="S168" s="125"/>
      <c r="T168" s="125"/>
      <c r="U168" s="125"/>
      <c r="V168" s="125"/>
      <c r="W168" s="55">
        <v>399097</v>
      </c>
      <c r="X168" s="55">
        <v>406849</v>
      </c>
      <c r="Y168" s="55">
        <v>414541</v>
      </c>
      <c r="Z168" s="55">
        <v>398504</v>
      </c>
      <c r="AA168" s="55">
        <v>417697</v>
      </c>
      <c r="AB168" s="55">
        <v>428341</v>
      </c>
      <c r="AC168" s="55">
        <v>429661</v>
      </c>
      <c r="AD168" s="55">
        <v>428754</v>
      </c>
      <c r="AE168" s="55">
        <v>436988.64</v>
      </c>
      <c r="AF168" s="55">
        <v>443384.27</v>
      </c>
      <c r="AG168" s="55">
        <v>443337.625</v>
      </c>
      <c r="AH168" s="55">
        <v>448583.40900000004</v>
      </c>
      <c r="AI168" s="55">
        <v>467496.50900000002</v>
      </c>
      <c r="AJ168" s="55">
        <v>473727.50900000002</v>
      </c>
      <c r="AK168" s="55">
        <v>481486</v>
      </c>
      <c r="AL168" s="55">
        <v>501364</v>
      </c>
      <c r="AM168" s="55">
        <v>511023.761</v>
      </c>
      <c r="AN168" s="55">
        <v>528763.08000000007</v>
      </c>
      <c r="AO168" s="55">
        <v>536206.76199999999</v>
      </c>
      <c r="AP168" s="55">
        <v>538274.74800000002</v>
      </c>
      <c r="AQ168" s="55">
        <v>547344</v>
      </c>
      <c r="AR168" s="55">
        <v>551697.28099999996</v>
      </c>
      <c r="AS168" s="55">
        <v>562256</v>
      </c>
      <c r="AT168" s="55">
        <v>526874.78</v>
      </c>
      <c r="AU168" s="55">
        <v>532136</v>
      </c>
      <c r="AV168" s="55">
        <v>530108</v>
      </c>
      <c r="AW168" s="55">
        <v>543155</v>
      </c>
      <c r="AX168" s="55">
        <v>540614</v>
      </c>
      <c r="AY168" s="20">
        <v>546433</v>
      </c>
      <c r="AZ168" s="20">
        <v>549508</v>
      </c>
      <c r="BA168" s="81">
        <v>549125.16899999999</v>
      </c>
      <c r="BB168" s="81">
        <v>552053.99100000004</v>
      </c>
      <c r="BC168" s="81">
        <v>563764.99899999995</v>
      </c>
      <c r="BD168" s="81">
        <v>560757.41899999999</v>
      </c>
      <c r="BE168" s="81">
        <v>571736.68900000001</v>
      </c>
      <c r="BF168" s="81">
        <v>565812.99015160999</v>
      </c>
      <c r="BG168" s="81">
        <v>567780.2087870501</v>
      </c>
      <c r="BH168" s="81">
        <v>575394.36699999997</v>
      </c>
      <c r="BI168" s="81">
        <v>585181.56509945996</v>
      </c>
      <c r="BJ168" s="81">
        <v>592614.12351347995</v>
      </c>
      <c r="BK168" s="81">
        <v>603446.60377270007</v>
      </c>
      <c r="BL168" s="81">
        <v>621442.63838039793</v>
      </c>
      <c r="BM168" s="81">
        <v>626615.74524148402</v>
      </c>
      <c r="BN168" s="81">
        <v>629291.78206764895</v>
      </c>
      <c r="BO168" s="81">
        <v>651912.43691480393</v>
      </c>
      <c r="BP168" s="81">
        <v>668109.43050049397</v>
      </c>
      <c r="BQ168" s="81">
        <v>681311.26772742195</v>
      </c>
      <c r="BR168" s="81">
        <v>676843.237014618</v>
      </c>
      <c r="BS168" s="81">
        <v>680746.08378507313</v>
      </c>
      <c r="BT168" s="81">
        <v>682426.84049604402</v>
      </c>
      <c r="BU168" s="81">
        <v>689496.03952096996</v>
      </c>
      <c r="BV168" s="81">
        <v>712247.57092861773</v>
      </c>
      <c r="BW168" s="81">
        <v>724280.14198949805</v>
      </c>
      <c r="BX168" s="81">
        <v>743972.86803498806</v>
      </c>
      <c r="BY168" s="81">
        <v>731284.66461562004</v>
      </c>
      <c r="BZ168" s="81">
        <v>723324.85504814645</v>
      </c>
      <c r="CA168" s="81">
        <v>722494.73754574195</v>
      </c>
      <c r="CB168" s="81">
        <v>753213.28266429191</v>
      </c>
      <c r="CC168" s="81">
        <v>765844.78496350208</v>
      </c>
      <c r="CD168" s="81">
        <v>777877.74201757193</v>
      </c>
      <c r="CE168" s="81">
        <v>770513.66137136403</v>
      </c>
      <c r="CF168" s="81">
        <v>788184.18591855606</v>
      </c>
      <c r="CG168" s="81">
        <v>802511.34397526889</v>
      </c>
      <c r="CH168" s="81">
        <v>825985.96932695992</v>
      </c>
      <c r="CI168" s="81">
        <v>789475.51161766809</v>
      </c>
      <c r="CJ168" s="81">
        <v>806334.51735098194</v>
      </c>
      <c r="CL168" s="50"/>
      <c r="CO168" s="50"/>
      <c r="CR168" s="50"/>
      <c r="CU168" s="50"/>
      <c r="CX168" s="50"/>
      <c r="DA168" s="50"/>
      <c r="DD168" s="50"/>
      <c r="DG168" s="50"/>
      <c r="DJ168" s="50"/>
      <c r="DM168" s="50"/>
      <c r="DP168" s="50"/>
      <c r="DS168" s="50"/>
      <c r="DV168" s="50"/>
      <c r="DY168" s="50"/>
      <c r="EB168" s="50"/>
      <c r="EE168" s="50"/>
      <c r="EH168" s="50"/>
      <c r="EK168" s="50"/>
      <c r="EN168" s="50"/>
      <c r="EQ168" s="50"/>
      <c r="ET168" s="50"/>
      <c r="EW168" s="50"/>
      <c r="EZ168" s="50"/>
      <c r="FC168" s="50"/>
      <c r="IU168" s="106"/>
      <c r="IX168" s="106"/>
      <c r="JW168" s="135"/>
      <c r="JX168" s="135"/>
      <c r="JY168" s="118"/>
    </row>
    <row r="169" spans="1:285" s="49" customFormat="1" x14ac:dyDescent="0.25">
      <c r="A169"/>
      <c r="B169" s="41" t="s">
        <v>343</v>
      </c>
      <c r="C169" s="51" t="s">
        <v>165</v>
      </c>
      <c r="D169" s="49" t="s">
        <v>508</v>
      </c>
      <c r="E169" s="49">
        <v>6</v>
      </c>
      <c r="F169" s="49" t="s">
        <v>10</v>
      </c>
      <c r="G169" s="125"/>
      <c r="H169" s="125"/>
      <c r="I169" s="125"/>
      <c r="J169" s="125"/>
      <c r="K169" s="125"/>
      <c r="L169" s="125"/>
      <c r="M169" s="125"/>
      <c r="S169" s="125"/>
      <c r="T169" s="125"/>
      <c r="U169" s="125"/>
      <c r="V169" s="125"/>
      <c r="W169" s="55">
        <v>239962</v>
      </c>
      <c r="X169" s="55">
        <v>251431</v>
      </c>
      <c r="Y169" s="55">
        <v>251478</v>
      </c>
      <c r="Z169" s="55">
        <v>271420</v>
      </c>
      <c r="AA169" s="55">
        <v>272155</v>
      </c>
      <c r="AB169" s="55">
        <v>278031.27321766602</v>
      </c>
      <c r="AC169" s="55">
        <v>292783</v>
      </c>
      <c r="AD169" s="55">
        <v>295454</v>
      </c>
      <c r="AE169" s="55">
        <v>301982</v>
      </c>
      <c r="AF169" s="55">
        <v>309603.0193963417</v>
      </c>
      <c r="AG169" s="55">
        <v>323097</v>
      </c>
      <c r="AH169" s="55">
        <v>325944.40000000002</v>
      </c>
      <c r="AI169" s="55">
        <v>334318.5</v>
      </c>
      <c r="AJ169" s="55">
        <v>346087.5</v>
      </c>
      <c r="AK169" s="55">
        <v>391045</v>
      </c>
      <c r="AL169" s="55">
        <v>383328</v>
      </c>
      <c r="AM169" s="56">
        <v>386455</v>
      </c>
      <c r="AN169" s="56">
        <v>389280</v>
      </c>
      <c r="AO169" s="56">
        <v>425199</v>
      </c>
      <c r="AP169" s="56">
        <v>438827.5</v>
      </c>
      <c r="AQ169" s="56">
        <v>472487</v>
      </c>
      <c r="AR169" s="55">
        <v>464575</v>
      </c>
      <c r="AS169" s="55">
        <v>500475.29990052199</v>
      </c>
      <c r="AT169" s="55">
        <v>515397</v>
      </c>
      <c r="AU169" s="55">
        <v>527689</v>
      </c>
      <c r="AV169" s="55">
        <v>539331</v>
      </c>
      <c r="AW169" s="55">
        <v>524287</v>
      </c>
      <c r="AX169" s="55">
        <v>525095</v>
      </c>
      <c r="AY169" s="20">
        <v>544947.5</v>
      </c>
      <c r="AZ169" s="20">
        <v>518477</v>
      </c>
      <c r="BA169" s="81">
        <v>526284.9514130028</v>
      </c>
      <c r="BB169" s="81">
        <v>535287.93243992853</v>
      </c>
      <c r="BC169" s="81">
        <v>521868.33365796186</v>
      </c>
      <c r="BD169" s="81">
        <v>514980.05002445617</v>
      </c>
      <c r="BE169" s="81">
        <v>517947.78354998899</v>
      </c>
      <c r="BF169" s="81">
        <v>540755.83582100854</v>
      </c>
      <c r="BG169" s="81">
        <v>547527.66016725451</v>
      </c>
      <c r="BH169" s="81">
        <v>529499</v>
      </c>
      <c r="BI169" s="81">
        <v>524722</v>
      </c>
      <c r="BJ169" s="81">
        <v>519430.07608568307</v>
      </c>
      <c r="BK169" s="81">
        <v>558492.88316212641</v>
      </c>
      <c r="BL169" s="81">
        <v>644021.82877614745</v>
      </c>
      <c r="BM169" s="81">
        <v>633774.10137684469</v>
      </c>
      <c r="BN169" s="81">
        <v>594746.45277573855</v>
      </c>
      <c r="BO169" s="81">
        <v>617944.95126448467</v>
      </c>
      <c r="BP169" s="81">
        <v>605414.78157800122</v>
      </c>
      <c r="BQ169" s="81">
        <v>600608.98721714539</v>
      </c>
      <c r="BR169" s="81">
        <v>705781.61887023505</v>
      </c>
      <c r="BS169" s="81">
        <v>718000.15179633442</v>
      </c>
      <c r="BT169" s="81">
        <v>709273.19208089425</v>
      </c>
      <c r="BU169" s="81">
        <v>696626.71491593844</v>
      </c>
      <c r="BV169" s="81">
        <v>666173.89518688782</v>
      </c>
      <c r="BW169" s="81">
        <v>652521.94059423311</v>
      </c>
      <c r="BX169" s="81">
        <v>666498.73794944375</v>
      </c>
      <c r="BY169" s="81">
        <v>661793.03730224958</v>
      </c>
      <c r="BZ169" s="81">
        <v>639401.76558601356</v>
      </c>
      <c r="CA169" s="81">
        <v>634693.12078642927</v>
      </c>
      <c r="CB169" s="81">
        <v>603547.09351453115</v>
      </c>
      <c r="CC169" s="81">
        <v>583860.78490404971</v>
      </c>
      <c r="CD169" s="81">
        <v>587105.2721213043</v>
      </c>
      <c r="CE169" s="81">
        <v>649910.59216309933</v>
      </c>
      <c r="CF169" s="81">
        <v>628250.29823139834</v>
      </c>
      <c r="CG169" s="81">
        <v>598460.43629271653</v>
      </c>
      <c r="CH169" s="81">
        <v>575522.94720192405</v>
      </c>
      <c r="CI169" s="81">
        <v>567960.93439924018</v>
      </c>
      <c r="CJ169" s="81">
        <v>561537.81304397061</v>
      </c>
      <c r="CL169" s="54"/>
      <c r="CO169" s="50"/>
      <c r="CR169" s="50"/>
      <c r="CU169" s="50"/>
      <c r="CX169" s="54"/>
      <c r="DA169" s="50"/>
      <c r="DD169" s="50"/>
      <c r="DG169" s="50"/>
      <c r="DJ169" s="54"/>
      <c r="DM169" s="50"/>
      <c r="DP169" s="50"/>
      <c r="DS169" s="50"/>
      <c r="DV169" s="54"/>
      <c r="DY169" s="50"/>
      <c r="EB169" s="50"/>
      <c r="EE169" s="50"/>
      <c r="EH169" s="54"/>
      <c r="EK169" s="50"/>
      <c r="EN169" s="50"/>
      <c r="EQ169" s="50"/>
      <c r="ET169" s="54"/>
      <c r="EW169" s="50"/>
      <c r="EZ169" s="50"/>
      <c r="FC169" s="50"/>
      <c r="IU169" s="106"/>
      <c r="IX169" s="106"/>
      <c r="JW169" s="135"/>
      <c r="JX169" s="135"/>
      <c r="JY169" s="118"/>
    </row>
    <row r="170" spans="1:285" s="49" customFormat="1" x14ac:dyDescent="0.25">
      <c r="A170"/>
      <c r="B170" s="41" t="s">
        <v>344</v>
      </c>
      <c r="C170" s="49" t="s">
        <v>166</v>
      </c>
      <c r="D170" s="49" t="s">
        <v>509</v>
      </c>
      <c r="E170" s="49">
        <v>6</v>
      </c>
      <c r="F170" s="49" t="s">
        <v>10</v>
      </c>
      <c r="G170" s="125"/>
      <c r="H170" s="125"/>
      <c r="I170" s="125"/>
      <c r="J170" s="125"/>
      <c r="K170" s="125"/>
      <c r="L170" s="125"/>
      <c r="M170" s="125"/>
      <c r="S170" s="125"/>
      <c r="T170" s="125"/>
      <c r="U170" s="125"/>
      <c r="V170" s="125"/>
      <c r="W170" s="55">
        <f t="shared" ref="W170:Z170" si="134">W171+W172</f>
        <v>639059</v>
      </c>
      <c r="X170" s="55">
        <f t="shared" si="134"/>
        <v>658280</v>
      </c>
      <c r="Y170" s="55">
        <f t="shared" si="134"/>
        <v>666019</v>
      </c>
      <c r="Z170" s="55">
        <f t="shared" si="134"/>
        <v>669924</v>
      </c>
      <c r="AA170" s="55">
        <f t="shared" ref="AA170:AT170" si="135">AA171+AA172</f>
        <v>689852.47072825499</v>
      </c>
      <c r="AB170" s="55">
        <f t="shared" si="135"/>
        <v>706372</v>
      </c>
      <c r="AC170" s="55">
        <f t="shared" si="135"/>
        <v>722443.8</v>
      </c>
      <c r="AD170" s="55">
        <f t="shared" si="135"/>
        <v>724208</v>
      </c>
      <c r="AE170" s="55">
        <f t="shared" si="135"/>
        <v>738971</v>
      </c>
      <c r="AF170" s="55">
        <f t="shared" si="135"/>
        <v>752987.28939634166</v>
      </c>
      <c r="AG170" s="55">
        <f t="shared" si="135"/>
        <v>766435.29710000008</v>
      </c>
      <c r="AH170" s="55">
        <f t="shared" si="135"/>
        <v>774528.15409999993</v>
      </c>
      <c r="AI170" s="55">
        <f t="shared" si="135"/>
        <v>801815.08939999994</v>
      </c>
      <c r="AJ170" s="55">
        <f t="shared" si="135"/>
        <v>819815.0834</v>
      </c>
      <c r="AK170" s="55">
        <f t="shared" si="135"/>
        <v>872531</v>
      </c>
      <c r="AL170" s="55">
        <f t="shared" si="135"/>
        <v>884692.2</v>
      </c>
      <c r="AM170" s="55">
        <f t="shared" si="135"/>
        <v>897478.86065000005</v>
      </c>
      <c r="AN170" s="55">
        <f t="shared" si="135"/>
        <v>918043.20328000002</v>
      </c>
      <c r="AO170" s="55">
        <f t="shared" si="135"/>
        <v>961405.94841999991</v>
      </c>
      <c r="AP170" s="55">
        <f t="shared" si="135"/>
        <v>977101.71591999999</v>
      </c>
      <c r="AQ170" s="55">
        <f t="shared" si="135"/>
        <v>1019830.802352</v>
      </c>
      <c r="AR170" s="55">
        <f t="shared" si="135"/>
        <v>1016272</v>
      </c>
      <c r="AS170" s="55">
        <f t="shared" si="135"/>
        <v>1062731</v>
      </c>
      <c r="AT170" s="55">
        <f t="shared" si="135"/>
        <v>1042271</v>
      </c>
      <c r="AU170" s="55">
        <f t="shared" ref="AU170" si="136">AU171+AU172</f>
        <v>1059825</v>
      </c>
      <c r="AV170" s="55">
        <f t="shared" ref="AV170:BB170" si="137">AV171+AV172</f>
        <v>1069625</v>
      </c>
      <c r="AW170" s="55">
        <f t="shared" si="137"/>
        <v>1067442.1000000001</v>
      </c>
      <c r="AX170" s="55">
        <f t="shared" si="137"/>
        <v>1065709.2187760235</v>
      </c>
      <c r="AY170" s="55">
        <f t="shared" si="137"/>
        <v>1091380.6927499999</v>
      </c>
      <c r="AZ170" s="55">
        <f t="shared" si="137"/>
        <v>1067985</v>
      </c>
      <c r="BA170" s="55">
        <f t="shared" si="137"/>
        <v>1075410.1204130028</v>
      </c>
      <c r="BB170" s="55">
        <f t="shared" si="137"/>
        <v>1087341.9234399286</v>
      </c>
      <c r="BC170" s="55">
        <v>1085633.3326579619</v>
      </c>
      <c r="BD170" s="55">
        <v>1075737.4690244563</v>
      </c>
      <c r="BE170" s="55">
        <v>1089684.4725499889</v>
      </c>
      <c r="BF170" s="55">
        <v>1106568.8259726185</v>
      </c>
      <c r="BG170" s="55">
        <f>BG171+BG172</f>
        <v>1115307.8689543046</v>
      </c>
      <c r="BH170" s="55">
        <f t="shared" ref="BH170:BI170" si="138">BH171+BH172</f>
        <v>1104894</v>
      </c>
      <c r="BI170" s="55">
        <f t="shared" si="138"/>
        <v>1109904</v>
      </c>
      <c r="BJ170" s="55">
        <f t="shared" ref="BJ170" si="139">BJ171+BJ172</f>
        <v>1112044</v>
      </c>
      <c r="BK170" s="55">
        <f t="shared" ref="BK170:BP170" si="140">BK171+BK172</f>
        <v>1161939.4869348265</v>
      </c>
      <c r="BL170" s="55">
        <f t="shared" si="140"/>
        <v>1265464.4671565453</v>
      </c>
      <c r="BM170" s="55">
        <f t="shared" si="140"/>
        <v>1260389.8466183287</v>
      </c>
      <c r="BN170" s="55">
        <f t="shared" si="140"/>
        <v>1224038.2348433877</v>
      </c>
      <c r="BO170" s="55">
        <f t="shared" si="140"/>
        <v>1269857.3881792887</v>
      </c>
      <c r="BP170" s="55">
        <f t="shared" si="140"/>
        <v>1273524.2120784954</v>
      </c>
      <c r="BQ170" s="55">
        <f t="shared" ref="BQ170:BT170" si="141">BQ171+BQ172</f>
        <v>1281920.2549445673</v>
      </c>
      <c r="BR170" s="55">
        <f t="shared" si="141"/>
        <v>1382624.8558848531</v>
      </c>
      <c r="BS170" s="55">
        <f t="shared" si="141"/>
        <v>1398746.2355814078</v>
      </c>
      <c r="BT170" s="55">
        <f t="shared" si="141"/>
        <v>1391700.0325769382</v>
      </c>
      <c r="BU170" s="55">
        <f t="shared" ref="BU170:BW170" si="142">BU171+BU172</f>
        <v>1386122.7544368482</v>
      </c>
      <c r="BV170" s="55">
        <f t="shared" si="142"/>
        <v>1378421.4661155054</v>
      </c>
      <c r="BW170" s="55">
        <f t="shared" si="142"/>
        <v>1376802.082583731</v>
      </c>
      <c r="BX170" s="55">
        <f t="shared" ref="BX170:BY170" si="143">BX171+BX172</f>
        <v>1410471.6059844317</v>
      </c>
      <c r="BY170" s="55">
        <f t="shared" si="143"/>
        <v>1393077.7019178695</v>
      </c>
      <c r="BZ170" s="55">
        <f t="shared" ref="BZ170:CA170" si="144">BZ171+BZ172</f>
        <v>1362726.62063416</v>
      </c>
      <c r="CA170" s="55">
        <f t="shared" si="144"/>
        <v>1357187.8583321711</v>
      </c>
      <c r="CB170" s="55">
        <f t="shared" ref="CB170" si="145">CB171+CB172</f>
        <v>1356760.3761788232</v>
      </c>
      <c r="CC170" s="55">
        <f t="shared" ref="CC170:CD170" si="146">CC171+CC172</f>
        <v>1349705.5698675518</v>
      </c>
      <c r="CD170" s="55">
        <f t="shared" si="146"/>
        <v>1364983.0141388762</v>
      </c>
      <c r="CE170" s="55">
        <f t="shared" ref="CE170" si="147">CE171+CE172</f>
        <v>1420424.2535344632</v>
      </c>
      <c r="CF170" s="55">
        <f>CF171+CF172</f>
        <v>1416434.4841499545</v>
      </c>
      <c r="CG170" s="55">
        <f>CG171+CG172</f>
        <v>1400971.7802679855</v>
      </c>
      <c r="CH170" s="55">
        <f>CH171+CH172</f>
        <v>1401508.9165288839</v>
      </c>
      <c r="CI170" s="55">
        <f>CI171+CI172</f>
        <v>1357436.4460169082</v>
      </c>
      <c r="CJ170" s="55">
        <f>CJ171+CJ172</f>
        <v>1367872.3303949526</v>
      </c>
      <c r="CL170" s="50"/>
      <c r="CO170" s="50"/>
      <c r="CR170" s="50"/>
      <c r="CU170" s="50"/>
      <c r="CX170" s="50"/>
      <c r="DA170" s="50"/>
      <c r="DD170" s="50"/>
      <c r="DG170" s="50"/>
      <c r="DJ170" s="50"/>
      <c r="DM170" s="50"/>
      <c r="DP170" s="50"/>
      <c r="DS170" s="50"/>
      <c r="DV170" s="50"/>
      <c r="DY170" s="50"/>
      <c r="EB170" s="50"/>
      <c r="EE170" s="50"/>
      <c r="EH170" s="50"/>
      <c r="EK170" s="50"/>
      <c r="EN170" s="50"/>
      <c r="EQ170" s="50"/>
      <c r="ET170" s="50"/>
      <c r="EW170" s="50"/>
      <c r="EZ170" s="50"/>
      <c r="FC170" s="50"/>
      <c r="IU170" s="106"/>
      <c r="IX170" s="106"/>
      <c r="JW170" s="135"/>
      <c r="JX170" s="135"/>
      <c r="JY170" s="118"/>
    </row>
    <row r="171" spans="1:285" s="49" customFormat="1" x14ac:dyDescent="0.25">
      <c r="A171"/>
      <c r="B171" s="41" t="s">
        <v>345</v>
      </c>
      <c r="C171" s="51" t="s">
        <v>167</v>
      </c>
      <c r="D171" s="49" t="s">
        <v>510</v>
      </c>
      <c r="E171" s="49">
        <v>6</v>
      </c>
      <c r="F171" s="49" t="s">
        <v>10</v>
      </c>
      <c r="G171" s="125"/>
      <c r="H171" s="125"/>
      <c r="I171" s="125"/>
      <c r="J171" s="125"/>
      <c r="K171" s="125"/>
      <c r="L171" s="125"/>
      <c r="M171" s="125"/>
      <c r="S171" s="125"/>
      <c r="T171" s="125"/>
      <c r="U171" s="125"/>
      <c r="V171" s="125"/>
      <c r="W171" s="55">
        <v>396922</v>
      </c>
      <c r="X171" s="55">
        <v>406378</v>
      </c>
      <c r="Y171" s="55">
        <v>419312</v>
      </c>
      <c r="Z171" s="55">
        <v>402490</v>
      </c>
      <c r="AA171" s="55">
        <v>421570.5</v>
      </c>
      <c r="AB171" s="55">
        <v>432267</v>
      </c>
      <c r="AC171" s="55">
        <v>433566.4</v>
      </c>
      <c r="AD171" s="55">
        <v>434509</v>
      </c>
      <c r="AE171" s="55">
        <v>447160</v>
      </c>
      <c r="AF171" s="55">
        <v>453395.59778000001</v>
      </c>
      <c r="AG171" s="55">
        <v>458865.29710000003</v>
      </c>
      <c r="AH171" s="55">
        <v>465526.15409999999</v>
      </c>
      <c r="AI171" s="55">
        <v>484485.0894</v>
      </c>
      <c r="AJ171" s="55">
        <v>490843.5834</v>
      </c>
      <c r="AK171" s="55">
        <v>511204</v>
      </c>
      <c r="AL171" s="55">
        <v>533507.69999999995</v>
      </c>
      <c r="AM171" s="56">
        <v>544131.46065000002</v>
      </c>
      <c r="AN171" s="56">
        <v>555105.50328000006</v>
      </c>
      <c r="AO171" s="56">
        <v>566583.94841999991</v>
      </c>
      <c r="AP171" s="56">
        <v>576343.31591999996</v>
      </c>
      <c r="AQ171" s="56">
        <v>591927.80235200003</v>
      </c>
      <c r="AR171" s="55">
        <v>595986</v>
      </c>
      <c r="AS171" s="55">
        <v>610243</v>
      </c>
      <c r="AT171" s="55">
        <v>566060</v>
      </c>
      <c r="AU171" s="55">
        <v>574353</v>
      </c>
      <c r="AV171" s="55">
        <v>581994</v>
      </c>
      <c r="AW171" s="55">
        <v>580597.6</v>
      </c>
      <c r="AX171" s="55">
        <v>583933.45423000003</v>
      </c>
      <c r="AY171" s="20">
        <v>596074.69275000005</v>
      </c>
      <c r="AZ171" s="20">
        <v>597207</v>
      </c>
      <c r="BA171" s="81">
        <v>597417.45380000002</v>
      </c>
      <c r="BB171" s="81">
        <v>599668.43730000011</v>
      </c>
      <c r="BC171" s="81">
        <v>610480.51956000004</v>
      </c>
      <c r="BD171" s="81">
        <v>601703.30612000008</v>
      </c>
      <c r="BE171" s="81">
        <v>613054.51503652998</v>
      </c>
      <c r="BF171" s="81">
        <v>605770.74055055005</v>
      </c>
      <c r="BG171" s="81">
        <v>603415.02969942999</v>
      </c>
      <c r="BH171" s="81">
        <v>612615</v>
      </c>
      <c r="BI171" s="81">
        <v>619120</v>
      </c>
      <c r="BJ171" s="81">
        <v>629111</v>
      </c>
      <c r="BK171" s="81">
        <v>642948.22714185377</v>
      </c>
      <c r="BL171" s="81">
        <v>677669.34371331788</v>
      </c>
      <c r="BM171" s="81">
        <v>685017.87906619709</v>
      </c>
      <c r="BN171" s="81">
        <v>679260.35370585101</v>
      </c>
      <c r="BO171" s="81">
        <v>710132.54924659792</v>
      </c>
      <c r="BP171" s="81">
        <v>727673.03899763001</v>
      </c>
      <c r="BQ171" s="81">
        <v>744684.86403564317</v>
      </c>
      <c r="BR171" s="81">
        <v>767428.36480228149</v>
      </c>
      <c r="BS171" s="81">
        <v>779318.65391715441</v>
      </c>
      <c r="BT171" s="81">
        <v>784945.04818743584</v>
      </c>
      <c r="BU171" s="81">
        <v>794959.4813822913</v>
      </c>
      <c r="BV171" s="98">
        <v>816125.31705801177</v>
      </c>
      <c r="BW171" s="98">
        <v>828997.67803085363</v>
      </c>
      <c r="BX171" s="98">
        <v>843300.35724105418</v>
      </c>
      <c r="BY171" s="98">
        <v>837769.32496192469</v>
      </c>
      <c r="BZ171" s="98">
        <v>827723.97079851187</v>
      </c>
      <c r="CA171" s="98">
        <v>830632.10685213504</v>
      </c>
      <c r="CB171" s="98">
        <v>858784.57953826443</v>
      </c>
      <c r="CC171" s="98">
        <v>871599.40248430055</v>
      </c>
      <c r="CD171" s="98">
        <v>885870.04632010101</v>
      </c>
      <c r="CE171" s="98">
        <v>889155.43328440399</v>
      </c>
      <c r="CF171" s="98">
        <v>908238.95997930272</v>
      </c>
      <c r="CG171" s="98">
        <v>918436.48644549598</v>
      </c>
      <c r="CH171" s="98">
        <v>935152.32373368694</v>
      </c>
      <c r="CI171" s="98">
        <v>901424.69653551513</v>
      </c>
      <c r="CJ171" s="98">
        <v>915921.8769013047</v>
      </c>
      <c r="CL171" s="54"/>
      <c r="CO171" s="50"/>
      <c r="CR171" s="50"/>
      <c r="CU171" s="50"/>
      <c r="CX171" s="54"/>
      <c r="DA171" s="50"/>
      <c r="DD171" s="50"/>
      <c r="DG171" s="50"/>
      <c r="DJ171" s="54"/>
      <c r="DM171" s="50"/>
      <c r="DP171" s="50"/>
      <c r="DS171" s="50"/>
      <c r="DV171" s="54"/>
      <c r="DY171" s="50"/>
      <c r="EB171" s="50"/>
      <c r="EE171" s="50"/>
      <c r="EH171" s="54"/>
      <c r="EK171" s="50"/>
      <c r="EN171" s="50"/>
      <c r="EQ171" s="50"/>
      <c r="ET171" s="54"/>
      <c r="EW171" s="50"/>
      <c r="EZ171" s="50"/>
      <c r="FC171" s="50"/>
      <c r="IU171" s="106"/>
      <c r="IX171" s="106"/>
      <c r="JW171" s="135"/>
      <c r="JX171" s="135"/>
      <c r="JY171" s="118"/>
    </row>
    <row r="172" spans="1:285" s="49" customFormat="1" x14ac:dyDescent="0.25">
      <c r="A172"/>
      <c r="B172" s="41" t="s">
        <v>346</v>
      </c>
      <c r="C172" s="51" t="s">
        <v>168</v>
      </c>
      <c r="D172" s="49" t="s">
        <v>511</v>
      </c>
      <c r="E172" s="49">
        <v>6</v>
      </c>
      <c r="F172" s="49" t="s">
        <v>10</v>
      </c>
      <c r="G172" s="125"/>
      <c r="H172" s="125"/>
      <c r="I172" s="125"/>
      <c r="J172" s="125"/>
      <c r="K172" s="125"/>
      <c r="L172" s="125"/>
      <c r="M172" s="125"/>
      <c r="S172" s="125"/>
      <c r="T172" s="125"/>
      <c r="U172" s="125"/>
      <c r="V172" s="125"/>
      <c r="W172" s="55">
        <v>242137</v>
      </c>
      <c r="X172" s="55">
        <v>251902</v>
      </c>
      <c r="Y172" s="55">
        <v>246707</v>
      </c>
      <c r="Z172" s="55">
        <v>267434</v>
      </c>
      <c r="AA172" s="55">
        <v>268281.97072825499</v>
      </c>
      <c r="AB172" s="55">
        <v>274105</v>
      </c>
      <c r="AC172" s="55">
        <v>288877.40000000002</v>
      </c>
      <c r="AD172" s="55">
        <v>289699</v>
      </c>
      <c r="AE172" s="55">
        <v>291811</v>
      </c>
      <c r="AF172" s="55">
        <v>299591.6916163417</v>
      </c>
      <c r="AG172" s="55">
        <v>307570</v>
      </c>
      <c r="AH172" s="55">
        <v>309002</v>
      </c>
      <c r="AI172" s="55">
        <v>317330</v>
      </c>
      <c r="AJ172" s="55">
        <v>328971.5</v>
      </c>
      <c r="AK172" s="55">
        <v>361327</v>
      </c>
      <c r="AL172" s="55">
        <v>351184.5</v>
      </c>
      <c r="AM172" s="56">
        <v>353347.4</v>
      </c>
      <c r="AN172" s="56">
        <v>362937.7</v>
      </c>
      <c r="AO172" s="56">
        <v>394822</v>
      </c>
      <c r="AP172" s="56">
        <v>400758.4</v>
      </c>
      <c r="AQ172" s="56">
        <v>427903</v>
      </c>
      <c r="AR172" s="55">
        <v>420286</v>
      </c>
      <c r="AS172" s="55">
        <v>452488</v>
      </c>
      <c r="AT172" s="55">
        <v>476211</v>
      </c>
      <c r="AU172" s="55">
        <v>485472</v>
      </c>
      <c r="AV172" s="55">
        <v>487631</v>
      </c>
      <c r="AW172" s="55">
        <v>486844.5</v>
      </c>
      <c r="AX172" s="55">
        <v>481775.76454602351</v>
      </c>
      <c r="AY172" s="20">
        <v>495306</v>
      </c>
      <c r="AZ172" s="20">
        <v>470778</v>
      </c>
      <c r="BA172" s="81">
        <v>477992.66661300277</v>
      </c>
      <c r="BB172" s="81">
        <v>487673.48613992851</v>
      </c>
      <c r="BC172" s="75">
        <v>475152.81309796189</v>
      </c>
      <c r="BD172" s="81">
        <v>474034.1629044562</v>
      </c>
      <c r="BE172" s="81">
        <v>476629.95751345897</v>
      </c>
      <c r="BF172" s="81">
        <v>500798.08542206849</v>
      </c>
      <c r="BG172" s="81">
        <v>511892.8392548745</v>
      </c>
      <c r="BH172" s="81">
        <v>492279</v>
      </c>
      <c r="BI172" s="81">
        <v>490784</v>
      </c>
      <c r="BJ172" s="75">
        <v>482933</v>
      </c>
      <c r="BK172" s="81">
        <v>518991.25979297265</v>
      </c>
      <c r="BL172" s="81">
        <v>587795.12344322726</v>
      </c>
      <c r="BM172" s="81">
        <v>575371.96755213162</v>
      </c>
      <c r="BN172" s="81">
        <v>544777.88113753661</v>
      </c>
      <c r="BO172" s="81">
        <v>559724.83893269079</v>
      </c>
      <c r="BP172" s="81">
        <v>545851.17308086529</v>
      </c>
      <c r="BQ172" s="81">
        <v>537235.39090892416</v>
      </c>
      <c r="BR172" s="81">
        <v>615196.49108257156</v>
      </c>
      <c r="BS172" s="81">
        <v>619427.58166425326</v>
      </c>
      <c r="BT172" s="81">
        <v>606754.98438950244</v>
      </c>
      <c r="BU172" s="81">
        <v>591163.27305455704</v>
      </c>
      <c r="BV172" s="98">
        <v>562296.14905749366</v>
      </c>
      <c r="BW172" s="98">
        <v>547804.40455287753</v>
      </c>
      <c r="BX172" s="98">
        <v>567171.24874337763</v>
      </c>
      <c r="BY172" s="98">
        <v>555308.37695594493</v>
      </c>
      <c r="BZ172" s="98">
        <v>535002.64983564813</v>
      </c>
      <c r="CA172" s="98">
        <v>526555.75148003607</v>
      </c>
      <c r="CB172" s="98">
        <v>497975.79664055881</v>
      </c>
      <c r="CC172" s="98">
        <v>478106.1673832513</v>
      </c>
      <c r="CD172" s="98">
        <v>479112.96781877521</v>
      </c>
      <c r="CE172" s="98">
        <v>531268.82025005925</v>
      </c>
      <c r="CF172" s="98">
        <v>508195.52417065174</v>
      </c>
      <c r="CG172" s="98">
        <v>482535.29382248968</v>
      </c>
      <c r="CH172" s="98">
        <v>466356.59279519692</v>
      </c>
      <c r="CI172" s="98">
        <v>456011.74948139314</v>
      </c>
      <c r="CJ172" s="98">
        <v>451950.45349364792</v>
      </c>
      <c r="CL172" s="54"/>
      <c r="CO172" s="50"/>
      <c r="CR172" s="50"/>
      <c r="CU172" s="50"/>
      <c r="CX172" s="54"/>
      <c r="DA172" s="50"/>
      <c r="DD172" s="50"/>
      <c r="DG172" s="50"/>
      <c r="DJ172" s="54"/>
      <c r="DM172" s="50"/>
      <c r="DP172" s="50"/>
      <c r="DS172" s="50"/>
      <c r="DV172" s="54"/>
      <c r="DY172" s="50"/>
      <c r="EB172" s="50"/>
      <c r="EE172" s="50"/>
      <c r="EH172" s="54"/>
      <c r="EK172" s="50"/>
      <c r="EN172" s="50"/>
      <c r="EQ172" s="50"/>
      <c r="ET172" s="54"/>
      <c r="EW172" s="50"/>
      <c r="EZ172" s="50"/>
      <c r="FC172" s="50"/>
      <c r="IU172" s="106"/>
      <c r="IX172" s="106"/>
      <c r="JW172" s="135"/>
      <c r="JX172" s="135"/>
      <c r="JY172" s="118"/>
    </row>
    <row r="173" spans="1:285" x14ac:dyDescent="0.25">
      <c r="B173" s="41" t="s">
        <v>347</v>
      </c>
      <c r="C173" s="16" t="s">
        <v>12</v>
      </c>
      <c r="D173" t="s">
        <v>512</v>
      </c>
      <c r="E173" s="12">
        <v>0</v>
      </c>
      <c r="F173" s="16" t="s">
        <v>11</v>
      </c>
      <c r="G173" s="128"/>
      <c r="Z173" s="40"/>
      <c r="CK173" s="29">
        <v>416</v>
      </c>
      <c r="CL173" s="29">
        <v>404</v>
      </c>
      <c r="CM173" s="29">
        <v>394</v>
      </c>
      <c r="CN173" s="29">
        <v>389</v>
      </c>
      <c r="CO173" s="29">
        <v>382</v>
      </c>
      <c r="CP173" s="29">
        <v>395</v>
      </c>
      <c r="CQ173" s="29">
        <v>391</v>
      </c>
      <c r="CR173" s="29">
        <v>395</v>
      </c>
      <c r="CS173" s="29">
        <v>383</v>
      </c>
      <c r="CT173" s="29">
        <v>375</v>
      </c>
      <c r="CU173" s="29">
        <v>384</v>
      </c>
      <c r="CV173" s="27">
        <v>377</v>
      </c>
      <c r="CW173" s="27">
        <v>393</v>
      </c>
      <c r="CX173" s="27">
        <v>391</v>
      </c>
      <c r="CY173" s="27">
        <v>378</v>
      </c>
      <c r="CZ173" s="27">
        <v>378</v>
      </c>
      <c r="DA173" s="27">
        <v>383</v>
      </c>
      <c r="DB173" s="27">
        <v>387</v>
      </c>
      <c r="DC173" s="27">
        <v>372</v>
      </c>
      <c r="DD173" s="27">
        <v>372</v>
      </c>
      <c r="DE173" s="27">
        <v>351</v>
      </c>
      <c r="DF173" s="27">
        <v>364</v>
      </c>
      <c r="DG173" s="33">
        <v>360</v>
      </c>
      <c r="DH173" s="29">
        <v>350</v>
      </c>
      <c r="DI173" s="29">
        <v>364</v>
      </c>
      <c r="DJ173" s="29">
        <v>368</v>
      </c>
      <c r="DK173" s="29">
        <v>359</v>
      </c>
      <c r="DL173" s="29">
        <v>379</v>
      </c>
      <c r="DM173" s="29">
        <v>386</v>
      </c>
      <c r="DN173" s="29">
        <v>382</v>
      </c>
      <c r="DO173" s="29">
        <v>394</v>
      </c>
      <c r="DP173" s="29">
        <v>398</v>
      </c>
      <c r="DQ173" s="29">
        <v>384</v>
      </c>
      <c r="DR173" s="29">
        <v>398</v>
      </c>
      <c r="DS173" s="29">
        <v>386</v>
      </c>
      <c r="DT173" s="30">
        <v>398</v>
      </c>
      <c r="DU173" s="30">
        <v>425</v>
      </c>
      <c r="DV173" s="30">
        <v>446</v>
      </c>
      <c r="DW173" s="30">
        <v>435</v>
      </c>
      <c r="DX173" s="30">
        <v>458</v>
      </c>
      <c r="DY173" s="30">
        <v>457</v>
      </c>
      <c r="DZ173" s="30">
        <v>457</v>
      </c>
      <c r="EA173" s="30">
        <v>463</v>
      </c>
      <c r="EB173" s="30">
        <v>466</v>
      </c>
      <c r="EC173" s="30">
        <v>510</v>
      </c>
      <c r="ED173" s="30">
        <v>517</v>
      </c>
      <c r="EE173" s="30">
        <v>559</v>
      </c>
      <c r="EF173">
        <v>570</v>
      </c>
      <c r="EG173">
        <v>576</v>
      </c>
      <c r="EH173">
        <v>581</v>
      </c>
      <c r="EI173">
        <v>575</v>
      </c>
      <c r="EJ173">
        <v>579</v>
      </c>
      <c r="EK173">
        <v>579</v>
      </c>
      <c r="EL173">
        <v>611</v>
      </c>
      <c r="EM173">
        <v>612</v>
      </c>
      <c r="EN173">
        <v>613</v>
      </c>
      <c r="EO173">
        <v>619</v>
      </c>
      <c r="EP173">
        <v>615</v>
      </c>
      <c r="EQ173">
        <v>630</v>
      </c>
      <c r="ER173">
        <v>648</v>
      </c>
      <c r="ES173">
        <v>651</v>
      </c>
      <c r="ET173">
        <v>655</v>
      </c>
      <c r="EU173">
        <v>666</v>
      </c>
      <c r="EV173">
        <v>666</v>
      </c>
      <c r="EW173">
        <v>673</v>
      </c>
      <c r="EX173">
        <v>679</v>
      </c>
      <c r="EY173">
        <v>676</v>
      </c>
      <c r="EZ173">
        <v>663</v>
      </c>
      <c r="FA173">
        <v>670</v>
      </c>
      <c r="FB173">
        <v>669</v>
      </c>
      <c r="FC173">
        <v>706</v>
      </c>
      <c r="FD173">
        <v>726</v>
      </c>
      <c r="FE173">
        <v>731</v>
      </c>
      <c r="FF173">
        <v>733</v>
      </c>
      <c r="FG173">
        <v>745</v>
      </c>
      <c r="FH173">
        <v>745</v>
      </c>
      <c r="FI173">
        <v>741</v>
      </c>
      <c r="FJ173">
        <v>766</v>
      </c>
      <c r="FK173">
        <v>767</v>
      </c>
      <c r="FL173">
        <v>763</v>
      </c>
      <c r="FM173">
        <v>769</v>
      </c>
      <c r="FN173">
        <v>769</v>
      </c>
      <c r="FO173">
        <v>753</v>
      </c>
      <c r="FP173">
        <v>759</v>
      </c>
      <c r="FQ173">
        <v>772</v>
      </c>
      <c r="FR173">
        <v>768</v>
      </c>
      <c r="FS173">
        <v>788</v>
      </c>
      <c r="FT173">
        <v>796</v>
      </c>
      <c r="FU173">
        <v>801</v>
      </c>
      <c r="FV173">
        <v>801</v>
      </c>
      <c r="FW173">
        <v>810</v>
      </c>
      <c r="FX173">
        <v>797</v>
      </c>
      <c r="FY173">
        <v>793</v>
      </c>
      <c r="FZ173">
        <v>797</v>
      </c>
      <c r="GA173">
        <v>780</v>
      </c>
      <c r="GB173">
        <v>788</v>
      </c>
      <c r="GC173">
        <v>802</v>
      </c>
      <c r="GD173">
        <v>798</v>
      </c>
      <c r="GE173">
        <v>807</v>
      </c>
      <c r="GF173">
        <v>811</v>
      </c>
      <c r="GG173">
        <v>805</v>
      </c>
      <c r="GH173">
        <v>807</v>
      </c>
      <c r="GI173">
        <v>799</v>
      </c>
      <c r="GJ173">
        <v>790</v>
      </c>
      <c r="GK173">
        <v>793</v>
      </c>
      <c r="GL173">
        <v>784</v>
      </c>
      <c r="GM173">
        <v>783</v>
      </c>
      <c r="GN173" s="86">
        <v>817</v>
      </c>
      <c r="GO173" s="86">
        <v>818</v>
      </c>
      <c r="GP173" s="86">
        <v>823</v>
      </c>
      <c r="GQ173" s="86">
        <v>823</v>
      </c>
      <c r="GR173">
        <v>821</v>
      </c>
      <c r="GS173">
        <v>822</v>
      </c>
      <c r="GT173" s="86">
        <v>831</v>
      </c>
      <c r="GU173" s="86">
        <v>824</v>
      </c>
      <c r="GV173" s="86">
        <v>819</v>
      </c>
      <c r="GW173">
        <v>812</v>
      </c>
      <c r="GX173">
        <v>801</v>
      </c>
      <c r="GY173">
        <v>787</v>
      </c>
      <c r="GZ173">
        <v>792</v>
      </c>
      <c r="HA173">
        <v>784</v>
      </c>
      <c r="HB173">
        <v>800</v>
      </c>
      <c r="HC173">
        <v>800</v>
      </c>
      <c r="HD173">
        <v>795</v>
      </c>
      <c r="HE173">
        <v>789</v>
      </c>
      <c r="HF173">
        <v>799</v>
      </c>
      <c r="HG173">
        <v>790</v>
      </c>
      <c r="HH173">
        <v>798</v>
      </c>
      <c r="HI173">
        <v>795</v>
      </c>
      <c r="HJ173">
        <v>784</v>
      </c>
      <c r="HK173">
        <v>783</v>
      </c>
      <c r="HL173">
        <v>785</v>
      </c>
      <c r="HM173">
        <v>781</v>
      </c>
      <c r="HN173">
        <v>778</v>
      </c>
      <c r="HO173">
        <v>793</v>
      </c>
      <c r="HP173">
        <v>784</v>
      </c>
      <c r="HQ173">
        <v>782</v>
      </c>
      <c r="HR173">
        <v>803</v>
      </c>
      <c r="HS173">
        <v>789</v>
      </c>
      <c r="HT173">
        <v>796</v>
      </c>
      <c r="HU173">
        <v>798</v>
      </c>
      <c r="HV173">
        <v>795</v>
      </c>
      <c r="HW173">
        <v>793</v>
      </c>
      <c r="HX173">
        <v>812</v>
      </c>
      <c r="HY173">
        <v>845</v>
      </c>
      <c r="HZ173">
        <v>847</v>
      </c>
      <c r="IA173">
        <v>856</v>
      </c>
      <c r="IB173">
        <v>854</v>
      </c>
      <c r="IC173">
        <v>850</v>
      </c>
      <c r="ID173">
        <v>848</v>
      </c>
      <c r="IE173">
        <v>837</v>
      </c>
      <c r="IF173">
        <v>830</v>
      </c>
      <c r="IG173">
        <v>814</v>
      </c>
      <c r="IH173">
        <v>803</v>
      </c>
      <c r="II173">
        <v>780</v>
      </c>
      <c r="IJ173">
        <v>773</v>
      </c>
      <c r="IK173">
        <v>812</v>
      </c>
      <c r="IL173">
        <v>808</v>
      </c>
      <c r="IM173">
        <v>813</v>
      </c>
      <c r="IN173">
        <v>819</v>
      </c>
      <c r="IO173">
        <v>814</v>
      </c>
      <c r="IP173">
        <v>835</v>
      </c>
      <c r="IQ173">
        <v>837</v>
      </c>
      <c r="IR173">
        <v>832</v>
      </c>
      <c r="IS173">
        <v>851</v>
      </c>
      <c r="IT173">
        <v>852</v>
      </c>
      <c r="IU173" s="107">
        <v>835</v>
      </c>
      <c r="IV173" s="110">
        <v>874</v>
      </c>
      <c r="IW173" s="110">
        <v>918</v>
      </c>
      <c r="IX173" s="114">
        <v>911</v>
      </c>
      <c r="IY173">
        <v>925</v>
      </c>
      <c r="IZ173">
        <v>931</v>
      </c>
      <c r="JA173">
        <v>919.84</v>
      </c>
      <c r="JB173">
        <v>943</v>
      </c>
      <c r="JC173">
        <v>945</v>
      </c>
      <c r="JD173">
        <v>928</v>
      </c>
      <c r="JE173">
        <v>945</v>
      </c>
      <c r="JF173">
        <v>938</v>
      </c>
      <c r="JG173">
        <v>923</v>
      </c>
      <c r="JH173">
        <v>973</v>
      </c>
      <c r="JI173">
        <v>1007</v>
      </c>
      <c r="JJ173">
        <v>1026</v>
      </c>
      <c r="JK173">
        <v>1039</v>
      </c>
      <c r="JL173">
        <v>1039</v>
      </c>
      <c r="JM173">
        <v>1045</v>
      </c>
      <c r="JN173">
        <v>1047</v>
      </c>
      <c r="JO173">
        <v>1040</v>
      </c>
      <c r="JP173">
        <v>1028</v>
      </c>
      <c r="JQ173">
        <v>1040</v>
      </c>
      <c r="JR173">
        <v>1029</v>
      </c>
      <c r="JS173">
        <v>1002</v>
      </c>
      <c r="JT173" s="86">
        <v>1058.4261245390558</v>
      </c>
      <c r="JU173" s="86">
        <v>1102.8355912892903</v>
      </c>
      <c r="JV173" s="86">
        <v>1164</v>
      </c>
      <c r="JW173" s="133">
        <v>1205</v>
      </c>
      <c r="JX173" s="133">
        <v>1195</v>
      </c>
      <c r="JY173" s="131">
        <v>1179</v>
      </c>
    </row>
    <row r="174" spans="1:285" x14ac:dyDescent="0.25">
      <c r="B174" s="41" t="s">
        <v>728</v>
      </c>
      <c r="C174" s="16" t="s">
        <v>13</v>
      </c>
      <c r="D174" t="s">
        <v>513</v>
      </c>
      <c r="E174" s="12">
        <v>0</v>
      </c>
      <c r="F174" s="16" t="s">
        <v>11</v>
      </c>
      <c r="G174" s="128"/>
      <c r="CK174" s="29">
        <v>8.9740000000000002</v>
      </c>
      <c r="CL174" s="29">
        <v>8.9670000000000005</v>
      </c>
      <c r="CM174" s="29">
        <v>8.9309999999999992</v>
      </c>
      <c r="CN174" s="29">
        <v>8.8840000000000003</v>
      </c>
      <c r="CO174" s="29">
        <v>8.7929999999999993</v>
      </c>
      <c r="CP174" s="29">
        <v>8.7040000000000006</v>
      </c>
      <c r="CQ174" s="29">
        <v>8.6750000000000007</v>
      </c>
      <c r="CR174" s="29">
        <v>8.5579999999999998</v>
      </c>
      <c r="CS174" s="29">
        <v>8.5329999999999995</v>
      </c>
      <c r="CT174" s="29">
        <v>8.4760000000000009</v>
      </c>
      <c r="CU174" s="29">
        <v>8.4320000000000004</v>
      </c>
      <c r="CV174" s="27">
        <v>8.33</v>
      </c>
      <c r="CW174" s="27">
        <v>8.2189999999999994</v>
      </c>
      <c r="CX174" s="27">
        <v>8.1259999999999994</v>
      </c>
      <c r="CY174" s="24">
        <v>8.1</v>
      </c>
      <c r="CZ174" s="24">
        <v>8.0790000000000006</v>
      </c>
      <c r="DA174" s="24">
        <v>8.048</v>
      </c>
      <c r="DB174" s="24">
        <v>8.0739999999999998</v>
      </c>
      <c r="DC174" s="24">
        <v>8.0719999999999992</v>
      </c>
      <c r="DD174" s="24">
        <v>8.0719999999999992</v>
      </c>
      <c r="DE174" s="24">
        <v>8.0589999999999993</v>
      </c>
      <c r="DF174" s="24">
        <v>8.0380000000000003</v>
      </c>
      <c r="DG174" s="34">
        <v>8.0180000000000007</v>
      </c>
      <c r="DH174" s="36">
        <v>7.9859999999999998</v>
      </c>
      <c r="DI174" s="36">
        <v>7.9630000000000001</v>
      </c>
      <c r="DJ174" s="36">
        <v>7.9660000000000002</v>
      </c>
      <c r="DK174" s="36">
        <v>7.9560000000000004</v>
      </c>
      <c r="DL174" s="36">
        <v>7.9580000000000002</v>
      </c>
      <c r="DM174" s="36">
        <v>7.9710000000000001</v>
      </c>
      <c r="DN174" s="36">
        <v>7.9640000000000004</v>
      </c>
      <c r="DO174" s="36">
        <v>7.9329999999999998</v>
      </c>
      <c r="DP174" s="36">
        <v>7.9269999999999996</v>
      </c>
      <c r="DQ174" s="36">
        <v>7.9169999999999998</v>
      </c>
      <c r="DR174" s="36">
        <v>7.8840000000000003</v>
      </c>
      <c r="DS174" s="36">
        <v>7.84</v>
      </c>
      <c r="DT174" s="30">
        <v>7.806</v>
      </c>
      <c r="DU174" s="31">
        <v>7.76</v>
      </c>
      <c r="DV174" s="31">
        <v>7.7229999999999999</v>
      </c>
      <c r="DW174" s="31">
        <v>7.6870000000000003</v>
      </c>
      <c r="DX174" s="31">
        <v>7.58</v>
      </c>
      <c r="DY174" s="31">
        <v>7.5</v>
      </c>
      <c r="DZ174" s="31">
        <v>7.4109999999999996</v>
      </c>
      <c r="EA174" s="31">
        <v>7.2610000000000001</v>
      </c>
      <c r="EB174" s="31">
        <v>7.1459999999999999</v>
      </c>
      <c r="EC174" s="31">
        <v>7.0309999999999997</v>
      </c>
      <c r="ED174" s="31">
        <v>6.9539999999999997</v>
      </c>
      <c r="EE174" s="31">
        <v>6.7190000000000003</v>
      </c>
      <c r="EF174">
        <v>6.4969999999999999</v>
      </c>
      <c r="EG174">
        <v>6.3470000000000004</v>
      </c>
      <c r="EH174">
        <v>6.2370000000000001</v>
      </c>
      <c r="EI174">
        <v>6.1619999999999999</v>
      </c>
      <c r="EJ174">
        <v>5.9290000000000003</v>
      </c>
      <c r="EK174">
        <v>5.8159999999999998</v>
      </c>
      <c r="EL174">
        <v>5.73</v>
      </c>
      <c r="EM174">
        <v>5.6369999999999996</v>
      </c>
      <c r="EN174">
        <v>5.6079999999999997</v>
      </c>
      <c r="EO174">
        <v>5.6029999999999998</v>
      </c>
      <c r="EP174">
        <v>5.5609999999999999</v>
      </c>
      <c r="EQ174">
        <v>5.3860000000000001</v>
      </c>
      <c r="ER174">
        <v>5.3739999999999997</v>
      </c>
      <c r="ES174">
        <v>5.3150000000000004</v>
      </c>
      <c r="ET174">
        <v>5.3129999999999997</v>
      </c>
      <c r="EU174">
        <v>5.2949999999999999</v>
      </c>
      <c r="EV174">
        <v>5.2809999999999997</v>
      </c>
      <c r="EW174">
        <v>5.2880000000000003</v>
      </c>
      <c r="EX174">
        <v>5.25</v>
      </c>
      <c r="EY174">
        <v>5.2240000000000002</v>
      </c>
      <c r="EZ174">
        <v>5.2089999999999996</v>
      </c>
      <c r="FA174">
        <v>5.2110000000000003</v>
      </c>
      <c r="FB174">
        <v>5.2249999999999996</v>
      </c>
      <c r="FC174">
        <v>5.31</v>
      </c>
      <c r="FD174">
        <v>5.2030000000000003</v>
      </c>
      <c r="FE174">
        <v>5.1059999999999999</v>
      </c>
      <c r="FF174">
        <v>5.008</v>
      </c>
      <c r="FG174">
        <v>4.8840000000000003</v>
      </c>
      <c r="FH174">
        <v>4.7460000000000004</v>
      </c>
      <c r="FI174">
        <v>4.6639999999999997</v>
      </c>
      <c r="FJ174">
        <v>4.5599999999999996</v>
      </c>
      <c r="FK174">
        <v>4.51</v>
      </c>
      <c r="FL174">
        <v>4.4870000000000001</v>
      </c>
      <c r="FM174">
        <v>4.4589999999999996</v>
      </c>
      <c r="FN174">
        <v>4.391</v>
      </c>
      <c r="FO174">
        <v>4.3710000000000004</v>
      </c>
      <c r="FP174">
        <v>4.3869999999999996</v>
      </c>
      <c r="FQ174">
        <v>4.3680000000000003</v>
      </c>
      <c r="FR174">
        <v>4.3760000000000003</v>
      </c>
      <c r="FS174">
        <v>4.4000000000000004</v>
      </c>
      <c r="FT174">
        <v>4.3620000000000001</v>
      </c>
      <c r="FU174">
        <v>4.3890000000000002</v>
      </c>
      <c r="FV174">
        <v>4.3949999999999996</v>
      </c>
      <c r="FW174">
        <v>4.3380000000000001</v>
      </c>
      <c r="FX174">
        <v>4.3479999999999999</v>
      </c>
      <c r="FY174">
        <v>4.3540000000000001</v>
      </c>
      <c r="FZ174">
        <v>4.3289999999999997</v>
      </c>
      <c r="GA174">
        <v>4.33</v>
      </c>
      <c r="GB174">
        <v>4.3109999999999999</v>
      </c>
      <c r="GC174">
        <v>4.2539999999999996</v>
      </c>
      <c r="GD174">
        <v>4.28</v>
      </c>
      <c r="GE174" s="46">
        <v>4.3120000000000003</v>
      </c>
      <c r="GF174" s="46">
        <v>4.306</v>
      </c>
      <c r="GG174" s="46">
        <v>4.3179999999999996</v>
      </c>
      <c r="GH174" s="46">
        <v>4.3150000000000004</v>
      </c>
      <c r="GI174" s="46">
        <v>4.2729999999999997</v>
      </c>
      <c r="GJ174" s="46">
        <v>4.2729999999999997</v>
      </c>
      <c r="GK174" s="46">
        <v>4.2590000000000003</v>
      </c>
      <c r="GL174" s="46">
        <v>4.2320000000000002</v>
      </c>
      <c r="GM174">
        <v>4.1829999999999998</v>
      </c>
      <c r="GN174" s="87">
        <v>4.1559999999999997</v>
      </c>
      <c r="GO174" s="87">
        <v>4.069</v>
      </c>
      <c r="GP174" s="87">
        <v>4.0149999999999997</v>
      </c>
      <c r="GQ174" s="87">
        <v>3.972</v>
      </c>
      <c r="GR174">
        <v>3.903</v>
      </c>
      <c r="GS174">
        <v>3.847</v>
      </c>
      <c r="GT174">
        <v>3.8620000000000001</v>
      </c>
      <c r="GU174">
        <v>3.8650000000000002</v>
      </c>
      <c r="GV174">
        <v>3.843</v>
      </c>
      <c r="GW174">
        <v>3.85</v>
      </c>
      <c r="GX174">
        <v>3.8340000000000001</v>
      </c>
      <c r="GY174">
        <v>3.835</v>
      </c>
      <c r="GZ174">
        <v>3.847</v>
      </c>
      <c r="HA174">
        <v>3.8330000000000002</v>
      </c>
      <c r="HB174">
        <v>3.7890000000000001</v>
      </c>
      <c r="HC174" s="46">
        <v>3.7759999999999998</v>
      </c>
      <c r="HD174" s="87">
        <v>3.774</v>
      </c>
      <c r="HE174" s="87">
        <v>3.7490000000000001</v>
      </c>
      <c r="HF174" s="87">
        <v>3.7707899999999999</v>
      </c>
      <c r="HG174" s="87">
        <v>3.7360000000000002</v>
      </c>
      <c r="HH174" s="87">
        <v>3.7065000000000001</v>
      </c>
      <c r="HI174" s="87">
        <v>3.6949999999999998</v>
      </c>
      <c r="HJ174" s="87">
        <v>3.6789999999999998</v>
      </c>
      <c r="HK174" s="87">
        <v>3.65</v>
      </c>
      <c r="HL174" s="87">
        <v>3.6589999999999998</v>
      </c>
      <c r="HM174" s="87">
        <v>3.6360000000000001</v>
      </c>
      <c r="HN174" s="87">
        <v>3.6110000000000002</v>
      </c>
      <c r="HO174">
        <v>3.6320000000000001</v>
      </c>
      <c r="HP174">
        <v>3.6179999999999999</v>
      </c>
      <c r="HQ174">
        <v>3.58</v>
      </c>
      <c r="HR174">
        <v>3.593</v>
      </c>
      <c r="HS174">
        <v>3.5779999999999998</v>
      </c>
      <c r="HT174">
        <v>3.5590000000000002</v>
      </c>
      <c r="HU174">
        <v>3.5710000000000002</v>
      </c>
      <c r="HV174">
        <v>3.56</v>
      </c>
      <c r="HW174">
        <v>3.5249999999999999</v>
      </c>
      <c r="HX174">
        <v>3.5409999999999999</v>
      </c>
      <c r="HY174">
        <v>3.5289999999999999</v>
      </c>
      <c r="HZ174">
        <v>3.4980000000000002</v>
      </c>
      <c r="IA174">
        <v>3.536</v>
      </c>
      <c r="IB174">
        <v>3.5350000000000001</v>
      </c>
      <c r="IC174">
        <v>3.55</v>
      </c>
      <c r="ID174">
        <v>3.6070000000000002</v>
      </c>
      <c r="IE174">
        <v>3.6360000000000001</v>
      </c>
      <c r="IF174">
        <v>3.7229999999999999</v>
      </c>
      <c r="IG174">
        <v>3.8220000000000001</v>
      </c>
      <c r="IH174">
        <v>3.94</v>
      </c>
      <c r="II174">
        <v>4.0519999999999996</v>
      </c>
      <c r="IJ174">
        <v>4.1989999999999998</v>
      </c>
      <c r="IK174">
        <v>4.3529999999999998</v>
      </c>
      <c r="IL174">
        <v>4.4329999999999998</v>
      </c>
      <c r="IM174">
        <v>4.4969999999999999</v>
      </c>
      <c r="IN174">
        <v>4.5369999999999999</v>
      </c>
      <c r="IO174">
        <v>4.5750000000000002</v>
      </c>
      <c r="IP174">
        <v>4.6219999999999999</v>
      </c>
      <c r="IQ174">
        <v>4.6280000000000001</v>
      </c>
      <c r="IR174">
        <v>4.6230000000000002</v>
      </c>
      <c r="IS174">
        <v>4.5830000000000002</v>
      </c>
      <c r="IT174">
        <v>4.4909999999999997</v>
      </c>
      <c r="IU174" s="103">
        <v>4.476</v>
      </c>
      <c r="IV174" s="111">
        <v>4.4829999999999997</v>
      </c>
      <c r="IW174" s="111">
        <v>4.5140000000000002</v>
      </c>
      <c r="IX174" s="115">
        <v>4.5119999999999996</v>
      </c>
      <c r="IY174">
        <v>4.5590000000000002</v>
      </c>
      <c r="IZ174">
        <v>4.5730000000000004</v>
      </c>
      <c r="JA174">
        <v>4.5670000000000002</v>
      </c>
      <c r="JB174">
        <v>4.5629999999999997</v>
      </c>
      <c r="JC174">
        <v>4.5810000000000004</v>
      </c>
      <c r="JD174">
        <v>4.5810000000000004</v>
      </c>
      <c r="JE174">
        <v>4.5620000000000003</v>
      </c>
      <c r="JF174">
        <v>4.556</v>
      </c>
      <c r="JG174">
        <v>4.556</v>
      </c>
      <c r="JH174">
        <v>4.5</v>
      </c>
      <c r="JI174">
        <v>4.4740000000000002</v>
      </c>
      <c r="JJ174">
        <v>4.4169999999999998</v>
      </c>
      <c r="JK174">
        <v>4.3600000000000003</v>
      </c>
      <c r="JL174">
        <v>4.33</v>
      </c>
      <c r="JM174">
        <v>4.3010000000000002</v>
      </c>
      <c r="JN174">
        <v>4.2850000000000001</v>
      </c>
      <c r="JO174">
        <v>4.274</v>
      </c>
      <c r="JP174">
        <v>4.2679999999999998</v>
      </c>
      <c r="JQ174">
        <v>4.242</v>
      </c>
      <c r="JR174">
        <v>4.24</v>
      </c>
      <c r="JS174">
        <v>4.2320000000000002</v>
      </c>
      <c r="JT174">
        <v>4.2149999999999999</v>
      </c>
      <c r="JU174">
        <v>4.1790000000000003</v>
      </c>
      <c r="JV174">
        <v>4.194</v>
      </c>
      <c r="JW174" s="133">
        <v>4.194</v>
      </c>
      <c r="JX174" s="133">
        <v>4.1859999999999999</v>
      </c>
      <c r="JY174" s="116">
        <v>4.1769999999999996</v>
      </c>
    </row>
    <row r="175" spans="1:285" x14ac:dyDescent="0.25">
      <c r="B175" s="41" t="s">
        <v>733</v>
      </c>
      <c r="C175" t="s">
        <v>675</v>
      </c>
      <c r="D175" t="s">
        <v>514</v>
      </c>
      <c r="E175" s="12">
        <v>0</v>
      </c>
      <c r="F175" s="16" t="s">
        <v>11</v>
      </c>
      <c r="G175" s="128"/>
      <c r="CK175" s="29">
        <v>484</v>
      </c>
      <c r="CL175" s="29">
        <v>472</v>
      </c>
      <c r="CM175" s="29">
        <v>460</v>
      </c>
      <c r="CN175" s="29">
        <v>456</v>
      </c>
      <c r="CO175" s="29">
        <v>445</v>
      </c>
      <c r="CP175" s="29">
        <v>456</v>
      </c>
      <c r="CQ175" s="29">
        <v>455</v>
      </c>
      <c r="CR175" s="29">
        <v>460</v>
      </c>
      <c r="CS175" s="29">
        <v>448</v>
      </c>
      <c r="CT175" s="29">
        <v>442</v>
      </c>
      <c r="CU175" s="29">
        <v>438</v>
      </c>
      <c r="CV175" s="27">
        <v>425</v>
      </c>
      <c r="CW175" s="27">
        <v>442</v>
      </c>
      <c r="CX175" s="27">
        <v>438</v>
      </c>
      <c r="CY175" s="27">
        <v>424</v>
      </c>
      <c r="CZ175" s="27">
        <v>425</v>
      </c>
      <c r="DA175" s="27">
        <v>429</v>
      </c>
      <c r="DB175" s="27">
        <v>432</v>
      </c>
      <c r="DC175" s="27">
        <v>416</v>
      </c>
      <c r="DD175" s="27">
        <v>417</v>
      </c>
      <c r="DE175" s="27">
        <v>395</v>
      </c>
      <c r="DF175" s="27">
        <v>411</v>
      </c>
      <c r="DG175" s="33">
        <v>404</v>
      </c>
      <c r="DH175" s="29">
        <v>391</v>
      </c>
      <c r="DI175" s="29">
        <v>405</v>
      </c>
      <c r="DJ175" s="29">
        <v>408</v>
      </c>
      <c r="DK175" s="29">
        <v>396</v>
      </c>
      <c r="DL175" s="29">
        <v>418</v>
      </c>
      <c r="DM175" s="29">
        <v>428</v>
      </c>
      <c r="DN175" s="29">
        <v>421</v>
      </c>
      <c r="DO175" s="29">
        <v>437</v>
      </c>
      <c r="DP175" s="29">
        <v>442</v>
      </c>
      <c r="DQ175" s="29">
        <v>428</v>
      </c>
      <c r="DR175" s="29">
        <v>442</v>
      </c>
      <c r="DS175" s="29">
        <v>428</v>
      </c>
      <c r="DT175" s="30">
        <v>438</v>
      </c>
      <c r="DU175" s="30">
        <v>469</v>
      </c>
      <c r="DV175" s="30">
        <v>491</v>
      </c>
      <c r="DW175" s="30">
        <v>480</v>
      </c>
      <c r="DX175" s="30">
        <v>505</v>
      </c>
      <c r="DY175" s="30">
        <v>505</v>
      </c>
      <c r="DZ175" s="30">
        <v>503</v>
      </c>
      <c r="EA175" s="30">
        <v>512</v>
      </c>
      <c r="EB175" s="30">
        <v>518</v>
      </c>
      <c r="EC175" s="30">
        <v>569</v>
      </c>
      <c r="ED175" s="30">
        <v>584</v>
      </c>
      <c r="EE175" s="26">
        <v>624</v>
      </c>
      <c r="EF175" s="26">
        <v>631</v>
      </c>
      <c r="EG175" s="26">
        <v>635</v>
      </c>
      <c r="EH175" s="26">
        <v>641</v>
      </c>
      <c r="EI175" s="26">
        <v>637</v>
      </c>
      <c r="EJ175" s="26">
        <v>638</v>
      </c>
      <c r="EK175" s="26">
        <v>638</v>
      </c>
      <c r="EL175" s="26">
        <v>671</v>
      </c>
      <c r="EM175" s="26">
        <v>674</v>
      </c>
      <c r="EN175" s="26">
        <v>677</v>
      </c>
      <c r="EO175" s="26">
        <v>686</v>
      </c>
      <c r="EP175" s="26">
        <v>683</v>
      </c>
      <c r="EQ175" s="26">
        <v>699</v>
      </c>
      <c r="ER175">
        <v>716</v>
      </c>
      <c r="ES175">
        <v>718</v>
      </c>
      <c r="ET175">
        <v>721</v>
      </c>
      <c r="EU175">
        <v>734</v>
      </c>
      <c r="EV175">
        <v>730</v>
      </c>
      <c r="EW175">
        <v>739</v>
      </c>
      <c r="EX175">
        <v>741</v>
      </c>
      <c r="EY175">
        <v>742</v>
      </c>
      <c r="EZ175">
        <v>729</v>
      </c>
      <c r="FA175">
        <v>739</v>
      </c>
      <c r="FB175">
        <v>737</v>
      </c>
      <c r="FC175">
        <v>781</v>
      </c>
      <c r="FD175">
        <v>791</v>
      </c>
      <c r="FE175">
        <v>794</v>
      </c>
      <c r="FF175">
        <v>796</v>
      </c>
      <c r="FG175">
        <v>807</v>
      </c>
      <c r="FH175">
        <v>804</v>
      </c>
      <c r="FI175">
        <v>801</v>
      </c>
      <c r="FJ175">
        <v>826</v>
      </c>
      <c r="FK175">
        <v>829</v>
      </c>
      <c r="FL175">
        <v>827</v>
      </c>
      <c r="FM175">
        <v>836</v>
      </c>
      <c r="FN175">
        <v>835</v>
      </c>
      <c r="FO175">
        <v>821</v>
      </c>
      <c r="FP175">
        <v>823</v>
      </c>
      <c r="FQ175">
        <v>834</v>
      </c>
      <c r="FR175">
        <v>829</v>
      </c>
      <c r="FS175">
        <v>849</v>
      </c>
      <c r="FT175">
        <v>855</v>
      </c>
      <c r="FU175">
        <v>859</v>
      </c>
      <c r="FV175">
        <v>861</v>
      </c>
      <c r="FW175">
        <v>872</v>
      </c>
      <c r="FX175">
        <v>858</v>
      </c>
      <c r="FY175">
        <v>853</v>
      </c>
      <c r="FZ175">
        <v>856</v>
      </c>
      <c r="GA175">
        <v>838</v>
      </c>
      <c r="GB175">
        <v>840</v>
      </c>
      <c r="GC175">
        <v>851</v>
      </c>
      <c r="GD175">
        <v>848</v>
      </c>
      <c r="GE175">
        <v>856</v>
      </c>
      <c r="GF175">
        <v>861</v>
      </c>
      <c r="GG175">
        <v>857</v>
      </c>
      <c r="GH175">
        <v>860</v>
      </c>
      <c r="GI175">
        <v>854</v>
      </c>
      <c r="GJ175">
        <v>846</v>
      </c>
      <c r="GK175">
        <v>849</v>
      </c>
      <c r="GL175">
        <v>839</v>
      </c>
      <c r="GM175">
        <v>840</v>
      </c>
      <c r="GN175" s="86">
        <v>878.74</v>
      </c>
      <c r="GO175" s="86">
        <v>877</v>
      </c>
      <c r="GP175" s="86">
        <v>882</v>
      </c>
      <c r="GQ175" s="86">
        <v>883</v>
      </c>
      <c r="GR175">
        <v>877</v>
      </c>
      <c r="GS175">
        <v>876</v>
      </c>
      <c r="GT175" s="86">
        <v>887</v>
      </c>
      <c r="GU175" s="86">
        <v>880.65</v>
      </c>
      <c r="GV175" s="86">
        <v>877</v>
      </c>
      <c r="GW175">
        <v>869</v>
      </c>
      <c r="GX175">
        <v>858</v>
      </c>
      <c r="GY175">
        <v>845</v>
      </c>
      <c r="GZ175">
        <v>848</v>
      </c>
      <c r="HA175">
        <v>841</v>
      </c>
      <c r="HB175">
        <v>857</v>
      </c>
      <c r="HC175">
        <v>857</v>
      </c>
      <c r="HD175">
        <v>848</v>
      </c>
      <c r="HE175">
        <v>843</v>
      </c>
      <c r="HF175">
        <v>855</v>
      </c>
      <c r="HG175">
        <v>848</v>
      </c>
      <c r="HH175">
        <v>860</v>
      </c>
      <c r="HI175">
        <v>856</v>
      </c>
      <c r="HJ175">
        <v>846</v>
      </c>
      <c r="HK175">
        <v>845</v>
      </c>
      <c r="HL175">
        <v>851</v>
      </c>
      <c r="HM175">
        <v>844</v>
      </c>
      <c r="HN175">
        <v>841</v>
      </c>
      <c r="HO175">
        <v>860</v>
      </c>
      <c r="HP175">
        <v>848</v>
      </c>
      <c r="HQ175">
        <v>843</v>
      </c>
      <c r="HR175">
        <v>868</v>
      </c>
      <c r="HS175">
        <v>853</v>
      </c>
      <c r="HT175">
        <v>861</v>
      </c>
      <c r="HU175">
        <v>865</v>
      </c>
      <c r="HV175">
        <v>864</v>
      </c>
      <c r="HW175">
        <v>862</v>
      </c>
      <c r="HX175">
        <v>880</v>
      </c>
      <c r="HY175">
        <v>917</v>
      </c>
      <c r="HZ175">
        <v>914</v>
      </c>
      <c r="IA175">
        <v>926</v>
      </c>
      <c r="IB175">
        <v>920</v>
      </c>
      <c r="IC175">
        <v>911</v>
      </c>
      <c r="ID175">
        <v>912</v>
      </c>
      <c r="IE175">
        <v>899</v>
      </c>
      <c r="IF175">
        <v>890</v>
      </c>
      <c r="IG175">
        <v>876</v>
      </c>
      <c r="IH175">
        <v>864</v>
      </c>
      <c r="II175">
        <v>838</v>
      </c>
      <c r="IJ175">
        <v>831</v>
      </c>
      <c r="IK175">
        <v>872</v>
      </c>
      <c r="IL175">
        <v>867</v>
      </c>
      <c r="IM175">
        <v>872</v>
      </c>
      <c r="IN175">
        <v>877</v>
      </c>
      <c r="IO175">
        <v>871</v>
      </c>
      <c r="IP175">
        <v>896</v>
      </c>
      <c r="IQ175">
        <v>898</v>
      </c>
      <c r="IR175">
        <v>894</v>
      </c>
      <c r="IS175">
        <v>918</v>
      </c>
      <c r="IT175">
        <v>920</v>
      </c>
      <c r="IU175" s="107">
        <v>902</v>
      </c>
      <c r="IV175" s="110">
        <v>948</v>
      </c>
      <c r="IW175" s="110">
        <v>995</v>
      </c>
      <c r="IX175" s="114">
        <v>983</v>
      </c>
      <c r="IY175">
        <v>998</v>
      </c>
      <c r="IZ175">
        <v>999</v>
      </c>
      <c r="JA175" s="86">
        <v>985.15921570838282</v>
      </c>
      <c r="JB175" s="86">
        <v>1011</v>
      </c>
      <c r="JC175" s="86">
        <v>1009</v>
      </c>
      <c r="JD175" s="86">
        <v>991</v>
      </c>
      <c r="JE175">
        <v>1008</v>
      </c>
      <c r="JF175">
        <v>1002</v>
      </c>
      <c r="JG175">
        <v>985</v>
      </c>
      <c r="JH175">
        <v>1038</v>
      </c>
      <c r="JI175">
        <v>1076</v>
      </c>
      <c r="JJ175">
        <v>1102</v>
      </c>
      <c r="JK175">
        <v>1116</v>
      </c>
      <c r="JL175">
        <v>1108</v>
      </c>
      <c r="JM175">
        <v>1122</v>
      </c>
      <c r="JN175">
        <v>1117</v>
      </c>
      <c r="JO175">
        <v>1108</v>
      </c>
      <c r="JP175">
        <v>1095</v>
      </c>
      <c r="JQ175">
        <v>1108</v>
      </c>
      <c r="JR175">
        <v>1096</v>
      </c>
      <c r="JS175">
        <v>1068</v>
      </c>
      <c r="JT175" s="86">
        <v>1127.9815552966604</v>
      </c>
      <c r="JU175" s="86">
        <v>1175.9999546248605</v>
      </c>
      <c r="JV175" s="86">
        <v>1244</v>
      </c>
      <c r="JW175" s="133">
        <v>1284</v>
      </c>
      <c r="JX175" s="133">
        <v>1271</v>
      </c>
      <c r="JY175" s="131">
        <v>1250</v>
      </c>
    </row>
    <row r="176" spans="1:285" ht="15.75" thickBot="1" x14ac:dyDescent="0.3">
      <c r="B176" s="132" t="s">
        <v>778</v>
      </c>
      <c r="C176" s="17" t="s">
        <v>674</v>
      </c>
      <c r="D176" s="17" t="s">
        <v>515</v>
      </c>
      <c r="E176" s="19">
        <v>0</v>
      </c>
      <c r="F176" s="18" t="s">
        <v>11</v>
      </c>
      <c r="G176" s="129"/>
      <c r="H176" s="109"/>
      <c r="I176" s="109"/>
      <c r="J176" s="109"/>
      <c r="K176" s="109"/>
      <c r="L176" s="109"/>
      <c r="M176" s="109"/>
      <c r="N176" s="17"/>
      <c r="O176" s="17"/>
      <c r="P176" s="17"/>
      <c r="Q176" s="17"/>
      <c r="R176" s="17"/>
      <c r="S176" s="109"/>
      <c r="T176" s="109"/>
      <c r="U176" s="109"/>
      <c r="V176" s="109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65">
        <v>9.2889999999999997</v>
      </c>
      <c r="CL176" s="65">
        <v>9.2859999999999996</v>
      </c>
      <c r="CM176" s="65">
        <v>9.2629999999999999</v>
      </c>
      <c r="CN176" s="65">
        <v>9.218</v>
      </c>
      <c r="CO176" s="66">
        <v>9.1199999999999992</v>
      </c>
      <c r="CP176" s="66">
        <v>9.0299999999999994</v>
      </c>
      <c r="CQ176" s="66">
        <v>8.9979999999999993</v>
      </c>
      <c r="CR176" s="66">
        <v>8.8780000000000001</v>
      </c>
      <c r="CS176" s="66">
        <v>8.8569999999999993</v>
      </c>
      <c r="CT176" s="66">
        <v>8.7970000000000006</v>
      </c>
      <c r="CU176" s="66">
        <v>8.7050000000000001</v>
      </c>
      <c r="CV176" s="66">
        <v>8.6029999999999998</v>
      </c>
      <c r="CW176" s="66">
        <v>8.4969999999999999</v>
      </c>
      <c r="CX176" s="66">
        <v>8.3970000000000002</v>
      </c>
      <c r="CY176" s="66">
        <v>8.3680000000000003</v>
      </c>
      <c r="CZ176" s="66">
        <v>8.3390000000000004</v>
      </c>
      <c r="DA176" s="66">
        <v>8.2929999999999993</v>
      </c>
      <c r="DB176" s="66">
        <v>8.3040000000000003</v>
      </c>
      <c r="DC176" s="66">
        <v>8.2970000000000006</v>
      </c>
      <c r="DD176" s="66">
        <v>8.2959999999999994</v>
      </c>
      <c r="DE176" s="66">
        <v>8.2850000000000001</v>
      </c>
      <c r="DF176" s="66">
        <v>8.1069999999999993</v>
      </c>
      <c r="DG176" s="66">
        <v>8.2560000000000002</v>
      </c>
      <c r="DH176" s="66">
        <v>8.2409999999999997</v>
      </c>
      <c r="DI176" s="66">
        <v>8.2129999999999992</v>
      </c>
      <c r="DJ176" s="66">
        <v>8.2119999999999997</v>
      </c>
      <c r="DK176" s="66">
        <v>8.1969999999999992</v>
      </c>
      <c r="DL176" s="66">
        <v>8.202</v>
      </c>
      <c r="DM176" s="66">
        <v>8.2200000000000006</v>
      </c>
      <c r="DN176" s="66">
        <v>8.2100000000000009</v>
      </c>
      <c r="DO176" s="66">
        <v>8.19</v>
      </c>
      <c r="DP176" s="66">
        <v>8.1620000000000008</v>
      </c>
      <c r="DQ176" s="66">
        <v>8.1449999999999996</v>
      </c>
      <c r="DR176" s="66">
        <v>8.1010000000000009</v>
      </c>
      <c r="DS176" s="66">
        <v>8.0489999999999995</v>
      </c>
      <c r="DT176" s="67">
        <v>8.0229999999999997</v>
      </c>
      <c r="DU176" s="68">
        <v>8016</v>
      </c>
      <c r="DV176" s="68">
        <v>7.9420000000000002</v>
      </c>
      <c r="DW176" s="68">
        <v>7.9039999999999999</v>
      </c>
      <c r="DX176" s="68">
        <v>7.8129999999999997</v>
      </c>
      <c r="DY176" s="69">
        <v>7.73</v>
      </c>
      <c r="DZ176" s="69">
        <v>7.6580000000000004</v>
      </c>
      <c r="EA176" s="69">
        <v>7.5129999999999999</v>
      </c>
      <c r="EB176" s="69">
        <v>7.3959999999999999</v>
      </c>
      <c r="EC176" s="69">
        <v>7.2789999999999999</v>
      </c>
      <c r="ED176" s="69">
        <v>7.218</v>
      </c>
      <c r="EE176" s="69">
        <v>6.9779999999999998</v>
      </c>
      <c r="EF176" s="69">
        <v>6.7939999999999996</v>
      </c>
      <c r="EG176" s="69">
        <v>6.657</v>
      </c>
      <c r="EH176" s="69">
        <v>6.56</v>
      </c>
      <c r="EI176" s="69">
        <v>6.4820000000000002</v>
      </c>
      <c r="EJ176" s="69">
        <v>6.2530000000000001</v>
      </c>
      <c r="EK176" s="69">
        <v>6.1310000000000002</v>
      </c>
      <c r="EL176" s="69">
        <v>6.0419999999999998</v>
      </c>
      <c r="EM176" s="69">
        <v>5.9379999999999997</v>
      </c>
      <c r="EN176" s="69">
        <v>5.9050000000000002</v>
      </c>
      <c r="EO176" s="69">
        <v>5.9</v>
      </c>
      <c r="EP176" s="69">
        <v>5.8570000000000002</v>
      </c>
      <c r="EQ176" s="69">
        <v>5.657</v>
      </c>
      <c r="ER176" s="17">
        <v>5.6449999999999996</v>
      </c>
      <c r="ES176" s="17">
        <v>5.58</v>
      </c>
      <c r="ET176" s="17">
        <v>5.5720000000000001</v>
      </c>
      <c r="EU176" s="17">
        <v>5.5519999999999996</v>
      </c>
      <c r="EV176" s="17">
        <v>5.5279999999999996</v>
      </c>
      <c r="EW176" s="17">
        <v>5.5369999999999999</v>
      </c>
      <c r="EX176" s="17">
        <v>5.4909999999999997</v>
      </c>
      <c r="EY176" s="17">
        <v>5.4729999999999999</v>
      </c>
      <c r="EZ176" s="17">
        <v>5.4580000000000002</v>
      </c>
      <c r="FA176" s="17">
        <v>5.4610000000000003</v>
      </c>
      <c r="FB176" s="17">
        <v>5.4740000000000002</v>
      </c>
      <c r="FC176" s="17">
        <v>5.5810000000000004</v>
      </c>
      <c r="FD176" s="17">
        <v>5.452</v>
      </c>
      <c r="FE176" s="17">
        <v>5.3739999999999997</v>
      </c>
      <c r="FF176" s="17">
        <v>5.2850000000000001</v>
      </c>
      <c r="FG176" s="17">
        <v>5.1639999999999997</v>
      </c>
      <c r="FH176" s="17">
        <v>5.0490000000000004</v>
      </c>
      <c r="FI176" s="17">
        <v>4.9729999999999999</v>
      </c>
      <c r="FJ176" s="17">
        <v>4.8630000000000004</v>
      </c>
      <c r="FK176" s="17">
        <v>4.8170000000000002</v>
      </c>
      <c r="FL176" s="17">
        <v>4.798</v>
      </c>
      <c r="FM176" s="17">
        <v>4.7720000000000002</v>
      </c>
      <c r="FN176" s="17">
        <v>4.6920000000000002</v>
      </c>
      <c r="FO176" s="17">
        <v>4.6669999999999998</v>
      </c>
      <c r="FP176" s="17">
        <v>4.657</v>
      </c>
      <c r="FQ176" s="17">
        <v>4.6139999999999999</v>
      </c>
      <c r="FR176" s="17">
        <v>4.6109999999999998</v>
      </c>
      <c r="FS176" s="17">
        <v>4.6230000000000002</v>
      </c>
      <c r="FT176" s="17">
        <v>4.5720000000000001</v>
      </c>
      <c r="FU176" s="17">
        <v>4.593</v>
      </c>
      <c r="FV176" s="17">
        <v>4.6070000000000002</v>
      </c>
      <c r="FW176" s="17">
        <v>4.5439999999999996</v>
      </c>
      <c r="FX176" s="17">
        <v>4.5460000000000003</v>
      </c>
      <c r="FY176" s="17">
        <v>4.5490000000000004</v>
      </c>
      <c r="FZ176" s="17">
        <v>4.5110000000000001</v>
      </c>
      <c r="GA176" s="17">
        <v>4.5090000000000003</v>
      </c>
      <c r="GB176" s="17">
        <v>4.4720000000000004</v>
      </c>
      <c r="GC176" s="17">
        <v>4.41</v>
      </c>
      <c r="GD176" s="82">
        <v>4.4390000000000001</v>
      </c>
      <c r="GE176" s="82">
        <v>4.4790000000000001</v>
      </c>
      <c r="GF176" s="82">
        <v>4.4710000000000001</v>
      </c>
      <c r="GG176" s="82">
        <v>4.492</v>
      </c>
      <c r="GH176" s="17">
        <v>4.49</v>
      </c>
      <c r="GI176" s="82">
        <v>4.4509999999999996</v>
      </c>
      <c r="GJ176" s="17">
        <v>4.452</v>
      </c>
      <c r="GK176" s="17">
        <v>4.4390000000000001</v>
      </c>
      <c r="GL176" s="17">
        <v>4.4089999999999998</v>
      </c>
      <c r="GM176" s="17">
        <v>4.3760000000000003</v>
      </c>
      <c r="GN176" s="85">
        <v>4.3650000000000002</v>
      </c>
      <c r="GO176" s="85">
        <v>4.2960000000000003</v>
      </c>
      <c r="GP176" s="85">
        <v>4.234</v>
      </c>
      <c r="GQ176" s="85">
        <v>4.1970000000000001</v>
      </c>
      <c r="GR176" s="17">
        <v>4.1349999999999998</v>
      </c>
      <c r="GS176" s="17">
        <v>4.0659999999999998</v>
      </c>
      <c r="GT176" s="17">
        <v>4.0860000000000003</v>
      </c>
      <c r="GU176" s="17">
        <v>4.0869999999999997</v>
      </c>
      <c r="GV176" s="17">
        <v>4.0609999999999999</v>
      </c>
      <c r="GW176" s="17">
        <v>4.0609999999999999</v>
      </c>
      <c r="GX176" s="17">
        <v>4.0439999999999996</v>
      </c>
      <c r="GY176" s="17">
        <v>4.0430000000000001</v>
      </c>
      <c r="GZ176" s="17">
        <v>4.0510000000000002</v>
      </c>
      <c r="HA176" s="17">
        <v>4.0369999999999999</v>
      </c>
      <c r="HB176" s="85">
        <v>3.9798</v>
      </c>
      <c r="HC176" s="85">
        <v>3.9569999999999999</v>
      </c>
      <c r="HD176" s="85">
        <v>3.9420000000000002</v>
      </c>
      <c r="HE176" s="85">
        <v>3.9169999999999998</v>
      </c>
      <c r="HF176" s="85">
        <v>3.9516</v>
      </c>
      <c r="HG176" s="85">
        <v>3.9169999999999998</v>
      </c>
      <c r="HH176" s="85">
        <v>3.887</v>
      </c>
      <c r="HI176" s="85">
        <v>3.8759999999999999</v>
      </c>
      <c r="HJ176" s="85">
        <v>3.8580000000000001</v>
      </c>
      <c r="HK176" s="85">
        <v>3.81</v>
      </c>
      <c r="HL176" s="85">
        <v>3.8460000000000001</v>
      </c>
      <c r="HM176" s="85">
        <v>3.8149999999999999</v>
      </c>
      <c r="HN176" s="85">
        <v>3.7850000000000001</v>
      </c>
      <c r="HO176" s="17">
        <v>3.8180000000000001</v>
      </c>
      <c r="HP176" s="17">
        <v>3.8119999999999998</v>
      </c>
      <c r="HQ176" s="17">
        <v>3.774</v>
      </c>
      <c r="HR176" s="17">
        <v>3.7919999999999998</v>
      </c>
      <c r="HS176" s="17">
        <v>3.7749999999999999</v>
      </c>
      <c r="HT176" s="17">
        <v>3.7519999999999998</v>
      </c>
      <c r="HU176" s="17">
        <v>3.7650000000000001</v>
      </c>
      <c r="HV176" s="17">
        <v>3.7559999999999998</v>
      </c>
      <c r="HW176" s="17">
        <v>3.714</v>
      </c>
      <c r="HX176" s="17">
        <v>3.726</v>
      </c>
      <c r="HY176" s="17">
        <v>3.72</v>
      </c>
      <c r="HZ176" s="17">
        <v>3.6850000000000001</v>
      </c>
      <c r="IA176" s="17">
        <v>3.7250000000000001</v>
      </c>
      <c r="IB176" s="17">
        <v>3.714</v>
      </c>
      <c r="IC176" s="17">
        <v>3.7120000000000002</v>
      </c>
      <c r="ID176" s="17">
        <v>3.7690000000000001</v>
      </c>
      <c r="IE176" s="17">
        <v>3.7890000000000001</v>
      </c>
      <c r="IF176" s="17">
        <v>3.8679999999999999</v>
      </c>
      <c r="IG176" s="17">
        <v>3.9630000000000001</v>
      </c>
      <c r="IH176" s="17">
        <v>4.0659999999999998</v>
      </c>
      <c r="II176" s="17">
        <v>4.16</v>
      </c>
      <c r="IJ176" s="17">
        <v>4.2960000000000003</v>
      </c>
      <c r="IK176" s="17">
        <v>4.4359999999999999</v>
      </c>
      <c r="IL176" s="17">
        <v>4.4980000000000002</v>
      </c>
      <c r="IM176" s="17">
        <v>4.5590000000000002</v>
      </c>
      <c r="IN176" s="17">
        <v>4.585</v>
      </c>
      <c r="IO176" s="17">
        <v>4.6180000000000003</v>
      </c>
      <c r="IP176" s="17">
        <v>4.6710000000000003</v>
      </c>
      <c r="IQ176" s="17">
        <v>4.6820000000000004</v>
      </c>
      <c r="IR176" s="17">
        <v>4.681</v>
      </c>
      <c r="IS176" s="17">
        <v>4.6479999999999997</v>
      </c>
      <c r="IT176" s="17">
        <v>4.57</v>
      </c>
      <c r="IU176" s="109">
        <v>4.5599999999999996</v>
      </c>
      <c r="IV176" s="112">
        <v>4.5810000000000004</v>
      </c>
      <c r="IW176" s="112">
        <v>4.6269999999999998</v>
      </c>
      <c r="IX176" s="19">
        <v>4.62</v>
      </c>
      <c r="IY176" s="19">
        <v>4.67</v>
      </c>
      <c r="IZ176" s="19">
        <v>4.6840000000000002</v>
      </c>
      <c r="JA176" s="19">
        <v>4.6740000000000004</v>
      </c>
      <c r="JB176" s="19">
        <v>4.6680000000000001</v>
      </c>
      <c r="JC176" s="19">
        <v>4.6820000000000004</v>
      </c>
      <c r="JD176" s="19">
        <v>4.68</v>
      </c>
      <c r="JE176" s="19">
        <v>4.66</v>
      </c>
      <c r="JF176" s="19">
        <v>4.6539999999999999</v>
      </c>
      <c r="JG176" s="19">
        <v>4.6520000000000001</v>
      </c>
      <c r="JH176" s="19">
        <v>4.6040000000000001</v>
      </c>
      <c r="JI176" s="19">
        <v>4.5839999999999996</v>
      </c>
      <c r="JJ176" s="19">
        <v>4.5330000000000004</v>
      </c>
      <c r="JK176" s="19">
        <v>4.4770000000000003</v>
      </c>
      <c r="JL176" s="19">
        <v>4.4459999999999997</v>
      </c>
      <c r="JM176" s="19">
        <v>4.4290000000000003</v>
      </c>
      <c r="JN176" s="19">
        <v>4.4039999999999999</v>
      </c>
      <c r="JO176" s="19">
        <v>4.3949999999999996</v>
      </c>
      <c r="JP176" s="19">
        <v>4.3890000000000002</v>
      </c>
      <c r="JQ176" s="19">
        <v>4.3639999999999999</v>
      </c>
      <c r="JR176" s="19">
        <v>4.3609999999999998</v>
      </c>
      <c r="JS176" s="19">
        <v>4.351</v>
      </c>
      <c r="JT176" s="19">
        <v>4.34</v>
      </c>
      <c r="JU176" s="19">
        <v>4.3049999999999997</v>
      </c>
      <c r="JV176" s="19">
        <v>4.3259999999999996</v>
      </c>
      <c r="JW176" s="17">
        <v>4.3259999999999996</v>
      </c>
      <c r="JX176" s="17">
        <v>4.3109999999999999</v>
      </c>
      <c r="JY176" s="119">
        <v>4.2969999999999997</v>
      </c>
    </row>
    <row r="178" spans="89:261" x14ac:dyDescent="0.25">
      <c r="CK178" s="33"/>
      <c r="CL178" s="33"/>
      <c r="CM178" s="33"/>
      <c r="DL178" s="28"/>
      <c r="IU178" s="100"/>
      <c r="IV178" s="100"/>
      <c r="IW178" s="100"/>
      <c r="IY178" s="100"/>
    </row>
    <row r="179" spans="89:261" x14ac:dyDescent="0.25">
      <c r="CK179" s="33"/>
      <c r="CL179" s="33"/>
      <c r="CM179" s="33"/>
      <c r="DL179" s="28"/>
      <c r="IM179" s="99"/>
      <c r="IP179" s="100"/>
      <c r="IQ179" s="100"/>
      <c r="IR179" s="100"/>
      <c r="IS179" s="100"/>
      <c r="IT179" s="100"/>
      <c r="IU179" s="100"/>
      <c r="IV179" s="100"/>
      <c r="IW179" s="100"/>
      <c r="IY179" s="100"/>
    </row>
    <row r="180" spans="89:261" x14ac:dyDescent="0.25">
      <c r="CK180" s="33"/>
      <c r="CL180" s="33"/>
      <c r="CM180" s="33"/>
      <c r="DL180" s="28"/>
      <c r="EJ180" s="24"/>
      <c r="EK180" s="24"/>
      <c r="EL180" s="24"/>
      <c r="EM180" s="24"/>
      <c r="EN180" s="24"/>
      <c r="EO180" s="24"/>
      <c r="EP180" s="24"/>
      <c r="EQ180" s="24"/>
      <c r="ER180" s="24"/>
      <c r="ES180" s="25"/>
      <c r="IM180" s="99"/>
      <c r="IP180" s="100"/>
      <c r="IQ180" s="100"/>
      <c r="IR180" s="100"/>
      <c r="IS180" s="100"/>
      <c r="IT180" s="100"/>
      <c r="IU180"/>
      <c r="IW180" s="100"/>
      <c r="IY180" s="100"/>
    </row>
    <row r="181" spans="89:261" x14ac:dyDescent="0.25">
      <c r="CK181" s="33"/>
      <c r="CL181" s="33"/>
      <c r="CM181" s="33"/>
      <c r="DL181" s="28"/>
      <c r="IM181" s="99"/>
      <c r="IP181" s="100"/>
      <c r="IQ181" s="100"/>
      <c r="IR181" s="100"/>
      <c r="IS181" s="100"/>
      <c r="IT181" s="100"/>
      <c r="IU181"/>
      <c r="IW181" s="100"/>
      <c r="IX181" s="100"/>
      <c r="IY181" s="100"/>
      <c r="IZ181" s="100"/>
      <c r="JA181" s="100"/>
    </row>
    <row r="182" spans="89:261" x14ac:dyDescent="0.25">
      <c r="CK182" s="33"/>
      <c r="CL182" s="33"/>
      <c r="CM182" s="33"/>
      <c r="CN182" s="28"/>
      <c r="CV182" s="27"/>
      <c r="CW182" s="24"/>
      <c r="CX182" s="27"/>
      <c r="CY182" s="28"/>
      <c r="CZ182" s="28"/>
      <c r="DH182" s="27"/>
      <c r="DI182" s="27"/>
      <c r="DJ182" s="24"/>
      <c r="DK182" s="27"/>
      <c r="DL182" s="28"/>
      <c r="DT182" s="27"/>
      <c r="DU182" s="24"/>
      <c r="DV182" s="27"/>
      <c r="DW182" s="27"/>
      <c r="EG182" s="24"/>
      <c r="IM182" s="99"/>
      <c r="IP182" s="100"/>
      <c r="IQ182" s="100"/>
      <c r="IR182" s="100"/>
      <c r="IS182" s="100"/>
      <c r="IT182" s="100"/>
      <c r="IU182"/>
      <c r="IW182" s="100"/>
      <c r="IX182" s="100"/>
      <c r="IY182" s="100"/>
      <c r="IZ182" s="100"/>
      <c r="JA182" s="100"/>
    </row>
    <row r="183" spans="89:261" x14ac:dyDescent="0.25">
      <c r="CK183" s="33"/>
      <c r="CL183" s="33"/>
      <c r="CM183" s="35"/>
      <c r="CN183" s="28"/>
      <c r="CV183" s="27"/>
      <c r="CW183" s="24"/>
      <c r="CX183" s="27"/>
      <c r="CY183" s="28"/>
      <c r="CZ183" s="28"/>
      <c r="DH183" s="27"/>
      <c r="DI183" s="27"/>
      <c r="DJ183" s="24"/>
      <c r="DK183" s="27"/>
      <c r="DL183" s="28"/>
      <c r="DT183" s="27"/>
      <c r="DU183" s="24"/>
      <c r="DV183" s="27"/>
      <c r="DW183" s="24"/>
      <c r="EG183" s="24"/>
      <c r="IM183" s="99"/>
      <c r="IP183" s="100"/>
      <c r="IQ183" s="100"/>
      <c r="IR183" s="100"/>
      <c r="IS183" s="100"/>
      <c r="IT183" s="100"/>
      <c r="IU183"/>
      <c r="IW183" s="100"/>
      <c r="IX183" s="100"/>
      <c r="IY183" s="100"/>
      <c r="IZ183" s="100"/>
      <c r="JA183" s="100"/>
    </row>
    <row r="184" spans="89:261" x14ac:dyDescent="0.25">
      <c r="CK184" s="33"/>
      <c r="CL184" s="33"/>
      <c r="CM184" s="35"/>
      <c r="CN184" s="28"/>
      <c r="CV184" s="27"/>
      <c r="CW184" s="24"/>
      <c r="CX184" s="27"/>
      <c r="CY184" s="28"/>
      <c r="CZ184" s="28"/>
      <c r="DH184" s="27"/>
      <c r="DI184" s="27"/>
      <c r="DJ184" s="24"/>
      <c r="DK184" s="27"/>
      <c r="DL184" s="28"/>
      <c r="DT184" s="27"/>
      <c r="DU184" s="24"/>
      <c r="DV184" s="27"/>
      <c r="DW184" s="24"/>
      <c r="EG184" s="24"/>
      <c r="IM184" s="99"/>
      <c r="IP184" s="100"/>
      <c r="IQ184" s="100"/>
      <c r="IR184" s="100"/>
      <c r="IS184" s="100"/>
      <c r="IT184" s="100"/>
      <c r="IU184"/>
      <c r="IW184" s="100"/>
      <c r="IX184" s="100"/>
      <c r="IY184" s="100"/>
      <c r="IZ184" s="100"/>
      <c r="JA184" s="100"/>
    </row>
    <row r="185" spans="89:261" x14ac:dyDescent="0.25">
      <c r="CK185" s="33"/>
      <c r="CL185" s="33"/>
      <c r="CM185" s="35"/>
      <c r="CN185" s="28"/>
      <c r="CV185" s="27"/>
      <c r="CW185" s="24"/>
      <c r="CX185" s="27"/>
      <c r="CY185" s="28"/>
      <c r="CZ185" s="28"/>
      <c r="DH185" s="27"/>
      <c r="DI185" s="27"/>
      <c r="DJ185" s="24"/>
      <c r="DK185" s="27"/>
      <c r="DL185" s="28"/>
      <c r="DT185" s="27"/>
      <c r="DU185" s="24"/>
      <c r="DV185" s="27"/>
      <c r="DW185" s="24"/>
      <c r="EG185" s="24"/>
      <c r="IM185" s="99"/>
      <c r="IU185"/>
      <c r="IW185" s="100"/>
      <c r="IX185" s="100"/>
      <c r="IY185" s="100"/>
      <c r="IZ185" s="100"/>
      <c r="JA185" s="100"/>
    </row>
    <row r="186" spans="89:261" x14ac:dyDescent="0.25">
      <c r="CK186" s="33"/>
      <c r="CL186" s="33"/>
      <c r="CM186" s="35"/>
      <c r="CN186" s="28"/>
      <c r="CV186" s="27"/>
      <c r="CW186" s="24"/>
      <c r="CX186" s="27"/>
      <c r="CY186" s="28"/>
      <c r="CZ186" s="28"/>
      <c r="DH186" s="27"/>
      <c r="DI186" s="27"/>
      <c r="DJ186" s="24"/>
      <c r="DK186" s="27"/>
      <c r="DL186" s="28"/>
      <c r="DT186" s="27"/>
      <c r="DU186" s="24"/>
      <c r="DV186" s="27"/>
      <c r="DW186" s="24"/>
      <c r="EG186" s="24"/>
      <c r="IM186" s="99"/>
      <c r="IU186"/>
      <c r="IW186" s="99"/>
    </row>
    <row r="187" spans="89:261" x14ac:dyDescent="0.25">
      <c r="CK187" s="33"/>
      <c r="CL187" s="33"/>
      <c r="CM187" s="35"/>
      <c r="CN187" s="28"/>
      <c r="CV187" s="27"/>
      <c r="CW187" s="24"/>
      <c r="CX187" s="27"/>
      <c r="CY187" s="28"/>
      <c r="CZ187" s="28"/>
      <c r="DH187" s="27"/>
      <c r="DI187" s="27"/>
      <c r="DJ187" s="24"/>
      <c r="DK187" s="27"/>
      <c r="DL187" s="28"/>
      <c r="DT187" s="27"/>
      <c r="DU187" s="24"/>
      <c r="DV187" s="27"/>
      <c r="DW187" s="24"/>
      <c r="EG187" s="24"/>
      <c r="IM187" s="99"/>
      <c r="IU187"/>
      <c r="IW187" s="99"/>
    </row>
    <row r="188" spans="89:261" x14ac:dyDescent="0.25">
      <c r="CK188" s="33"/>
      <c r="CL188" s="33"/>
      <c r="CM188" s="35"/>
      <c r="CN188" s="28"/>
      <c r="CV188" s="27"/>
      <c r="CW188" s="24"/>
      <c r="CX188" s="27"/>
      <c r="CY188" s="28"/>
      <c r="CZ188" s="28"/>
      <c r="DH188" s="27"/>
      <c r="DI188" s="27"/>
      <c r="DJ188" s="24"/>
      <c r="DK188" s="27"/>
      <c r="DL188" s="28"/>
      <c r="DT188" s="27"/>
      <c r="DU188" s="24"/>
      <c r="DV188" s="27"/>
      <c r="DW188" s="24"/>
      <c r="EG188" s="24"/>
      <c r="IM188" s="99"/>
      <c r="IN188" s="99"/>
      <c r="IO188" s="99"/>
      <c r="IW188" s="99"/>
    </row>
    <row r="189" spans="89:261" x14ac:dyDescent="0.25">
      <c r="CK189" s="33"/>
      <c r="CL189" s="33"/>
      <c r="CM189" s="35"/>
      <c r="CN189" s="35"/>
      <c r="CV189" s="38"/>
      <c r="CW189" s="37"/>
      <c r="CX189" s="38"/>
      <c r="CY189" s="39"/>
      <c r="CZ189" s="35"/>
      <c r="DH189" s="32"/>
      <c r="DI189" s="33"/>
      <c r="DJ189" s="34"/>
      <c r="DK189" s="33"/>
      <c r="DL189" s="35"/>
      <c r="DU189" s="25"/>
      <c r="EG189" s="25"/>
      <c r="IW189" s="99"/>
    </row>
    <row r="190" spans="89:261" x14ac:dyDescent="0.25">
      <c r="IP190" s="99"/>
      <c r="IQ190" s="99"/>
      <c r="IR190" s="99"/>
      <c r="IS190" s="99"/>
      <c r="IT190" s="99"/>
      <c r="IU190" s="108"/>
      <c r="IV190" s="99"/>
      <c r="IW190" s="99"/>
      <c r="IX190" s="108"/>
    </row>
    <row r="191" spans="89:261" x14ac:dyDescent="0.25">
      <c r="IP191" s="99"/>
      <c r="IQ191" s="99"/>
      <c r="IR191" s="99"/>
      <c r="IS191" s="99"/>
      <c r="IT191" s="99"/>
      <c r="IU191" s="108"/>
      <c r="IV191" s="99"/>
      <c r="IW191" s="99"/>
      <c r="IX191" s="108"/>
    </row>
    <row r="192" spans="89:261" x14ac:dyDescent="0.25">
      <c r="IP192" s="99"/>
      <c r="IQ192" s="99"/>
      <c r="IR192" s="99"/>
      <c r="IS192" s="99"/>
      <c r="IT192" s="99"/>
      <c r="IU192" s="108"/>
      <c r="IV192" s="99"/>
      <c r="IW192" s="99"/>
      <c r="IX192" s="108"/>
    </row>
    <row r="193" spans="250:258" x14ac:dyDescent="0.25">
      <c r="IP193" s="99"/>
      <c r="IQ193" s="99"/>
      <c r="IR193" s="99"/>
      <c r="IS193" s="99"/>
      <c r="IT193" s="99"/>
      <c r="IU193" s="108"/>
      <c r="IV193" s="99"/>
      <c r="IW193" s="99"/>
      <c r="IX193" s="108"/>
    </row>
  </sheetData>
  <phoneticPr fontId="24" type="noConversion"/>
  <pageMargins left="0.7" right="0.7" top="0.75" bottom="0.75" header="0.3" footer="0.3"/>
  <pageSetup orientation="portrait" r:id="rId1"/>
  <legacyDrawing r:id="rId2"/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International Monetary Fund</dc:creator>
  <cp:lastModifiedBy>Eriola Allmetaj</cp:lastModifiedBy>
  <dcterms:created xsi:type="dcterms:W3CDTF">2017-03-25T23:53:33Z</dcterms:created>
  <dcterms:modified xsi:type="dcterms:W3CDTF">2026-08-04T08:11:58Z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