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nila.bara\Downloads\"/>
    </mc:Choice>
  </mc:AlternateContent>
  <xr:revisionPtr revIDLastSave="0" documentId="13_ncr:1_{590485C3-BAB2-4015-B88F-AA4F48C61ADE}" xr6:coauthVersionLast="47" xr6:coauthVersionMax="47" xr10:uidLastSave="{00000000-0000-0000-0000-000000000000}"/>
  <bookViews>
    <workbookView xWindow="-120" yWindow="-120" windowWidth="29040" windowHeight="15720" tabRatio="602" xr2:uid="{00000000-000D-0000-FFFF-FFFF00000000}"/>
  </bookViews>
  <sheets>
    <sheet name="Updated Results  Final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E411" i="2" l="1"/>
  <c r="AE397" i="2"/>
  <c r="AE396" i="2"/>
  <c r="AE394" i="2"/>
  <c r="AE390" i="2"/>
  <c r="AE389" i="2"/>
  <c r="AE380" i="2"/>
  <c r="AE379" i="2"/>
  <c r="AE377" i="2"/>
  <c r="AE376" i="2"/>
  <c r="AE375" i="2"/>
  <c r="AE371" i="2"/>
  <c r="AE370" i="2" l="1"/>
  <c r="AE368" i="2" l="1"/>
  <c r="AE365" i="2" l="1"/>
  <c r="AE364" i="2" l="1"/>
  <c r="AE362" i="2" l="1"/>
  <c r="AE359" i="2" l="1"/>
  <c r="AE358" i="2" l="1"/>
  <c r="AE357" i="2" l="1"/>
  <c r="AE356" i="2"/>
  <c r="AE351" i="2" l="1"/>
  <c r="AE347" i="2" l="1"/>
  <c r="AE344" i="2" l="1"/>
  <c r="AE342" i="2" l="1"/>
  <c r="AE340" i="2" l="1"/>
  <c r="AE329" i="2" l="1"/>
  <c r="AE323" i="2" l="1"/>
  <c r="AE319" i="2" l="1"/>
  <c r="AE318" i="2" l="1"/>
  <c r="AE315" i="2" l="1"/>
  <c r="AE311" i="2" l="1"/>
  <c r="AE305" i="2" l="1"/>
  <c r="AE304" i="2" l="1"/>
  <c r="AE287" i="2" l="1"/>
  <c r="AE284" i="2" l="1"/>
  <c r="AE276" i="2" l="1"/>
  <c r="AE266" i="2"/>
  <c r="AE265" i="2"/>
  <c r="AE264" i="2"/>
  <c r="AE263" i="2"/>
  <c r="AE262" i="2"/>
  <c r="AE261" i="2"/>
  <c r="AE260" i="2"/>
  <c r="AE259" i="2"/>
  <c r="AE258" i="2"/>
  <c r="AE248" i="2" l="1"/>
  <c r="AE247" i="2" l="1"/>
  <c r="AE245" i="2" l="1"/>
  <c r="AE242" i="2" l="1"/>
  <c r="AE241" i="2"/>
  <c r="AE240" i="2"/>
  <c r="AE239" i="2" l="1"/>
  <c r="AE238" i="2" l="1"/>
  <c r="AE237" i="2"/>
  <c r="AE236" i="2" l="1"/>
  <c r="AE235" i="2"/>
  <c r="AE233" i="2"/>
  <c r="AE234" i="2"/>
  <c r="AE232" i="2"/>
  <c r="AE231" i="2"/>
  <c r="AE230" i="2"/>
  <c r="AE229" i="2"/>
  <c r="H505" i="2" l="1"/>
  <c r="H504" i="2"/>
  <c r="AE228" i="2"/>
  <c r="AE225" i="2"/>
  <c r="AE224" i="2"/>
  <c r="AE223" i="2"/>
  <c r="AE222" i="2"/>
  <c r="AE221" i="2"/>
  <c r="AE220" i="2"/>
  <c r="AE219" i="2"/>
  <c r="AE218" i="2"/>
  <c r="AE217" i="2"/>
  <c r="AE216" i="2"/>
  <c r="AE215" i="2"/>
  <c r="AE214" i="2"/>
  <c r="AE213" i="2"/>
  <c r="AE212" i="2"/>
  <c r="AE211" i="2"/>
  <c r="AE210" i="2"/>
  <c r="AE209" i="2"/>
  <c r="AE208" i="2"/>
  <c r="AE207" i="2"/>
  <c r="AE206" i="2"/>
  <c r="AE205" i="2"/>
  <c r="AE204" i="2"/>
  <c r="AE203" i="2"/>
  <c r="AE202" i="2"/>
  <c r="AE201" i="2"/>
  <c r="AE200" i="2"/>
  <c r="AE199" i="2"/>
  <c r="AE198" i="2"/>
  <c r="AE197" i="2"/>
  <c r="AE196" i="2"/>
  <c r="AE195" i="2"/>
  <c r="AE194" i="2"/>
  <c r="AE193" i="2"/>
  <c r="AE192" i="2"/>
  <c r="AE191" i="2"/>
  <c r="AE190" i="2"/>
  <c r="AE189" i="2"/>
  <c r="AE188" i="2"/>
  <c r="AE187" i="2"/>
  <c r="AE186" i="2"/>
  <c r="AE185" i="2"/>
  <c r="AE184" i="2"/>
  <c r="AE183" i="2"/>
  <c r="AE182" i="2"/>
  <c r="AE181" i="2"/>
  <c r="AE180" i="2"/>
  <c r="AE179" i="2"/>
  <c r="AE178" i="2"/>
  <c r="AE177" i="2"/>
  <c r="AE176" i="2"/>
  <c r="AE175" i="2"/>
  <c r="AE174" i="2"/>
  <c r="AE173" i="2"/>
  <c r="AE172" i="2"/>
  <c r="AE171" i="2"/>
  <c r="AE170" i="2"/>
  <c r="AE169" i="2"/>
  <c r="AE168" i="2"/>
  <c r="AE167" i="2"/>
  <c r="AE166" i="2"/>
  <c r="AE165" i="2"/>
  <c r="AE164" i="2"/>
  <c r="AE163" i="2"/>
  <c r="J163" i="2"/>
  <c r="AE162" i="2"/>
  <c r="J162" i="2"/>
  <c r="AE161" i="2"/>
  <c r="AE158" i="2"/>
  <c r="AE157" i="2"/>
  <c r="AE156" i="2"/>
  <c r="AE155" i="2"/>
  <c r="L155" i="2"/>
  <c r="AE154" i="2"/>
  <c r="AE153" i="2"/>
  <c r="AE152" i="2"/>
  <c r="AE151" i="2"/>
  <c r="AE150" i="2"/>
  <c r="AE149" i="2"/>
  <c r="AE148" i="2"/>
  <c r="AE145" i="2"/>
  <c r="AE144" i="2"/>
  <c r="AE143" i="2"/>
  <c r="AE142" i="2"/>
  <c r="AE141" i="2"/>
  <c r="AE140" i="2"/>
  <c r="AE139" i="2"/>
  <c r="J139" i="2"/>
  <c r="AE138" i="2"/>
  <c r="N138" i="2"/>
  <c r="AE137" i="2"/>
  <c r="AE136" i="2"/>
  <c r="AE135" i="2"/>
  <c r="AE133" i="2"/>
  <c r="AE132" i="2"/>
  <c r="J132" i="2"/>
  <c r="AE131" i="2"/>
  <c r="AE130" i="2"/>
  <c r="AE129" i="2"/>
  <c r="J128" i="2"/>
  <c r="AE127" i="2"/>
  <c r="J127" i="2"/>
  <c r="AE126" i="2"/>
  <c r="N126" i="2"/>
  <c r="AE125" i="2"/>
  <c r="J125" i="2"/>
  <c r="AE117" i="2"/>
  <c r="AE110" i="2"/>
  <c r="AE97" i="2"/>
  <c r="AE96" i="2"/>
  <c r="AE95" i="2"/>
  <c r="AE94" i="2"/>
  <c r="AE93" i="2"/>
  <c r="AE92" i="2"/>
  <c r="AE91" i="2"/>
  <c r="N91" i="2"/>
  <c r="J91" i="2"/>
  <c r="AE90" i="2"/>
  <c r="AE89" i="2"/>
  <c r="AE88" i="2"/>
  <c r="AE81" i="2"/>
  <c r="AE61" i="2"/>
  <c r="N61" i="2"/>
  <c r="AE47" i="2"/>
  <c r="N47" i="2"/>
  <c r="AE40" i="2"/>
  <c r="AE39" i="2"/>
</calcChain>
</file>

<file path=xl/sharedStrings.xml><?xml version="1.0" encoding="utf-8"?>
<sst xmlns="http://schemas.openxmlformats.org/spreadsheetml/2006/main" count="1664" uniqueCount="461">
  <si>
    <t>Dt.Ankandi</t>
  </si>
  <si>
    <t>Muaji</t>
  </si>
  <si>
    <t xml:space="preserve">Datë Emetimi </t>
  </si>
  <si>
    <t>Datë Maturimi</t>
  </si>
  <si>
    <t>Yieldi Maksimal i Kërkuar</t>
  </si>
  <si>
    <t>Yieldi Minimal i Kërkuar</t>
  </si>
  <si>
    <t>Interesi i Akumuluar</t>
  </si>
  <si>
    <t>Month</t>
  </si>
  <si>
    <t xml:space="preserve"> Settlement Date </t>
  </si>
  <si>
    <t xml:space="preserve">Bid  Amount </t>
  </si>
  <si>
    <t>Accepted Amount</t>
  </si>
  <si>
    <t>Të dhënat e mëposhtme janë në (000 ALL)</t>
  </si>
  <si>
    <t>Auction Date</t>
  </si>
  <si>
    <t xml:space="preserve"> Maturity Date</t>
  </si>
  <si>
    <t xml:space="preserve">Shuma e Kërkuar </t>
  </si>
  <si>
    <t xml:space="preserve">Shuma e Pranuar </t>
  </si>
  <si>
    <t>K.Konkurruese të Kërkuara</t>
  </si>
  <si>
    <t>K.Konkurruese të Pranuara</t>
  </si>
  <si>
    <t>Competitive Bid Amount</t>
  </si>
  <si>
    <t>Competitive Accepted  Amount</t>
  </si>
  <si>
    <t>K.Jokonkurruese të Kërkuara</t>
  </si>
  <si>
    <t>K.Jokonkurruese të Pranuara</t>
  </si>
  <si>
    <t>Non competitive Bid Amount</t>
  </si>
  <si>
    <t>Non competitive Accepted  Amount</t>
  </si>
  <si>
    <t>Maximum Requested Yield</t>
  </si>
  <si>
    <t>Minimum Requested Yield</t>
  </si>
  <si>
    <t>Cmimi i Pastër</t>
  </si>
  <si>
    <t>Clean Price</t>
  </si>
  <si>
    <t>Accrued Interest</t>
  </si>
  <si>
    <t>Çmimi Bruto</t>
  </si>
  <si>
    <t>Gross Price</t>
  </si>
  <si>
    <t>Marzhi i Skontuar i Pranuar</t>
  </si>
  <si>
    <t>Discount Margin Accepted</t>
  </si>
  <si>
    <t>Marzhi i Skontuar Minimal</t>
  </si>
  <si>
    <t xml:space="preserve">Minimum Discount Margin </t>
  </si>
  <si>
    <t>Marzhi i Skontuar Maksimal</t>
  </si>
  <si>
    <t>Maximum Discount Margin</t>
  </si>
  <si>
    <t>Marzhi Uniform i Pranuar</t>
  </si>
  <si>
    <t>Uniform Accepted  Spread</t>
  </si>
  <si>
    <t>Marzhi Maksimal i Kërkuar</t>
  </si>
  <si>
    <t>Maximum Requested Spread</t>
  </si>
  <si>
    <t>Marzhi Minimal i Kërkuar</t>
  </si>
  <si>
    <t>Minimum Requested  Spread</t>
  </si>
  <si>
    <t xml:space="preserve">Interesi i Ndryshueshëm </t>
  </si>
  <si>
    <t xml:space="preserve">Floating Interest Rate </t>
  </si>
  <si>
    <t>Raporti Mbulimit</t>
  </si>
  <si>
    <t>Kuponi (përqindje)</t>
  </si>
  <si>
    <t>The following data are in (000 ALL)</t>
  </si>
  <si>
    <t>Rezultatet e ankandeve të titujve Qeveritarë</t>
  </si>
  <si>
    <t>Results of Government Securities auctions</t>
  </si>
  <si>
    <t>Yieldi  Uniform i Pranuar</t>
  </si>
  <si>
    <t>Uniform Accepted  Yield</t>
  </si>
  <si>
    <t>Yieldi  Mesatar i Ponderuar</t>
  </si>
  <si>
    <t>Lloji i instrumenteve</t>
  </si>
  <si>
    <t>Tenor type</t>
  </si>
  <si>
    <t>Yieldi i Pranuar</t>
  </si>
  <si>
    <t>Cut off Yield</t>
  </si>
  <si>
    <t>Shuma e Shpallur</t>
  </si>
  <si>
    <t>Shuma e Shpallur (Ndryshim. Strukture)</t>
  </si>
  <si>
    <t>Announced Amount</t>
  </si>
  <si>
    <t>Weighted Average Yield</t>
  </si>
  <si>
    <t>Bid Cover Ratio</t>
  </si>
  <si>
    <t xml:space="preserve"> Announced Amount (case of structured changes)</t>
  </si>
  <si>
    <t xml:space="preserve">ISIN </t>
  </si>
  <si>
    <t>12/m</t>
  </si>
  <si>
    <t>Janar</t>
  </si>
  <si>
    <t>3/m</t>
  </si>
  <si>
    <t>AL1893TB3M21</t>
  </si>
  <si>
    <t>AL1894TB1Y22</t>
  </si>
  <si>
    <t>AL0202NF2Y23</t>
  </si>
  <si>
    <t xml:space="preserve"> </t>
  </si>
  <si>
    <t>AL022NF10Y31</t>
  </si>
  <si>
    <t>AL1895TB1Y22</t>
  </si>
  <si>
    <t>AL0037NF5Y25</t>
  </si>
  <si>
    <t>R-Ref.5 vjeçar/5 years(fix)</t>
  </si>
  <si>
    <t>AL1896TB6M21</t>
  </si>
  <si>
    <t>6/m</t>
  </si>
  <si>
    <t>Shkurt</t>
  </si>
  <si>
    <t>AL1897TB1Y22</t>
  </si>
  <si>
    <t>AL0203NF2Y23</t>
  </si>
  <si>
    <t>AL1898TB3M21</t>
  </si>
  <si>
    <t>AL1899TB1Y22</t>
  </si>
  <si>
    <t>AL0045NF3Y24</t>
  </si>
  <si>
    <t>Mars</t>
  </si>
  <si>
    <t>AL1900TB6M21</t>
  </si>
  <si>
    <t>AL1901TB1Y22</t>
  </si>
  <si>
    <t>AL0026NF7Y28</t>
  </si>
  <si>
    <t>7 vjeçar/7 years(fix)</t>
  </si>
  <si>
    <t>AL1903TB1Y22</t>
  </si>
  <si>
    <t>AL1902TB3M21</t>
  </si>
  <si>
    <t>AL0038NF5Y26</t>
  </si>
  <si>
    <t>Ref.3 vjeçar/3 years(fix)*</t>
  </si>
  <si>
    <t>Ref.5 vjeçar/5 years(fix)**</t>
  </si>
  <si>
    <t>** Shuma e emetuar është 4,200,000,000 lekë nga ku 750,000,000 lekë janë për llogari vetjake të MFE për Market Maker, për ofrim huadhënie.</t>
  </si>
  <si>
    <t>AL1904TB1Y22</t>
  </si>
  <si>
    <t>Prill</t>
  </si>
  <si>
    <t>AL1905TB3M21</t>
  </si>
  <si>
    <t>AL0204NF2Y23</t>
  </si>
  <si>
    <t>R-Ref.3 vjeçar/3 years(fix)</t>
  </si>
  <si>
    <t>-</t>
  </si>
  <si>
    <t>AL1906TB1Y22</t>
  </si>
  <si>
    <t>AL1907TB6M21</t>
  </si>
  <si>
    <t>Maj</t>
  </si>
  <si>
    <t>AL1908TB1Y22</t>
  </si>
  <si>
    <t>AL1909TB3M21</t>
  </si>
  <si>
    <t>AL1910TB1Y22</t>
  </si>
  <si>
    <t>Qershor</t>
  </si>
  <si>
    <t>AL1911TB1Y22</t>
  </si>
  <si>
    <t>AL1912TB3M21</t>
  </si>
  <si>
    <t>AL1913TB1Y22</t>
  </si>
  <si>
    <t>AL1914TB1Y22</t>
  </si>
  <si>
    <t>Korrik</t>
  </si>
  <si>
    <t>AL023NF10Y31</t>
  </si>
  <si>
    <t>AL1915TB3M21</t>
  </si>
  <si>
    <t>AL1916TB1Y22</t>
  </si>
  <si>
    <t>AL0205NF2Y23</t>
  </si>
  <si>
    <t>AL1917TB6M22</t>
  </si>
  <si>
    <t>AL1918TB1Y22</t>
  </si>
  <si>
    <t>Gusht</t>
  </si>
  <si>
    <t>AL1919TB3M21</t>
  </si>
  <si>
    <t>1,926,000</t>
  </si>
  <si>
    <t>926,000</t>
  </si>
  <si>
    <t>301,320</t>
  </si>
  <si>
    <t>AL1920TB1Y22</t>
  </si>
  <si>
    <t>Shtator</t>
  </si>
  <si>
    <t>AL1922TB1Y22</t>
  </si>
  <si>
    <t>AL1921TB6M22</t>
  </si>
  <si>
    <t>R-2 vjeçar/2 years (fix)</t>
  </si>
  <si>
    <t>2 vjeçar/2 years (fix)</t>
  </si>
  <si>
    <t>10 vjeçar/10 years (fix)</t>
  </si>
  <si>
    <t>R-7 vjeçar/7 years (fix)</t>
  </si>
  <si>
    <t>R-10 vjeçar/10 years (fix)</t>
  </si>
  <si>
    <t>AL0027NFY28</t>
  </si>
  <si>
    <t>7 vjeçar/7 years (fix)</t>
  </si>
  <si>
    <t>AL1923TB3M21</t>
  </si>
  <si>
    <t>AL1924TB1Y22</t>
  </si>
  <si>
    <t>Tetor</t>
  </si>
  <si>
    <t>AL0206NF2Y23</t>
  </si>
  <si>
    <t>AL1925TB3M22</t>
  </si>
  <si>
    <t>AL1927TB6M22</t>
  </si>
  <si>
    <t>Nentor</t>
  </si>
  <si>
    <t>AL1928TB1Y22</t>
  </si>
  <si>
    <t>AL001NF15Y36</t>
  </si>
  <si>
    <t>15 vjeçar/15 years (fix)</t>
  </si>
  <si>
    <t>AL1926TB1Y22</t>
  </si>
  <si>
    <t>AL1929TB3M22</t>
  </si>
  <si>
    <t>AL1930TB1Y22</t>
  </si>
  <si>
    <t>AL1931TB1Y22</t>
  </si>
  <si>
    <t>Dhjetor</t>
  </si>
  <si>
    <t>AL0027NF7Y28</t>
  </si>
  <si>
    <t>AL1932TB3M22</t>
  </si>
  <si>
    <t>AL1933TB1Y22</t>
  </si>
  <si>
    <t>AL1934TB3M22</t>
  </si>
  <si>
    <t>AL1935TB1Y23</t>
  </si>
  <si>
    <t>AL0207NF2Y24</t>
  </si>
  <si>
    <t>AL1936TB1Y23</t>
  </si>
  <si>
    <t>AL024NF10Y32</t>
  </si>
  <si>
    <t>AL1937TB6M22</t>
  </si>
  <si>
    <t>AL1938TB1Y23</t>
  </si>
  <si>
    <t>AL1939TB3M22</t>
  </si>
  <si>
    <t>AL1940TB1Y23</t>
  </si>
  <si>
    <t>*   Shuma e emetuar është 4,750,000,000 lekë nga ku 750,000,000 lekë janë për llogari vetjake të MFE për Market Maker, për ofrim huadhënie.</t>
  </si>
  <si>
    <t>R-15 vjeçar/15 years (fix)</t>
  </si>
  <si>
    <t>AL0046NF3Y25</t>
  </si>
  <si>
    <t>Ref.3 vjeçar/3 years(fix)***</t>
  </si>
  <si>
    <t>AL1942TB1Y23</t>
  </si>
  <si>
    <t>AL1941TB6M22</t>
  </si>
  <si>
    <t>AL1943TB3M22</t>
  </si>
  <si>
    <t>AL1944TB1Y23</t>
  </si>
  <si>
    <t>AL0028NF7Y29</t>
  </si>
  <si>
    <t>AL0039NF5Y27</t>
  </si>
  <si>
    <t>AL1945TB1Y23</t>
  </si>
  <si>
    <t>AL0208NF2Y24</t>
  </si>
  <si>
    <t>AL1946TB3M22</t>
  </si>
  <si>
    <t>AL1947TB6M22</t>
  </si>
  <si>
    <t>2 vjeçar/2 years Euro</t>
  </si>
  <si>
    <t>ALE008NF2Y24</t>
  </si>
  <si>
    <t>AL1948TB1Y23</t>
  </si>
  <si>
    <t>AL1949TB6M22</t>
  </si>
  <si>
    <t>AL1950TB1Y23</t>
  </si>
  <si>
    <t>AL1951TB3M22</t>
  </si>
  <si>
    <t>AL1952TB1Y23</t>
  </si>
  <si>
    <t>AL1953TB1Y23</t>
  </si>
  <si>
    <t>AL1954TB3M22</t>
  </si>
  <si>
    <t>AL1955TB1Y23</t>
  </si>
  <si>
    <t>AL1956TB1Y23</t>
  </si>
  <si>
    <t>AL1957TB3M22</t>
  </si>
  <si>
    <t>AL1958TB1Y23</t>
  </si>
  <si>
    <t>AL1959TB6M23</t>
  </si>
  <si>
    <t>AL0209NF2Y24</t>
  </si>
  <si>
    <t>AL025NF10Y32</t>
  </si>
  <si>
    <t>AL1960TB1Y23</t>
  </si>
  <si>
    <t>AL1961TB6Y23</t>
  </si>
  <si>
    <t>AL1962TB1Y23</t>
  </si>
  <si>
    <t>Shuma e Shpallur per blerje titulli</t>
  </si>
  <si>
    <t>Shuma e Kërkuar per shitje titulli</t>
  </si>
  <si>
    <t>AL0044NF3Y23</t>
  </si>
  <si>
    <t>shuma e pranuar per blerje titulli</t>
  </si>
  <si>
    <t>Ref.3 vjeçar/3 years(fix)</t>
  </si>
  <si>
    <t>date shlyerje</t>
  </si>
  <si>
    <t>(Blerje mbrapsht) Buyback</t>
  </si>
  <si>
    <t xml:space="preserve">Accepted bought amount </t>
  </si>
  <si>
    <t>Cmimi</t>
  </si>
  <si>
    <t>Price</t>
  </si>
  <si>
    <t>AL1963TB3M22</t>
  </si>
  <si>
    <t>AL1964TB1Y23</t>
  </si>
  <si>
    <t>AL1965TB6Y23</t>
  </si>
  <si>
    <t>AL1966TB1Y23</t>
  </si>
  <si>
    <t>AL1967TB3Y22</t>
  </si>
  <si>
    <t>AL0029NF7Y29</t>
  </si>
  <si>
    <t>AL1968TB1Y23</t>
  </si>
  <si>
    <t>AL1969TB1Y23</t>
  </si>
  <si>
    <t>AL1970TB3M23</t>
  </si>
  <si>
    <t>AL1971TB1Y23</t>
  </si>
  <si>
    <t>AL0210NF2Y24</t>
  </si>
  <si>
    <t>AL1972TB6Y23</t>
  </si>
  <si>
    <t>AL002NF15Y37</t>
  </si>
  <si>
    <t>AL1973TB1Y23</t>
  </si>
  <si>
    <t>AL1974TB6M23</t>
  </si>
  <si>
    <t>AL1975TB1Y23</t>
  </si>
  <si>
    <t>AL1976TB3M23</t>
  </si>
  <si>
    <t>AL1977TB1Y23</t>
  </si>
  <si>
    <t>AL1978TB6M23</t>
  </si>
  <si>
    <t>AL1979TB1Y23</t>
  </si>
  <si>
    <t>AL1980TB3M23</t>
  </si>
  <si>
    <t xml:space="preserve"> AL0210NF2Y24</t>
  </si>
  <si>
    <t>AL1981TB1Y23</t>
  </si>
  <si>
    <t>AL000A3LCGA3</t>
  </si>
  <si>
    <t>AL000A3LCJ33</t>
  </si>
  <si>
    <t>AL000A3LCGB1</t>
  </si>
  <si>
    <t>AL000A3LCJ25</t>
  </si>
  <si>
    <t>AL000A3LCP92</t>
  </si>
  <si>
    <t>AL000A3LCQA2</t>
  </si>
  <si>
    <t>AL000A3LC8M7</t>
  </si>
  <si>
    <t>AL000A3LC8N5</t>
  </si>
  <si>
    <t>AL000A3LDG92</t>
  </si>
  <si>
    <t>Ref.5 vjeçar/5 years(fix)****</t>
  </si>
  <si>
    <t>****Shuma e emetuar është 10,750,000,000 lekë nga ku 750,000,000 lekë janë për llogari vetjake të MFE për Market Maker, për ofrim huadhënie.</t>
  </si>
  <si>
    <t>*****Shuma e emetuar është 4,200,000,000 lekë nga ku 750,000,000 lekë janë për llogari vetjake të MFE për Market Maker, për ofrim huadhënie.</t>
  </si>
  <si>
    <t>Ref.5 vjeçar/5 years(fix)*****</t>
  </si>
  <si>
    <t>AL000A3LDG84</t>
  </si>
  <si>
    <t>AL000A3LDQZ7</t>
  </si>
  <si>
    <t>AL000A3LDQY0</t>
  </si>
  <si>
    <t>AL0003A3LDXP4</t>
  </si>
  <si>
    <t>AL000A3LDXQ2</t>
  </si>
  <si>
    <t>Ref.3 vjeçar/3 years(fix)******</t>
  </si>
  <si>
    <t>AL000A3LEHC3</t>
  </si>
  <si>
    <t>AL000A3LEHB5</t>
  </si>
  <si>
    <t>AL000A3LEHA7</t>
  </si>
  <si>
    <t>******Shuma e emetuar është 6,348,900,000 lekë nga ku 750,000,000 lekë janë për llogari vetjake të MFE për Market Maker, për ofrim huadhënie.</t>
  </si>
  <si>
    <t>AL000A3LELW3</t>
  </si>
  <si>
    <t>AL000A3LELX1</t>
  </si>
  <si>
    <t>R-Ref.5 vjeçar/5 years(fix)*****</t>
  </si>
  <si>
    <t>AL000A3LFLF5</t>
  </si>
  <si>
    <t>AL000A3LFSN4</t>
  </si>
  <si>
    <t>3m</t>
  </si>
  <si>
    <t>AL000A3LFSP9</t>
  </si>
  <si>
    <t>12m</t>
  </si>
  <si>
    <t>AL000A3LFQ7</t>
  </si>
  <si>
    <t>2 vjecar fiks/2 years(fix)</t>
  </si>
  <si>
    <t>AL000A3LF0H1</t>
  </si>
  <si>
    <t>AL000A3LF0J7</t>
  </si>
  <si>
    <t>R-Ref.5 vjecar/5 year(fix)</t>
  </si>
  <si>
    <t>AL000A3LDXP4</t>
  </si>
  <si>
    <t>AL000A3LGUR9</t>
  </si>
  <si>
    <t>AL000A3LFSQ7</t>
  </si>
  <si>
    <t>AL000A3LGUQ1</t>
  </si>
  <si>
    <t>AL000A3LHD67</t>
  </si>
  <si>
    <t>AL000A3LHD75</t>
  </si>
  <si>
    <t>AL000A3LHYM0</t>
  </si>
  <si>
    <t>AL000A3LHYL2</t>
  </si>
  <si>
    <t>AL0036NF5Y24</t>
  </si>
  <si>
    <t>Ref.5 vjeçar/5 years(fix)</t>
  </si>
  <si>
    <t>AL000A4SDTQ3</t>
  </si>
  <si>
    <t>AL000A3LJZS0</t>
  </si>
  <si>
    <t>AL000A3LKGJ7</t>
  </si>
  <si>
    <t>AL000A3LKGH1</t>
  </si>
  <si>
    <t>AL000A3LKLX8</t>
  </si>
  <si>
    <t>AL000A3LKWA3</t>
  </si>
  <si>
    <t>AL000A3LKV94</t>
  </si>
  <si>
    <t>AL000A3LK4W5</t>
  </si>
  <si>
    <t>AL000A3LK4X3</t>
  </si>
  <si>
    <t>AL000A3LLKQ2</t>
  </si>
  <si>
    <t>AL000A3LLPV1</t>
  </si>
  <si>
    <t>AL000A3LL702</t>
  </si>
  <si>
    <t>AL000A3LMEA7</t>
  </si>
  <si>
    <t>AL000A3LM197</t>
  </si>
  <si>
    <t>AL000A3LMP33</t>
  </si>
  <si>
    <t>AL000A3LPBG3</t>
  </si>
  <si>
    <t>AL000A3LPBH1</t>
  </si>
  <si>
    <t>AL000A3LPT69</t>
  </si>
  <si>
    <t>AL000A3LPT77</t>
  </si>
  <si>
    <t>Nëntor</t>
  </si>
  <si>
    <t>AL000A3LP3F7</t>
  </si>
  <si>
    <t>AL000A3LP3E0</t>
  </si>
  <si>
    <t>AL000A3RMK8</t>
  </si>
  <si>
    <t>AL000A3LRML6</t>
  </si>
  <si>
    <t>AL000A3LSKQ7</t>
  </si>
  <si>
    <t>AL000A3LSUV6</t>
  </si>
  <si>
    <t>AL000A3LSRP4</t>
  </si>
  <si>
    <t>AL000A3LSRQ2</t>
  </si>
  <si>
    <t>Burimi: MINISTRIA E FINANCAVE</t>
  </si>
  <si>
    <t>AL000A3LTAX2</t>
  </si>
  <si>
    <t>AL000A3LTAY0</t>
  </si>
  <si>
    <t>*******Shuma e emetuar është 5,350,000,000 lekë nga ku 750,000,000 lekë janë për llogari vetjake të MF për Market Maker, për ofrim huadhënie.</t>
  </si>
  <si>
    <t>AL000A3LTAW4</t>
  </si>
  <si>
    <t>Ref.5 vjeçar/5 years(fix)*******</t>
  </si>
  <si>
    <t>AL000A3LTFM4</t>
  </si>
  <si>
    <t>AL000A3LTFL6</t>
  </si>
  <si>
    <t>AL000A3LTTM5</t>
  </si>
  <si>
    <t>AL000A3LT4W6</t>
  </si>
  <si>
    <t>AL000A3LUHP1</t>
  </si>
  <si>
    <t>AL000A3LUSF9</t>
  </si>
  <si>
    <t>AL000A3LUSG7</t>
  </si>
  <si>
    <t>AL000A3LVJM2</t>
  </si>
  <si>
    <t>Rezultate Ankande Buyback</t>
  </si>
  <si>
    <t>Coupon Rate (percentage)</t>
  </si>
  <si>
    <t xml:space="preserve">                                         Source: MINISTRY OF FINANCE </t>
  </si>
  <si>
    <t>AL000A3LVZG0</t>
  </si>
  <si>
    <t>AL000A3LWGW5</t>
  </si>
  <si>
    <t>AL000A3LWGX3</t>
  </si>
  <si>
    <t>AL000A3LWZM6</t>
  </si>
  <si>
    <t>AL000A3LWZN4</t>
  </si>
  <si>
    <t>R-10 vjeçar/10 years(fix)</t>
  </si>
  <si>
    <t>AL000A3LXKS3</t>
  </si>
  <si>
    <t>AL000A3LXT93</t>
  </si>
  <si>
    <t>AL000A3LX5M8</t>
  </si>
  <si>
    <t>AL000A3LYQ53</t>
  </si>
  <si>
    <t>AL000A3LZDS3</t>
  </si>
  <si>
    <t>AL000A3LZJA8</t>
  </si>
  <si>
    <t>AL000A3LZ090</t>
  </si>
  <si>
    <t>AL000A3L0PN3</t>
  </si>
  <si>
    <t>AL000A3L0PM5</t>
  </si>
  <si>
    <t>AL000A3L0111</t>
  </si>
  <si>
    <t>AL000A3L0YB0</t>
  </si>
  <si>
    <t>AL000A3L1EE4</t>
  </si>
  <si>
    <t>AL000A3L1EF1</t>
  </si>
  <si>
    <t>AL000A3L1K73</t>
  </si>
  <si>
    <t>AL000A3L18G1</t>
  </si>
  <si>
    <t>AL000A3L2RM7</t>
  </si>
  <si>
    <t>AL000A3L2RL9</t>
  </si>
  <si>
    <t>AL000A3L1DH9</t>
  </si>
  <si>
    <t>AL000A3L3Q59</t>
  </si>
  <si>
    <t>AL000A3L3Q42</t>
  </si>
  <si>
    <t>AL000A3L4CQ6</t>
  </si>
  <si>
    <t>AL000A3L40G5</t>
  </si>
  <si>
    <t>AL000A3L49H4</t>
  </si>
  <si>
    <t>AL000A3L6563</t>
  </si>
  <si>
    <t>AL000A3L7AF6</t>
  </si>
  <si>
    <t>AL000A3L7AH2</t>
  </si>
  <si>
    <t>Ref. 3 vjeçar/3years (fix)********</t>
  </si>
  <si>
    <t>********Shuma e emetuar është 6,500,000,000 lekë nga ku 750,000,000 lekë janë për llogari vetjake të MF për Market Maker, për ofrim huadhënie.</t>
  </si>
  <si>
    <t>Ref. 3 vjeçar/3years (fix)*********</t>
  </si>
  <si>
    <t>*********Shuma e emetuar është 3,900,300,000 lekë nga ku 900,000,000 lekë janë për llogari vetjake të MF për Market Maker, për ofrim huadhënie.</t>
  </si>
  <si>
    <t>Ref.5 vjeçar/5 years(fix)**********</t>
  </si>
  <si>
    <t>*********Shuma e emetuar është 4,900,000,000 lekë nga ku 900,000,000 lekë janë për llogari vetjake të MF për Market Maker, për ofrim huadhënie.</t>
  </si>
  <si>
    <t>Ref. 3 vjeçar/3years (fix)***********</t>
  </si>
  <si>
    <t>AL000A3L7AG4</t>
  </si>
  <si>
    <t>AL000A3L7RK0</t>
  </si>
  <si>
    <t>AL000A3L7VG0</t>
  </si>
  <si>
    <t>Ref.5 vjeçar/5 years(fix)************</t>
  </si>
  <si>
    <t>***********Shuma e emetuar është 4,350,000,000 lekë nga ku 900,000,000 lekë janë për llogari vetjake të MF për Market Maker, për ofrim huadhënie.</t>
  </si>
  <si>
    <t>************Shuma e emetuar është 5,500,000,000 lekë nga ku 900,000,000 lekë janë për llogari vetjake të MF për Market Maker, për ofrim huadhënie.</t>
  </si>
  <si>
    <t>AL000A3L71M8</t>
  </si>
  <si>
    <t>AL000A3L78Y8</t>
  </si>
  <si>
    <t>20 vjeçar/20 years (fix)</t>
  </si>
  <si>
    <t>AL000A3L7801</t>
  </si>
  <si>
    <t>AL000A3L78Z5</t>
  </si>
  <si>
    <t>AL000A4D54G1</t>
  </si>
  <si>
    <t>AL000A4D6FE9</t>
  </si>
  <si>
    <t>AL000A4D6JW3</t>
  </si>
  <si>
    <t>AL000A4D6WZ9</t>
  </si>
  <si>
    <t>AL000A4D7SM3</t>
  </si>
  <si>
    <t>AL000A4D7SN1</t>
  </si>
  <si>
    <t>R-20 vjeçar/20 years (fix)</t>
  </si>
  <si>
    <t>AL000A4D8KU1</t>
  </si>
  <si>
    <t>AL000A4D8VV6</t>
  </si>
  <si>
    <t>AL000A4D87M9</t>
  </si>
  <si>
    <t>AL000A4D9PD4</t>
  </si>
  <si>
    <t>AL000A4D91B4</t>
  </si>
  <si>
    <t>AL000A4EAB98</t>
  </si>
  <si>
    <t>AL000A4EAJ82</t>
  </si>
  <si>
    <t>AL000A4EA8E4</t>
  </si>
  <si>
    <t>AL000A4EA807</t>
  </si>
  <si>
    <t>AL000A4EB3P0</t>
  </si>
  <si>
    <t>AL000A4EB3Q8</t>
  </si>
  <si>
    <t>AL000A4ECB05</t>
  </si>
  <si>
    <t>AL000A4ECXA1</t>
  </si>
  <si>
    <t>Ref. 3 vjeçar/3years (fix)*************</t>
  </si>
  <si>
    <t>*************Shuma e emetuar është 3,108,000,000 lekë nga ku 900,000,000 lekë janë për llogari vetjake të MF për Market Maker, për ofrim huadhënie.</t>
  </si>
  <si>
    <t>AL000A4ECXB9</t>
  </si>
  <si>
    <t>Ref.5 vjeçar/5 years(fix)**************</t>
  </si>
  <si>
    <t>**************Shuma e emetuar është 2,850,500,000 lekë nga ku 900,000,000 lekë janë për llogari vetjake të MF për Market Maker, për ofrim huadhënie.</t>
  </si>
  <si>
    <t>AL000A4EB0P6</t>
  </si>
  <si>
    <t>AL000A4EBXX5</t>
  </si>
  <si>
    <t>AL000A4ED0Q2</t>
  </si>
  <si>
    <t>AL000A4ED0P4</t>
  </si>
  <si>
    <t xml:space="preserve">Gusht </t>
  </si>
  <si>
    <t>AL000A4EEWR3</t>
  </si>
  <si>
    <t>AL000A4EE502</t>
  </si>
  <si>
    <t>AL000A4EE5Q0</t>
  </si>
  <si>
    <t>AL000A4EG0Q9</t>
  </si>
  <si>
    <t>AL000A4EHEJ1</t>
  </si>
  <si>
    <t>AL000A4EH3N9</t>
  </si>
  <si>
    <t>AL000A4EJF53</t>
  </si>
  <si>
    <t>AL000A4EJNW1</t>
  </si>
  <si>
    <t>AL000A4EKC20</t>
  </si>
  <si>
    <t>AL000A4ELFA9</t>
  </si>
  <si>
    <t>AL000A4EMDM7</t>
  </si>
  <si>
    <t>AL000A4EMK10</t>
  </si>
  <si>
    <t>AL000A4EMTA8</t>
  </si>
  <si>
    <t>AL000A4EMS53</t>
  </si>
  <si>
    <t>AL000A4EMS95</t>
  </si>
  <si>
    <t>2 vjeçar PLUS /2 years PLUS (fix)</t>
  </si>
  <si>
    <t>AL000A4EMT37</t>
  </si>
  <si>
    <t>AL000A4EMYS0</t>
  </si>
  <si>
    <t>***************Shuma e emetuar është 4,349,900,000 lekë nga ku 900,000,000 lekë janë për llogari vetjake të MF për Market Maker, për ofrim huadhënie.</t>
  </si>
  <si>
    <t>AL000A4ENPX6</t>
  </si>
  <si>
    <t>Ref. 3 vjeçar/3years (fix)**************</t>
  </si>
  <si>
    <t>****************Shuma e emetuar është 5,500,000,000 lekë nga ku 900,000,000 lekë janë për llogari vetjake të MF për Market Maker, për ofrim huadhënie.</t>
  </si>
  <si>
    <t>AL000A4ENPY4</t>
  </si>
  <si>
    <t>Ref. 5 vjeçar/5years (fix)***************</t>
  </si>
  <si>
    <t>AL000A4ENPW8</t>
  </si>
  <si>
    <t>AL000A4EN3K7</t>
  </si>
  <si>
    <t>AL000A4EN3J9</t>
  </si>
  <si>
    <t>AL000A4EN3H3</t>
  </si>
  <si>
    <t>AL000A4EPCB5</t>
  </si>
  <si>
    <t>R-2 vjeçar PLUS /2 years PLUS (fix)</t>
  </si>
  <si>
    <t>AL000A4EQE97</t>
  </si>
  <si>
    <t xml:space="preserve">Mars </t>
  </si>
  <si>
    <t>AL000A4EQ308</t>
  </si>
  <si>
    <t>AL000A4EQ316</t>
  </si>
  <si>
    <t>AL000A4ERUR9</t>
  </si>
  <si>
    <t>AL000A4ER215</t>
  </si>
  <si>
    <t>AL000A4ESD13</t>
  </si>
  <si>
    <t>AL000A4ESUL0</t>
  </si>
  <si>
    <t>AL000A4ESYJ6</t>
  </si>
  <si>
    <t>AL000A4ESYM0</t>
  </si>
  <si>
    <t>AL000A4ETL20</t>
  </si>
  <si>
    <t>AL000A4ETUY1</t>
  </si>
  <si>
    <t>AL0003LUHP1</t>
  </si>
  <si>
    <t>AL000A4ET773</t>
  </si>
  <si>
    <t>AL000A4EUX98</t>
  </si>
  <si>
    <t>AL000A4EUY55</t>
  </si>
  <si>
    <t>AL000A4EU4C3</t>
  </si>
  <si>
    <t>AL000A4EU4D1</t>
  </si>
  <si>
    <t>AL000A4EVPJ8</t>
  </si>
  <si>
    <t>AL000A4EWBK4</t>
  </si>
  <si>
    <t>AL000A4EWPA5</t>
  </si>
  <si>
    <t>AL000A4EW0Q9</t>
  </si>
  <si>
    <t>AL000A4EW0T3</t>
  </si>
  <si>
    <t>AL000A4EW8V2</t>
  </si>
  <si>
    <t>Ref. 3 vjeçar/3years (fix)*****************</t>
  </si>
  <si>
    <t>AL000A4EXPZ0</t>
  </si>
  <si>
    <t>*****************Shuma e emetuar është 4,586,200,000 lekë nga ku 900,000,000 lekë janë për llogari vetjake të MF për Market Maker, për ofrim huadhënie.</t>
  </si>
  <si>
    <t>AL000A4EXP20</t>
  </si>
  <si>
    <t>Ref. 5 vjeçar/5years (fix)******************</t>
  </si>
  <si>
    <t>******************Shuma e emetuar është 4,113,600,000 lekë nga ku 900,000,000 lekë janë për llogari vetjake të MF për Market Maker, për ofrim huadhënie.</t>
  </si>
  <si>
    <t>AL000A4EYJL1</t>
  </si>
  <si>
    <t>AL000A4EYPT1</t>
  </si>
  <si>
    <t>AL000A4EZDL1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</si>
</sst>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11"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_-* #,##0_-;\-* #,##0_-;_-* &quot;-&quot;_-;_-@_-"/>
    <numFmt numFmtId="165" formatCode="_-* #,##0.00_-;\-* #,##0.00_-;_-* &quot;-&quot;??_-;_-@_-"/>
    <numFmt numFmtId="166" formatCode="_-* #,##0.00_L_e_k_-;\-* #,##0.00_L_e_k_-;_-* &quot;-&quot;??_L_e_k_-;_-@_-"/>
    <numFmt numFmtId="167" formatCode="_-* #,##0_-;\-* #,##0_-;_-* &quot;-&quot;??_-;_-@_-"/>
    <numFmt numFmtId="168" formatCode="0.0000000"/>
    <numFmt numFmtId="169" formatCode="#,##0.00_ ;\-#,##0.00\ "/>
    <numFmt numFmtId="170" formatCode="0.0000000%"/>
    <numFmt numFmtId="171" formatCode="0.00000000%"/>
    <numFmt numFmtId="172" formatCode="dd/mm/yyyy"/>
  </numFmts>
  <fonts count="49" x14ac:knownFonts="1">
    <font>
      <sz val="10"/>
      <name val="Arial"/>
      <family val="2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0"/>
      <color theme="1"/>
      <name val="Times New Roman"/>
      <family val="1"/>
    </font>
    <font>
      <b/>
      <sz val="10"/>
      <color theme="1" tint="4.9989318521683403E-2"/>
      <name val="Times New Roman"/>
      <family val="1"/>
    </font>
    <font>
      <sz val="11"/>
      <color theme="1"/>
      <name val="Times New Roman"/>
      <family val="1"/>
    </font>
    <font>
      <sz val="11"/>
      <name val="Times New Roman"/>
      <family val="1"/>
    </font>
    <font>
      <b/>
      <i/>
      <sz val="11"/>
      <color theme="1"/>
      <name val="Times New Roman"/>
      <family val="1"/>
    </font>
    <font>
      <sz val="11"/>
      <color theme="1"/>
      <name val="Calibri"/>
      <family val="2"/>
      <charset val="238"/>
      <scheme val="minor"/>
    </font>
    <font>
      <sz val="10"/>
      <name val="Arial"/>
      <family val="2"/>
    </font>
    <font>
      <sz val="11"/>
      <color indexed="8"/>
      <name val="Calibri"/>
      <family val="2"/>
    </font>
    <font>
      <sz val="11"/>
      <name val="Times New Roman"/>
      <family val="1"/>
      <charset val="238"/>
    </font>
    <font>
      <sz val="11"/>
      <name val="Times New Roman"/>
      <family val="1"/>
    </font>
    <font>
      <sz val="11"/>
      <name val="Times New Roman"/>
      <family val="1"/>
    </font>
    <font>
      <i/>
      <sz val="11"/>
      <color theme="1"/>
      <name val="Calibri"/>
      <family val="2"/>
      <scheme val="minor"/>
    </font>
    <font>
      <sz val="11"/>
      <name val="Times New Roman"/>
      <family val="1"/>
    </font>
    <font>
      <sz val="11"/>
      <name val="Times New Roman"/>
      <family val="1"/>
    </font>
    <font>
      <sz val="11"/>
      <name val="Times New Roman"/>
      <family val="1"/>
    </font>
    <font>
      <sz val="11"/>
      <name val="Times New Roman"/>
      <family val="1"/>
      <charset val="238"/>
    </font>
    <font>
      <sz val="11"/>
      <name val="Times New Roman"/>
      <family val="1"/>
    </font>
    <font>
      <sz val="11"/>
      <name val="Times New Roman"/>
      <family val="1"/>
      <charset val="238"/>
    </font>
    <font>
      <sz val="11"/>
      <name val="Times New Roman"/>
      <family val="1"/>
      <charset val="238"/>
    </font>
    <font>
      <sz val="11"/>
      <name val="Times New Roman"/>
      <family val="1"/>
    </font>
    <font>
      <sz val="11"/>
      <name val="Times New Roman"/>
      <family val="1"/>
      <charset val="238"/>
    </font>
    <font>
      <sz val="11"/>
      <name val="Times New Roman"/>
      <family val="1"/>
      <charset val="238"/>
    </font>
    <font>
      <sz val="11"/>
      <name val="Times New Roman"/>
      <family val="1"/>
      <charset val="238"/>
    </font>
    <font>
      <sz val="11"/>
      <name val="Times New Roman"/>
      <family val="1"/>
    </font>
    <font>
      <sz val="11"/>
      <name val="Times New Roman"/>
      <family val="1"/>
    </font>
    <font>
      <sz val="11"/>
      <name val="Times New Roman"/>
      <family val="1"/>
    </font>
    <font>
      <sz val="11"/>
      <name val="Times New Roman"/>
      <family val="1"/>
    </font>
    <font>
      <sz val="11"/>
      <name val="Times New Roman"/>
      <family val="1"/>
    </font>
    <font>
      <sz val="11"/>
      <name val="Times New Roman"/>
      <family val="1"/>
    </font>
    <font>
      <sz val="11"/>
      <name val="Times New Roman"/>
      <family val="1"/>
    </font>
    <font>
      <sz val="11"/>
      <name val="Times New Roman"/>
      <family val="1"/>
    </font>
    <font>
      <sz val="8"/>
      <name val="Arial"/>
      <family val="2"/>
    </font>
    <font>
      <b/>
      <sz val="10"/>
      <color rgb="FF00B050"/>
      <name val="Calibri"/>
      <family val="2"/>
      <scheme val="minor"/>
    </font>
    <font>
      <sz val="11"/>
      <name val="Times New Roman"/>
      <family val="1"/>
    </font>
    <font>
      <sz val="11"/>
      <name val="Times New Roman"/>
      <family val="1"/>
    </font>
    <font>
      <sz val="11"/>
      <name val="Times New Roman"/>
      <family val="1"/>
    </font>
    <font>
      <sz val="11"/>
      <name val="Times New Roman"/>
      <family val="1"/>
    </font>
    <font>
      <sz val="11"/>
      <name val="Times New Roman"/>
      <family val="1"/>
    </font>
    <font>
      <sz val="11"/>
      <name val="Times New Roman"/>
    </font>
  </fonts>
  <fills count="8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0" tint="-0.14999847407452621"/>
        <bgColor theme="0" tint="-0.14999847407452621"/>
      </patternFill>
    </fill>
    <fill>
      <patternFill patternType="solid">
        <fgColor theme="0"/>
        <bgColor indexed="64"/>
      </patternFill>
    </fill>
    <fill>
      <patternFill patternType="solid">
        <fgColor theme="0"/>
        <bgColor theme="0" tint="-0.14999847407452621"/>
      </patternFill>
    </fill>
    <fill>
      <patternFill patternType="solid">
        <fgColor rgb="FFFFFF00"/>
        <bgColor indexed="64"/>
      </patternFill>
    </fill>
    <fill>
      <patternFill patternType="solid">
        <fgColor theme="0" tint="-0.14999847407452621"/>
        <bgColor indexed="64"/>
      </patternFill>
    </fill>
  </fills>
  <borders count="1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 style="thin">
        <color theme="1"/>
      </right>
      <top style="thin">
        <color indexed="64"/>
      </top>
      <bottom style="thin">
        <color theme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theme="1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03">
    <xf numFmtId="0" fontId="0" fillId="0" borderId="0"/>
    <xf numFmtId="165" fontId="7" fillId="0" borderId="0" applyFont="0" applyFill="0" applyBorder="0" applyAlignment="0" applyProtection="0"/>
    <xf numFmtId="0" fontId="7" fillId="0" borderId="0"/>
    <xf numFmtId="166" fontId="7" fillId="0" borderId="0" applyFont="0" applyFill="0" applyBorder="0" applyAlignment="0" applyProtection="0"/>
    <xf numFmtId="166" fontId="6" fillId="0" borderId="0" applyFont="0" applyFill="0" applyBorder="0" applyAlignment="0" applyProtection="0"/>
    <xf numFmtId="0" fontId="15" fillId="0" borderId="0"/>
    <xf numFmtId="0" fontId="6" fillId="0" borderId="0"/>
    <xf numFmtId="9" fontId="6" fillId="0" borderId="0" applyFont="0" applyFill="0" applyBorder="0" applyAlignment="0" applyProtection="0"/>
    <xf numFmtId="165" fontId="5" fillId="0" borderId="0" applyFont="0" applyFill="0" applyBorder="0" applyAlignment="0" applyProtection="0"/>
    <xf numFmtId="0" fontId="5" fillId="0" borderId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0" fontId="5" fillId="0" borderId="0"/>
    <xf numFmtId="9" fontId="5" fillId="0" borderId="0" applyFont="0" applyFill="0" applyBorder="0" applyAlignment="0" applyProtection="0"/>
    <xf numFmtId="165" fontId="4" fillId="0" borderId="0" applyFont="0" applyFill="0" applyBorder="0" applyAlignment="0" applyProtection="0"/>
    <xf numFmtId="0" fontId="4" fillId="0" borderId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0" fontId="4" fillId="0" borderId="0"/>
    <xf numFmtId="9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0" fontId="4" fillId="0" borderId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0" fontId="4" fillId="0" borderId="0"/>
    <xf numFmtId="9" fontId="4" fillId="0" borderId="0" applyFont="0" applyFill="0" applyBorder="0" applyAlignment="0" applyProtection="0"/>
    <xf numFmtId="165" fontId="3" fillId="0" borderId="0" applyFont="0" applyFill="0" applyBorder="0" applyAlignment="0" applyProtection="0"/>
    <xf numFmtId="0" fontId="3" fillId="0" borderId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0" fontId="3" fillId="0" borderId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0" fontId="3" fillId="0" borderId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0" fontId="3" fillId="0" borderId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0" fontId="2" fillId="0" borderId="0"/>
    <xf numFmtId="165" fontId="17" fillId="0" borderId="0" applyFont="0" applyFill="0" applyBorder="0" applyAlignment="0" applyProtection="0"/>
    <xf numFmtId="0" fontId="16" fillId="0" borderId="0"/>
    <xf numFmtId="9" fontId="2" fillId="0" borderId="0" applyFont="0" applyFill="0" applyBorder="0" applyAlignment="0" applyProtection="0"/>
    <xf numFmtId="0" fontId="2" fillId="0" borderId="0"/>
    <xf numFmtId="165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0" fontId="1" fillId="0" borderId="0"/>
    <xf numFmtId="0" fontId="2" fillId="0" borderId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0" fontId="2" fillId="0" borderId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0" fontId="2" fillId="0" borderId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0" fontId="2" fillId="0" borderId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0" fontId="2" fillId="0" borderId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0" fontId="2" fillId="0" borderId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0" fontId="2" fillId="0" borderId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9" fontId="16" fillId="0" borderId="0" applyFont="0" applyFill="0" applyBorder="0" applyAlignment="0" applyProtection="0"/>
    <xf numFmtId="44" fontId="16" fillId="0" borderId="0" applyFont="0" applyFill="0" applyBorder="0" applyAlignment="0" applyProtection="0"/>
  </cellStyleXfs>
  <cellXfs count="269">
    <xf numFmtId="0" fontId="0" fillId="0" borderId="0" xfId="0"/>
    <xf numFmtId="0" fontId="7" fillId="0" borderId="0" xfId="2" applyProtection="1">
      <protection locked="0"/>
    </xf>
    <xf numFmtId="0" fontId="10" fillId="2" borderId="2" xfId="2" applyFont="1" applyFill="1" applyBorder="1" applyAlignment="1" applyProtection="1">
      <alignment horizontal="center" vertical="center" wrapText="1"/>
      <protection locked="0"/>
    </xf>
    <xf numFmtId="0" fontId="10" fillId="2" borderId="4" xfId="2" applyFont="1" applyFill="1" applyBorder="1" applyAlignment="1" applyProtection="1">
      <alignment horizontal="center" vertical="center" wrapText="1"/>
      <protection locked="0"/>
    </xf>
    <xf numFmtId="0" fontId="7" fillId="0" borderId="0" xfId="2" applyAlignment="1" applyProtection="1">
      <alignment horizontal="left"/>
      <protection locked="0"/>
    </xf>
    <xf numFmtId="0" fontId="8" fillId="0" borderId="0" xfId="2" applyFont="1" applyProtection="1">
      <protection locked="0"/>
    </xf>
    <xf numFmtId="0" fontId="8" fillId="0" borderId="1" xfId="2" applyFont="1" applyBorder="1" applyProtection="1">
      <protection locked="0"/>
    </xf>
    <xf numFmtId="0" fontId="10" fillId="2" borderId="4" xfId="2" applyFont="1" applyFill="1" applyBorder="1" applyAlignment="1" applyProtection="1">
      <alignment horizontal="center" vertical="top" wrapText="1"/>
      <protection locked="0"/>
    </xf>
    <xf numFmtId="2" fontId="7" fillId="0" borderId="0" xfId="2" applyNumberFormat="1" applyProtection="1">
      <protection locked="0"/>
    </xf>
    <xf numFmtId="165" fontId="8" fillId="0" borderId="1" xfId="2" applyNumberFormat="1" applyFont="1" applyBorder="1" applyProtection="1">
      <protection locked="0"/>
    </xf>
    <xf numFmtId="165" fontId="8" fillId="0" borderId="0" xfId="1" applyFont="1" applyFill="1" applyAlignment="1" applyProtection="1">
      <protection locked="0"/>
    </xf>
    <xf numFmtId="0" fontId="2" fillId="0" borderId="0" xfId="2" applyFont="1" applyProtection="1">
      <protection locked="0"/>
    </xf>
    <xf numFmtId="164" fontId="12" fillId="0" borderId="0" xfId="2" applyNumberFormat="1" applyFont="1" applyAlignment="1" applyProtection="1">
      <alignment horizontal="center"/>
      <protection locked="0"/>
    </xf>
    <xf numFmtId="10" fontId="7" fillId="0" borderId="0" xfId="2" applyNumberFormat="1" applyProtection="1">
      <protection locked="0"/>
    </xf>
    <xf numFmtId="167" fontId="13" fillId="0" borderId="4" xfId="1" applyNumberFormat="1" applyFont="1" applyFill="1" applyBorder="1" applyAlignment="1" applyProtection="1">
      <alignment horizontal="right" vertical="center"/>
      <protection locked="0"/>
    </xf>
    <xf numFmtId="169" fontId="13" fillId="0" borderId="4" xfId="3" applyNumberFormat="1" applyFont="1" applyFill="1" applyBorder="1" applyAlignment="1" applyProtection="1">
      <alignment horizontal="center"/>
      <protection locked="0"/>
    </xf>
    <xf numFmtId="164" fontId="27" fillId="3" borderId="7" xfId="2" applyNumberFormat="1" applyFont="1" applyFill="1" applyBorder="1" applyAlignment="1">
      <alignment horizontal="center"/>
    </xf>
    <xf numFmtId="167" fontId="13" fillId="3" borderId="5" xfId="1" applyNumberFormat="1" applyFont="1" applyFill="1" applyBorder="1" applyAlignment="1">
      <alignment horizontal="right" vertical="center"/>
    </xf>
    <xf numFmtId="10" fontId="27" fillId="3" borderId="7" xfId="2" applyNumberFormat="1" applyFont="1" applyFill="1" applyBorder="1" applyAlignment="1">
      <alignment horizontal="center"/>
    </xf>
    <xf numFmtId="10" fontId="13" fillId="3" borderId="5" xfId="2" applyNumberFormat="1" applyFont="1" applyFill="1" applyBorder="1" applyAlignment="1">
      <alignment horizontal="center"/>
    </xf>
    <xf numFmtId="0" fontId="14" fillId="3" borderId="6" xfId="2" applyFont="1" applyFill="1" applyBorder="1" applyAlignment="1">
      <alignment horizontal="left"/>
    </xf>
    <xf numFmtId="164" fontId="13" fillId="3" borderId="5" xfId="2" applyNumberFormat="1" applyFont="1" applyFill="1" applyBorder="1" applyAlignment="1">
      <alignment horizontal="center"/>
    </xf>
    <xf numFmtId="0" fontId="12" fillId="3" borderId="5" xfId="2" applyFont="1" applyFill="1" applyBorder="1" applyAlignment="1">
      <alignment horizontal="center"/>
    </xf>
    <xf numFmtId="14" fontId="13" fillId="3" borderId="5" xfId="2" applyNumberFormat="1" applyFont="1" applyFill="1" applyBorder="1" applyAlignment="1">
      <alignment horizontal="center"/>
    </xf>
    <xf numFmtId="164" fontId="12" fillId="3" borderId="5" xfId="2" applyNumberFormat="1" applyFont="1" applyFill="1" applyBorder="1" applyAlignment="1">
      <alignment horizontal="center"/>
    </xf>
    <xf numFmtId="2" fontId="13" fillId="3" borderId="5" xfId="2" applyNumberFormat="1" applyFont="1" applyFill="1" applyBorder="1" applyAlignment="1">
      <alignment horizontal="center"/>
    </xf>
    <xf numFmtId="169" fontId="13" fillId="3" borderId="5" xfId="3" applyNumberFormat="1" applyFont="1" applyFill="1" applyBorder="1" applyAlignment="1">
      <alignment horizontal="center"/>
    </xf>
    <xf numFmtId="0" fontId="2" fillId="0" borderId="0" xfId="54" applyProtection="1">
      <protection locked="0"/>
    </xf>
    <xf numFmtId="2" fontId="2" fillId="0" borderId="0" xfId="54" applyNumberFormat="1" applyProtection="1">
      <protection locked="0"/>
    </xf>
    <xf numFmtId="14" fontId="13" fillId="0" borderId="4" xfId="54" applyNumberFormat="1" applyFont="1" applyBorder="1" applyAlignment="1" applyProtection="1">
      <alignment horizontal="center"/>
      <protection locked="0"/>
    </xf>
    <xf numFmtId="0" fontId="12" fillId="0" borderId="4" xfId="54" applyFont="1" applyBorder="1" applyAlignment="1" applyProtection="1">
      <alignment horizontal="center"/>
      <protection locked="0"/>
    </xf>
    <xf numFmtId="164" fontId="12" fillId="0" borderId="4" xfId="54" applyNumberFormat="1" applyFont="1" applyBorder="1" applyAlignment="1" applyProtection="1">
      <alignment horizontal="center"/>
      <protection locked="0"/>
    </xf>
    <xf numFmtId="167" fontId="13" fillId="0" borderId="4" xfId="55" applyNumberFormat="1" applyFont="1" applyFill="1" applyBorder="1" applyAlignment="1" applyProtection="1">
      <alignment horizontal="right" vertical="center"/>
      <protection locked="0"/>
    </xf>
    <xf numFmtId="169" fontId="13" fillId="0" borderId="4" xfId="56" applyNumberFormat="1" applyFont="1" applyFill="1" applyBorder="1" applyAlignment="1" applyProtection="1">
      <alignment horizontal="center"/>
      <protection locked="0"/>
    </xf>
    <xf numFmtId="0" fontId="12" fillId="0" borderId="0" xfId="54" applyFont="1" applyAlignment="1" applyProtection="1">
      <alignment horizontal="center"/>
      <protection locked="0"/>
    </xf>
    <xf numFmtId="167" fontId="13" fillId="0" borderId="0" xfId="55" applyNumberFormat="1" applyFont="1" applyFill="1" applyBorder="1" applyAlignment="1" applyProtection="1">
      <alignment horizontal="right" vertical="center"/>
      <protection locked="0"/>
    </xf>
    <xf numFmtId="10" fontId="13" fillId="0" borderId="0" xfId="54" applyNumberFormat="1" applyFont="1" applyAlignment="1" applyProtection="1">
      <alignment horizontal="center"/>
      <protection locked="0"/>
    </xf>
    <xf numFmtId="2" fontId="13" fillId="0" borderId="0" xfId="54" applyNumberFormat="1" applyFont="1" applyAlignment="1" applyProtection="1">
      <alignment horizontal="center"/>
      <protection locked="0"/>
    </xf>
    <xf numFmtId="169" fontId="13" fillId="0" borderId="0" xfId="56" applyNumberFormat="1" applyFont="1" applyFill="1" applyBorder="1" applyAlignment="1" applyProtection="1">
      <alignment horizontal="center"/>
      <protection locked="0"/>
    </xf>
    <xf numFmtId="0" fontId="7" fillId="4" borderId="0" xfId="2" applyFill="1" applyProtection="1">
      <protection locked="0"/>
    </xf>
    <xf numFmtId="10" fontId="29" fillId="0" borderId="4" xfId="2" applyNumberFormat="1" applyFont="1" applyBorder="1" applyAlignment="1" applyProtection="1">
      <alignment horizontal="center"/>
      <protection locked="0"/>
    </xf>
    <xf numFmtId="164" fontId="29" fillId="0" borderId="0" xfId="2" applyNumberFormat="1" applyFont="1" applyAlignment="1" applyProtection="1">
      <alignment horizontal="center"/>
      <protection locked="0"/>
    </xf>
    <xf numFmtId="10" fontId="29" fillId="0" borderId="0" xfId="2" applyNumberFormat="1" applyFont="1" applyAlignment="1" applyProtection="1">
      <alignment horizontal="center"/>
      <protection locked="0"/>
    </xf>
    <xf numFmtId="170" fontId="13" fillId="0" borderId="0" xfId="54" applyNumberFormat="1" applyFont="1" applyAlignment="1" applyProtection="1">
      <alignment horizontal="center"/>
      <protection locked="0"/>
    </xf>
    <xf numFmtId="164" fontId="12" fillId="0" borderId="4" xfId="2" applyNumberFormat="1" applyFont="1" applyBorder="1" applyAlignment="1">
      <alignment horizontal="center"/>
    </xf>
    <xf numFmtId="10" fontId="12" fillId="0" borderId="4" xfId="54" applyNumberFormat="1" applyFont="1" applyBorder="1" applyAlignment="1" applyProtection="1">
      <alignment horizontal="center"/>
      <protection locked="0"/>
    </xf>
    <xf numFmtId="164" fontId="13" fillId="0" borderId="0" xfId="54" applyNumberFormat="1" applyFont="1" applyAlignment="1" applyProtection="1">
      <alignment horizontal="center"/>
      <protection locked="0"/>
    </xf>
    <xf numFmtId="167" fontId="29" fillId="0" borderId="0" xfId="2" applyNumberFormat="1" applyFont="1" applyAlignment="1" applyProtection="1">
      <alignment horizontal="center"/>
      <protection locked="0"/>
    </xf>
    <xf numFmtId="0" fontId="21" fillId="0" borderId="0" xfId="9" applyFont="1" applyAlignment="1" applyProtection="1">
      <alignment horizontal="left" vertical="top"/>
      <protection locked="0"/>
    </xf>
    <xf numFmtId="171" fontId="13" fillId="0" borderId="0" xfId="54" applyNumberFormat="1" applyFont="1" applyAlignment="1" applyProtection="1">
      <alignment horizontal="center"/>
      <protection locked="0"/>
    </xf>
    <xf numFmtId="167" fontId="13" fillId="0" borderId="4" xfId="1" quotePrefix="1" applyNumberFormat="1" applyFont="1" applyFill="1" applyBorder="1" applyAlignment="1" applyProtection="1">
      <alignment horizontal="right" vertical="center"/>
      <protection locked="0"/>
    </xf>
    <xf numFmtId="0" fontId="11" fillId="2" borderId="4" xfId="2" applyFont="1" applyFill="1" applyBorder="1" applyAlignment="1" applyProtection="1">
      <alignment horizontal="center" vertical="center" wrapText="1"/>
      <protection locked="0"/>
    </xf>
    <xf numFmtId="0" fontId="11" fillId="2" borderId="8" xfId="2" applyFont="1" applyFill="1" applyBorder="1" applyAlignment="1" applyProtection="1">
      <alignment horizontal="center" vertical="center" wrapText="1"/>
      <protection locked="0"/>
    </xf>
    <xf numFmtId="0" fontId="11" fillId="2" borderId="2" xfId="2" applyFont="1" applyFill="1" applyBorder="1" applyAlignment="1" applyProtection="1">
      <alignment horizontal="center" vertical="center" wrapText="1"/>
      <protection locked="0"/>
    </xf>
    <xf numFmtId="167" fontId="13" fillId="0" borderId="4" xfId="1" applyNumberFormat="1" applyFont="1" applyFill="1" applyBorder="1" applyAlignment="1" applyProtection="1">
      <alignment horizontal="center"/>
      <protection locked="0"/>
    </xf>
    <xf numFmtId="166" fontId="13" fillId="0" borderId="4" xfId="3" applyFont="1" applyFill="1" applyBorder="1" applyAlignment="1" applyProtection="1">
      <alignment horizontal="center"/>
      <protection locked="0"/>
    </xf>
    <xf numFmtId="167" fontId="13" fillId="0" borderId="4" xfId="1" applyNumberFormat="1" applyFont="1" applyFill="1" applyBorder="1" applyAlignment="1" applyProtection="1">
      <alignment horizontal="center" vertical="center"/>
      <protection locked="0"/>
    </xf>
    <xf numFmtId="167" fontId="13" fillId="0" borderId="4" xfId="55" applyNumberFormat="1" applyFont="1" applyFill="1" applyBorder="1" applyAlignment="1" applyProtection="1">
      <alignment horizontal="center"/>
      <protection locked="0"/>
    </xf>
    <xf numFmtId="166" fontId="13" fillId="0" borderId="4" xfId="56" applyFont="1" applyFill="1" applyBorder="1" applyAlignment="1" applyProtection="1">
      <alignment horizontal="center"/>
      <protection locked="0"/>
    </xf>
    <xf numFmtId="167" fontId="12" fillId="0" borderId="4" xfId="1" applyNumberFormat="1" applyFont="1" applyFill="1" applyBorder="1" applyAlignment="1" applyProtection="1">
      <alignment horizontal="center"/>
      <protection locked="0"/>
    </xf>
    <xf numFmtId="167" fontId="13" fillId="0" borderId="4" xfId="8" applyNumberFormat="1" applyFont="1" applyFill="1" applyBorder="1" applyAlignment="1" applyProtection="1">
      <alignment horizontal="right" vertical="center"/>
      <protection locked="0"/>
    </xf>
    <xf numFmtId="0" fontId="12" fillId="0" borderId="4" xfId="2" applyFont="1" applyBorder="1" applyAlignment="1" applyProtection="1">
      <alignment horizontal="center"/>
      <protection locked="0"/>
    </xf>
    <xf numFmtId="0" fontId="14" fillId="0" borderId="4" xfId="2" applyFont="1" applyBorder="1" applyAlignment="1" applyProtection="1">
      <alignment horizontal="left"/>
      <protection locked="0"/>
    </xf>
    <xf numFmtId="164" fontId="12" fillId="0" borderId="4" xfId="2" applyNumberFormat="1" applyFont="1" applyBorder="1" applyAlignment="1" applyProtection="1">
      <alignment horizontal="center"/>
      <protection locked="0"/>
    </xf>
    <xf numFmtId="164" fontId="13" fillId="0" borderId="4" xfId="2" applyNumberFormat="1" applyFont="1" applyBorder="1" applyAlignment="1" applyProtection="1">
      <alignment horizontal="center"/>
      <protection locked="0"/>
    </xf>
    <xf numFmtId="10" fontId="13" fillId="0" borderId="4" xfId="2" applyNumberFormat="1" applyFont="1" applyBorder="1" applyAlignment="1" applyProtection="1">
      <alignment horizontal="center"/>
      <protection locked="0"/>
    </xf>
    <xf numFmtId="2" fontId="13" fillId="0" borderId="4" xfId="2" applyNumberFormat="1" applyFont="1" applyBorder="1" applyAlignment="1" applyProtection="1">
      <alignment horizontal="center"/>
      <protection locked="0"/>
    </xf>
    <xf numFmtId="0" fontId="7" fillId="0" borderId="4" xfId="2" applyBorder="1" applyProtection="1">
      <protection locked="0"/>
    </xf>
    <xf numFmtId="10" fontId="18" fillId="0" borderId="4" xfId="2" applyNumberFormat="1" applyFont="1" applyBorder="1" applyAlignment="1" applyProtection="1">
      <alignment horizontal="center"/>
      <protection locked="0"/>
    </xf>
    <xf numFmtId="168" fontId="7" fillId="0" borderId="4" xfId="2" applyNumberFormat="1" applyBorder="1" applyProtection="1">
      <protection locked="0"/>
    </xf>
    <xf numFmtId="10" fontId="19" fillId="0" borderId="4" xfId="2" applyNumberFormat="1" applyFont="1" applyBorder="1" applyAlignment="1" applyProtection="1">
      <alignment horizontal="center"/>
      <protection locked="0"/>
    </xf>
    <xf numFmtId="164" fontId="20" fillId="0" borderId="4" xfId="2" applyNumberFormat="1" applyFont="1" applyBorder="1" applyAlignment="1" applyProtection="1">
      <alignment horizontal="center"/>
      <protection locked="0"/>
    </xf>
    <xf numFmtId="10" fontId="20" fillId="0" borderId="4" xfId="2" applyNumberFormat="1" applyFont="1" applyBorder="1" applyAlignment="1" applyProtection="1">
      <alignment horizontal="center"/>
      <protection locked="0"/>
    </xf>
    <xf numFmtId="164" fontId="22" fillId="0" borderId="4" xfId="2" applyNumberFormat="1" applyFont="1" applyBorder="1" applyAlignment="1" applyProtection="1">
      <alignment horizontal="center"/>
      <protection locked="0"/>
    </xf>
    <xf numFmtId="10" fontId="22" fillId="0" borderId="4" xfId="2" applyNumberFormat="1" applyFont="1" applyBorder="1" applyAlignment="1" applyProtection="1">
      <alignment horizontal="center"/>
      <protection locked="0"/>
    </xf>
    <xf numFmtId="164" fontId="23" fillId="0" borderId="4" xfId="2" applyNumberFormat="1" applyFont="1" applyBorder="1" applyAlignment="1" applyProtection="1">
      <alignment horizontal="center"/>
      <protection locked="0"/>
    </xf>
    <xf numFmtId="10" fontId="23" fillId="0" borderId="4" xfId="2" applyNumberFormat="1" applyFont="1" applyBorder="1" applyAlignment="1" applyProtection="1">
      <alignment horizontal="center"/>
      <protection locked="0"/>
    </xf>
    <xf numFmtId="164" fontId="24" fillId="0" borderId="4" xfId="2" applyNumberFormat="1" applyFont="1" applyBorder="1" applyAlignment="1" applyProtection="1">
      <alignment horizontal="center"/>
      <protection locked="0"/>
    </xf>
    <xf numFmtId="10" fontId="24" fillId="0" borderId="4" xfId="2" applyNumberFormat="1" applyFont="1" applyBorder="1" applyAlignment="1" applyProtection="1">
      <alignment horizontal="center"/>
      <protection locked="0"/>
    </xf>
    <xf numFmtId="10" fontId="25" fillId="0" borderId="4" xfId="2" applyNumberFormat="1" applyFont="1" applyBorder="1" applyAlignment="1" applyProtection="1">
      <alignment horizontal="center"/>
      <protection locked="0"/>
    </xf>
    <xf numFmtId="164" fontId="25" fillId="0" borderId="4" xfId="2" applyNumberFormat="1" applyFont="1" applyBorder="1" applyAlignment="1" applyProtection="1">
      <alignment horizontal="center"/>
      <protection locked="0"/>
    </xf>
    <xf numFmtId="164" fontId="18" fillId="0" borderId="4" xfId="2" applyNumberFormat="1" applyFont="1" applyBorder="1" applyAlignment="1" applyProtection="1">
      <alignment horizontal="center"/>
      <protection locked="0"/>
    </xf>
    <xf numFmtId="10" fontId="26" fillId="0" borderId="4" xfId="2" applyNumberFormat="1" applyFont="1" applyBorder="1" applyAlignment="1" applyProtection="1">
      <alignment horizontal="center"/>
      <protection locked="0"/>
    </xf>
    <xf numFmtId="164" fontId="26" fillId="0" borderId="4" xfId="2" applyNumberFormat="1" applyFont="1" applyBorder="1" applyAlignment="1" applyProtection="1">
      <alignment horizontal="center"/>
      <protection locked="0"/>
    </xf>
    <xf numFmtId="164" fontId="26" fillId="0" borderId="4" xfId="2" applyNumberFormat="1" applyFont="1" applyBorder="1" applyAlignment="1" applyProtection="1">
      <alignment horizontal="right"/>
      <protection locked="0"/>
    </xf>
    <xf numFmtId="164" fontId="27" fillId="0" borderId="4" xfId="2" applyNumberFormat="1" applyFont="1" applyBorder="1" applyAlignment="1" applyProtection="1">
      <alignment horizontal="center"/>
      <protection locked="0"/>
    </xf>
    <xf numFmtId="10" fontId="27" fillId="0" borderId="4" xfId="2" applyNumberFormat="1" applyFont="1" applyBorder="1" applyAlignment="1" applyProtection="1">
      <alignment horizontal="center"/>
      <protection locked="0"/>
    </xf>
    <xf numFmtId="164" fontId="28" fillId="0" borderId="4" xfId="2" applyNumberFormat="1" applyFont="1" applyBorder="1" applyAlignment="1" applyProtection="1">
      <alignment horizontal="center"/>
      <protection locked="0"/>
    </xf>
    <xf numFmtId="10" fontId="28" fillId="0" borderId="4" xfId="2" applyNumberFormat="1" applyFont="1" applyBorder="1" applyAlignment="1" applyProtection="1">
      <alignment horizontal="center"/>
      <protection locked="0"/>
    </xf>
    <xf numFmtId="0" fontId="14" fillId="0" borderId="4" xfId="54" applyFont="1" applyBorder="1" applyAlignment="1" applyProtection="1">
      <alignment horizontal="left"/>
      <protection locked="0"/>
    </xf>
    <xf numFmtId="164" fontId="13" fillId="0" borderId="4" xfId="54" applyNumberFormat="1" applyFont="1" applyBorder="1" applyAlignment="1" applyProtection="1">
      <alignment horizontal="center"/>
      <protection locked="0"/>
    </xf>
    <xf numFmtId="10" fontId="13" fillId="0" borderId="4" xfId="54" applyNumberFormat="1" applyFont="1" applyBorder="1" applyAlignment="1" applyProtection="1">
      <alignment horizontal="center"/>
      <protection locked="0"/>
    </xf>
    <xf numFmtId="2" fontId="13" fillId="0" borderId="4" xfId="54" applyNumberFormat="1" applyFont="1" applyBorder="1" applyAlignment="1" applyProtection="1">
      <alignment horizontal="center"/>
      <protection locked="0"/>
    </xf>
    <xf numFmtId="0" fontId="13" fillId="0" borderId="4" xfId="2" applyFont="1" applyBorder="1" applyAlignment="1" applyProtection="1">
      <alignment horizontal="center"/>
      <protection locked="0"/>
    </xf>
    <xf numFmtId="164" fontId="29" fillId="0" borderId="4" xfId="2" applyNumberFormat="1" applyFont="1" applyBorder="1" applyAlignment="1" applyProtection="1">
      <alignment horizontal="center"/>
      <protection locked="0"/>
    </xf>
    <xf numFmtId="164" fontId="30" fillId="0" borderId="4" xfId="2" applyNumberFormat="1" applyFont="1" applyBorder="1" applyAlignment="1" applyProtection="1">
      <alignment horizontal="center"/>
      <protection locked="0"/>
    </xf>
    <xf numFmtId="10" fontId="30" fillId="0" borderId="4" xfId="2" applyNumberFormat="1" applyFont="1" applyBorder="1" applyAlignment="1" applyProtection="1">
      <alignment horizontal="center"/>
      <protection locked="0"/>
    </xf>
    <xf numFmtId="0" fontId="12" fillId="0" borderId="4" xfId="9" applyFont="1" applyBorder="1" applyAlignment="1" applyProtection="1">
      <alignment horizontal="center"/>
      <protection locked="0"/>
    </xf>
    <xf numFmtId="164" fontId="12" fillId="0" borderId="4" xfId="9" applyNumberFormat="1" applyFont="1" applyBorder="1" applyAlignment="1" applyProtection="1">
      <alignment horizontal="center"/>
      <protection locked="0"/>
    </xf>
    <xf numFmtId="164" fontId="31" fillId="0" borderId="4" xfId="2" applyNumberFormat="1" applyFont="1" applyBorder="1" applyAlignment="1" applyProtection="1">
      <alignment horizontal="center"/>
      <protection locked="0"/>
    </xf>
    <xf numFmtId="10" fontId="31" fillId="0" borderId="4" xfId="2" applyNumberFormat="1" applyFont="1" applyBorder="1" applyAlignment="1" applyProtection="1">
      <alignment horizontal="center"/>
      <protection locked="0"/>
    </xf>
    <xf numFmtId="10" fontId="13" fillId="0" borderId="4" xfId="9" applyNumberFormat="1" applyFont="1" applyBorder="1" applyAlignment="1" applyProtection="1">
      <alignment horizontal="center"/>
      <protection locked="0"/>
    </xf>
    <xf numFmtId="2" fontId="13" fillId="0" borderId="4" xfId="9" applyNumberFormat="1" applyFont="1" applyBorder="1" applyAlignment="1" applyProtection="1">
      <alignment horizontal="center"/>
      <protection locked="0"/>
    </xf>
    <xf numFmtId="0" fontId="14" fillId="0" borderId="4" xfId="9" applyFont="1" applyBorder="1" applyAlignment="1" applyProtection="1">
      <alignment horizontal="left"/>
      <protection locked="0"/>
    </xf>
    <xf numFmtId="164" fontId="18" fillId="0" borderId="4" xfId="9" applyNumberFormat="1" applyFont="1" applyBorder="1" applyAlignment="1" applyProtection="1">
      <alignment horizontal="center"/>
      <protection locked="0"/>
    </xf>
    <xf numFmtId="164" fontId="32" fillId="0" borderId="4" xfId="2" applyNumberFormat="1" applyFont="1" applyBorder="1" applyAlignment="1" applyProtection="1">
      <alignment horizontal="center"/>
      <protection locked="0"/>
    </xf>
    <xf numFmtId="10" fontId="32" fillId="0" borderId="4" xfId="2" applyNumberFormat="1" applyFont="1" applyBorder="1" applyAlignment="1" applyProtection="1">
      <alignment horizontal="center"/>
      <protection locked="0"/>
    </xf>
    <xf numFmtId="164" fontId="33" fillId="0" borderId="4" xfId="2" applyNumberFormat="1" applyFont="1" applyBorder="1" applyAlignment="1" applyProtection="1">
      <alignment horizontal="center"/>
      <protection locked="0"/>
    </xf>
    <xf numFmtId="10" fontId="33" fillId="0" borderId="4" xfId="2" applyNumberFormat="1" applyFont="1" applyBorder="1" applyAlignment="1" applyProtection="1">
      <alignment horizontal="center"/>
      <protection locked="0"/>
    </xf>
    <xf numFmtId="0" fontId="12" fillId="0" borderId="4" xfId="54" applyFont="1" applyBorder="1" applyAlignment="1">
      <alignment horizontal="center"/>
    </xf>
    <xf numFmtId="164" fontId="34" fillId="0" borderId="4" xfId="2" applyNumberFormat="1" applyFont="1" applyBorder="1" applyAlignment="1" applyProtection="1">
      <alignment horizontal="center"/>
      <protection locked="0"/>
    </xf>
    <xf numFmtId="10" fontId="34" fillId="0" borderId="4" xfId="2" applyNumberFormat="1" applyFont="1" applyBorder="1" applyAlignment="1" applyProtection="1">
      <alignment horizontal="center"/>
      <protection locked="0"/>
    </xf>
    <xf numFmtId="164" fontId="35" fillId="0" borderId="4" xfId="2" applyNumberFormat="1" applyFont="1" applyBorder="1" applyAlignment="1" applyProtection="1">
      <alignment horizontal="center"/>
      <protection locked="0"/>
    </xf>
    <xf numFmtId="10" fontId="35" fillId="0" borderId="4" xfId="2" applyNumberFormat="1" applyFont="1" applyBorder="1" applyAlignment="1" applyProtection="1">
      <alignment horizontal="center"/>
      <protection locked="0"/>
    </xf>
    <xf numFmtId="164" fontId="36" fillId="0" borderId="4" xfId="2" applyNumberFormat="1" applyFont="1" applyBorder="1" applyAlignment="1" applyProtection="1">
      <alignment horizontal="center"/>
      <protection locked="0"/>
    </xf>
    <xf numFmtId="10" fontId="36" fillId="0" borderId="4" xfId="2" applyNumberFormat="1" applyFont="1" applyBorder="1" applyAlignment="1" applyProtection="1">
      <alignment horizontal="center"/>
      <protection locked="0"/>
    </xf>
    <xf numFmtId="164" fontId="37" fillId="0" borderId="4" xfId="2" applyNumberFormat="1" applyFont="1" applyBorder="1" applyAlignment="1" applyProtection="1">
      <alignment horizontal="center"/>
      <protection locked="0"/>
    </xf>
    <xf numFmtId="10" fontId="37" fillId="0" borderId="4" xfId="2" applyNumberFormat="1" applyFont="1" applyBorder="1" applyAlignment="1" applyProtection="1">
      <alignment horizontal="center"/>
      <protection locked="0"/>
    </xf>
    <xf numFmtId="169" fontId="13" fillId="0" borderId="2" xfId="3" applyNumberFormat="1" applyFont="1" applyFill="1" applyBorder="1" applyAlignment="1" applyProtection="1">
      <alignment horizontal="center"/>
      <protection locked="0"/>
    </xf>
    <xf numFmtId="169" fontId="13" fillId="0" borderId="2" xfId="56" applyNumberFormat="1" applyFont="1" applyFill="1" applyBorder="1" applyAlignment="1" applyProtection="1">
      <alignment horizontal="center"/>
      <protection locked="0"/>
    </xf>
    <xf numFmtId="167" fontId="13" fillId="0" borderId="2" xfId="1" applyNumberFormat="1" applyFont="1" applyFill="1" applyBorder="1" applyAlignment="1" applyProtection="1">
      <alignment horizontal="right" vertical="center"/>
      <protection locked="0"/>
    </xf>
    <xf numFmtId="0" fontId="12" fillId="0" borderId="2" xfId="54" applyFont="1" applyBorder="1" applyAlignment="1" applyProtection="1">
      <alignment horizontal="center"/>
      <protection locked="0"/>
    </xf>
    <xf numFmtId="0" fontId="14" fillId="0" borderId="2" xfId="9" applyFont="1" applyBorder="1" applyAlignment="1" applyProtection="1">
      <alignment horizontal="left"/>
      <protection locked="0"/>
    </xf>
    <xf numFmtId="0" fontId="12" fillId="0" borderId="2" xfId="9" applyFont="1" applyBorder="1" applyAlignment="1" applyProtection="1">
      <alignment horizontal="center"/>
      <protection locked="0"/>
    </xf>
    <xf numFmtId="164" fontId="12" fillId="0" borderId="2" xfId="2" applyNumberFormat="1" applyFont="1" applyBorder="1" applyAlignment="1" applyProtection="1">
      <alignment horizontal="center"/>
      <protection locked="0"/>
    </xf>
    <xf numFmtId="164" fontId="37" fillId="0" borderId="2" xfId="2" applyNumberFormat="1" applyFont="1" applyBorder="1" applyAlignment="1" applyProtection="1">
      <alignment horizontal="center"/>
      <protection locked="0"/>
    </xf>
    <xf numFmtId="0" fontId="14" fillId="0" borderId="2" xfId="2" applyFont="1" applyBorder="1" applyAlignment="1" applyProtection="1">
      <alignment horizontal="left"/>
      <protection locked="0"/>
    </xf>
    <xf numFmtId="164" fontId="38" fillId="0" borderId="2" xfId="2" applyNumberFormat="1" applyFont="1" applyBorder="1" applyAlignment="1" applyProtection="1">
      <alignment horizontal="center"/>
      <protection locked="0"/>
    </xf>
    <xf numFmtId="10" fontId="38" fillId="0" borderId="2" xfId="2" applyNumberFormat="1" applyFont="1" applyBorder="1" applyAlignment="1" applyProtection="1">
      <alignment horizontal="center"/>
      <protection locked="0"/>
    </xf>
    <xf numFmtId="10" fontId="13" fillId="0" borderId="2" xfId="2" applyNumberFormat="1" applyFont="1" applyBorder="1" applyAlignment="1" applyProtection="1">
      <alignment horizontal="center"/>
      <protection locked="0"/>
    </xf>
    <xf numFmtId="2" fontId="13" fillId="0" borderId="2" xfId="2" applyNumberFormat="1" applyFont="1" applyBorder="1" applyAlignment="1" applyProtection="1">
      <alignment horizontal="center"/>
      <protection locked="0"/>
    </xf>
    <xf numFmtId="164" fontId="36" fillId="0" borderId="2" xfId="2" applyNumberFormat="1" applyFont="1" applyBorder="1" applyAlignment="1" applyProtection="1">
      <alignment horizontal="center"/>
      <protection locked="0"/>
    </xf>
    <xf numFmtId="10" fontId="36" fillId="0" borderId="2" xfId="2" applyNumberFormat="1" applyFont="1" applyBorder="1" applyAlignment="1" applyProtection="1">
      <alignment horizontal="center"/>
      <protection locked="0"/>
    </xf>
    <xf numFmtId="0" fontId="12" fillId="0" borderId="2" xfId="54" applyFont="1" applyBorder="1" applyAlignment="1">
      <alignment horizontal="center"/>
    </xf>
    <xf numFmtId="0" fontId="14" fillId="0" borderId="4" xfId="2" applyFont="1" applyBorder="1" applyAlignment="1">
      <alignment horizontal="left"/>
    </xf>
    <xf numFmtId="164" fontId="12" fillId="0" borderId="9" xfId="2" applyNumberFormat="1" applyFont="1" applyBorder="1" applyAlignment="1" applyProtection="1">
      <alignment horizontal="center"/>
      <protection locked="0"/>
    </xf>
    <xf numFmtId="164" fontId="36" fillId="0" borderId="9" xfId="2" applyNumberFormat="1" applyFont="1" applyBorder="1" applyAlignment="1" applyProtection="1">
      <alignment horizontal="center"/>
      <protection locked="0"/>
    </xf>
    <xf numFmtId="10" fontId="13" fillId="0" borderId="0" xfId="2" applyNumberFormat="1" applyFont="1" applyAlignment="1" applyProtection="1">
      <alignment horizontal="center"/>
      <protection locked="0"/>
    </xf>
    <xf numFmtId="169" fontId="13" fillId="0" borderId="0" xfId="3" applyNumberFormat="1" applyFont="1" applyFill="1" applyBorder="1" applyAlignment="1" applyProtection="1">
      <alignment horizontal="center"/>
      <protection locked="0"/>
    </xf>
    <xf numFmtId="0" fontId="14" fillId="0" borderId="4" xfId="9" applyFont="1" applyBorder="1" applyAlignment="1">
      <alignment horizontal="left"/>
    </xf>
    <xf numFmtId="164" fontId="39" fillId="0" borderId="2" xfId="2" applyNumberFormat="1" applyFont="1" applyBorder="1" applyAlignment="1" applyProtection="1">
      <alignment horizontal="center"/>
      <protection locked="0"/>
    </xf>
    <xf numFmtId="10" fontId="39" fillId="0" borderId="2" xfId="2" applyNumberFormat="1" applyFont="1" applyBorder="1" applyAlignment="1" applyProtection="1">
      <alignment horizontal="center"/>
      <protection locked="0"/>
    </xf>
    <xf numFmtId="167" fontId="13" fillId="0" borderId="4" xfId="1" applyNumberFormat="1" applyFont="1" applyFill="1" applyBorder="1" applyAlignment="1">
      <alignment horizontal="right" vertical="center"/>
    </xf>
    <xf numFmtId="164" fontId="40" fillId="0" borderId="2" xfId="2" applyNumberFormat="1" applyFont="1" applyBorder="1" applyAlignment="1" applyProtection="1">
      <alignment horizontal="center"/>
      <protection locked="0"/>
    </xf>
    <xf numFmtId="10" fontId="40" fillId="0" borderId="2" xfId="2" applyNumberFormat="1" applyFont="1" applyBorder="1" applyAlignment="1" applyProtection="1">
      <alignment horizontal="center"/>
      <protection locked="0"/>
    </xf>
    <xf numFmtId="0" fontId="7" fillId="0" borderId="2" xfId="2" applyBorder="1" applyProtection="1">
      <protection locked="0"/>
    </xf>
    <xf numFmtId="10" fontId="13" fillId="0" borderId="4" xfId="101" applyNumberFormat="1" applyFont="1" applyBorder="1" applyAlignment="1" applyProtection="1">
      <alignment horizontal="center"/>
      <protection locked="0"/>
    </xf>
    <xf numFmtId="10" fontId="13" fillId="0" borderId="2" xfId="101" applyNumberFormat="1" applyFont="1" applyFill="1" applyBorder="1" applyAlignment="1" applyProtection="1">
      <alignment horizontal="center"/>
      <protection locked="0"/>
    </xf>
    <xf numFmtId="0" fontId="14" fillId="0" borderId="2" xfId="54" applyFont="1" applyBorder="1" applyAlignment="1" applyProtection="1">
      <alignment horizontal="left"/>
      <protection locked="0"/>
    </xf>
    <xf numFmtId="164" fontId="43" fillId="0" borderId="2" xfId="2" applyNumberFormat="1" applyFont="1" applyBorder="1" applyAlignment="1" applyProtection="1">
      <alignment horizontal="center"/>
      <protection locked="0"/>
    </xf>
    <xf numFmtId="10" fontId="43" fillId="0" borderId="2" xfId="2" applyNumberFormat="1" applyFont="1" applyBorder="1" applyAlignment="1" applyProtection="1">
      <alignment horizontal="center"/>
      <protection locked="0"/>
    </xf>
    <xf numFmtId="167" fontId="13" fillId="0" borderId="0" xfId="1" applyNumberFormat="1" applyFont="1" applyFill="1" applyBorder="1" applyAlignment="1" applyProtection="1">
      <alignment horizontal="right" vertical="center"/>
      <protection locked="0"/>
    </xf>
    <xf numFmtId="10" fontId="43" fillId="0" borderId="0" xfId="2" applyNumberFormat="1" applyFont="1" applyAlignment="1" applyProtection="1">
      <alignment horizontal="center"/>
      <protection locked="0"/>
    </xf>
    <xf numFmtId="10" fontId="13" fillId="0" borderId="0" xfId="101" applyNumberFormat="1" applyFont="1" applyFill="1" applyBorder="1" applyAlignment="1" applyProtection="1">
      <alignment horizontal="center"/>
      <protection locked="0"/>
    </xf>
    <xf numFmtId="0" fontId="14" fillId="0" borderId="0" xfId="2" applyFont="1" applyAlignment="1" applyProtection="1">
      <alignment horizontal="left"/>
      <protection locked="0"/>
    </xf>
    <xf numFmtId="0" fontId="12" fillId="0" borderId="0" xfId="9" applyFont="1" applyAlignment="1" applyProtection="1">
      <alignment horizontal="center"/>
      <protection locked="0"/>
    </xf>
    <xf numFmtId="164" fontId="43" fillId="0" borderId="0" xfId="2" applyNumberFormat="1" applyFont="1" applyAlignment="1" applyProtection="1">
      <alignment horizontal="center"/>
      <protection locked="0"/>
    </xf>
    <xf numFmtId="164" fontId="43" fillId="0" borderId="4" xfId="2" applyNumberFormat="1" applyFont="1" applyBorder="1" applyAlignment="1" applyProtection="1">
      <alignment horizontal="center"/>
      <protection locked="0"/>
    </xf>
    <xf numFmtId="10" fontId="43" fillId="0" borderId="4" xfId="2" applyNumberFormat="1" applyFont="1" applyBorder="1" applyAlignment="1" applyProtection="1">
      <alignment horizontal="center"/>
      <protection locked="0"/>
    </xf>
    <xf numFmtId="0" fontId="14" fillId="0" borderId="7" xfId="2" applyFont="1" applyBorder="1" applyAlignment="1">
      <alignment horizontal="left"/>
    </xf>
    <xf numFmtId="164" fontId="12" fillId="0" borderId="2" xfId="54" applyNumberFormat="1" applyFont="1" applyBorder="1" applyAlignment="1" applyProtection="1">
      <alignment horizontal="center"/>
      <protection locked="0"/>
    </xf>
    <xf numFmtId="167" fontId="13" fillId="0" borderId="2" xfId="55" applyNumberFormat="1" applyFont="1" applyFill="1" applyBorder="1" applyAlignment="1" applyProtection="1">
      <alignment horizontal="right" vertical="center"/>
      <protection locked="0"/>
    </xf>
    <xf numFmtId="10" fontId="13" fillId="0" borderId="2" xfId="54" applyNumberFormat="1" applyFont="1" applyBorder="1" applyAlignment="1" applyProtection="1">
      <alignment horizontal="center"/>
      <protection locked="0"/>
    </xf>
    <xf numFmtId="2" fontId="13" fillId="0" borderId="2" xfId="54" applyNumberFormat="1" applyFont="1" applyBorder="1" applyAlignment="1" applyProtection="1">
      <alignment horizontal="center"/>
      <protection locked="0"/>
    </xf>
    <xf numFmtId="0" fontId="10" fillId="2" borderId="10" xfId="2" applyFont="1" applyFill="1" applyBorder="1" applyAlignment="1" applyProtection="1">
      <alignment horizontal="center" vertical="center" wrapText="1"/>
      <protection locked="0"/>
    </xf>
    <xf numFmtId="0" fontId="10" fillId="2" borderId="11" xfId="2" applyFont="1" applyFill="1" applyBorder="1" applyAlignment="1" applyProtection="1">
      <alignment horizontal="center" vertical="center" wrapText="1"/>
      <protection locked="0"/>
    </xf>
    <xf numFmtId="0" fontId="10" fillId="2" borderId="12" xfId="2" applyFont="1" applyFill="1" applyBorder="1" applyAlignment="1" applyProtection="1">
      <alignment horizontal="center" vertical="center" wrapText="1"/>
      <protection locked="0"/>
    </xf>
    <xf numFmtId="0" fontId="11" fillId="2" borderId="13" xfId="2" applyFont="1" applyFill="1" applyBorder="1" applyAlignment="1" applyProtection="1">
      <alignment horizontal="center" vertical="center" wrapText="1"/>
      <protection locked="0"/>
    </xf>
    <xf numFmtId="0" fontId="11" fillId="2" borderId="14" xfId="2" applyFont="1" applyFill="1" applyBorder="1" applyAlignment="1" applyProtection="1">
      <alignment horizontal="center" vertical="center" wrapText="1"/>
      <protection locked="0"/>
    </xf>
    <xf numFmtId="0" fontId="10" fillId="0" borderId="10" xfId="2" applyFont="1" applyBorder="1" applyAlignment="1" applyProtection="1">
      <alignment horizontal="center" vertical="center" wrapText="1"/>
      <protection locked="0"/>
    </xf>
    <xf numFmtId="10" fontId="13" fillId="0" borderId="4" xfId="101" applyNumberFormat="1" applyFont="1" applyFill="1" applyBorder="1" applyAlignment="1" applyProtection="1">
      <alignment horizontal="center"/>
      <protection locked="0"/>
    </xf>
    <xf numFmtId="164" fontId="13" fillId="0" borderId="2" xfId="2" applyNumberFormat="1" applyFont="1" applyBorder="1" applyAlignment="1" applyProtection="1">
      <alignment horizontal="center"/>
      <protection locked="0"/>
    </xf>
    <xf numFmtId="164" fontId="44" fillId="0" borderId="2" xfId="2" applyNumberFormat="1" applyFont="1" applyBorder="1" applyAlignment="1" applyProtection="1">
      <alignment horizontal="center"/>
      <protection locked="0"/>
    </xf>
    <xf numFmtId="10" fontId="44" fillId="0" borderId="2" xfId="2" applyNumberFormat="1" applyFont="1" applyBorder="1" applyAlignment="1" applyProtection="1">
      <alignment horizontal="center"/>
      <protection locked="0"/>
    </xf>
    <xf numFmtId="164" fontId="45" fillId="0" borderId="4" xfId="2" applyNumberFormat="1" applyFont="1" applyBorder="1" applyAlignment="1" applyProtection="1">
      <alignment horizontal="center"/>
      <protection locked="0"/>
    </xf>
    <xf numFmtId="10" fontId="45" fillId="0" borderId="4" xfId="2" applyNumberFormat="1" applyFont="1" applyBorder="1" applyAlignment="1" applyProtection="1">
      <alignment horizontal="center"/>
      <protection locked="0"/>
    </xf>
    <xf numFmtId="164" fontId="46" fillId="0" borderId="4" xfId="2" applyNumberFormat="1" applyFont="1" applyBorder="1" applyAlignment="1" applyProtection="1">
      <alignment horizontal="center"/>
      <protection locked="0"/>
    </xf>
    <xf numFmtId="10" fontId="46" fillId="0" borderId="4" xfId="2" applyNumberFormat="1" applyFont="1" applyBorder="1" applyAlignment="1" applyProtection="1">
      <alignment horizontal="center"/>
      <protection locked="0"/>
    </xf>
    <xf numFmtId="2" fontId="29" fillId="0" borderId="4" xfId="2" applyNumberFormat="1" applyFont="1" applyBorder="1" applyAlignment="1" applyProtection="1">
      <alignment horizontal="center"/>
      <protection locked="0"/>
    </xf>
    <xf numFmtId="10" fontId="12" fillId="0" borderId="4" xfId="101" applyNumberFormat="1" applyFont="1" applyBorder="1" applyAlignment="1" applyProtection="1">
      <alignment horizontal="center"/>
      <protection locked="0"/>
    </xf>
    <xf numFmtId="164" fontId="47" fillId="0" borderId="4" xfId="2" applyNumberFormat="1" applyFont="1" applyBorder="1" applyAlignment="1" applyProtection="1">
      <alignment horizontal="center"/>
      <protection locked="0"/>
    </xf>
    <xf numFmtId="10" fontId="47" fillId="0" borderId="4" xfId="2" applyNumberFormat="1" applyFont="1" applyBorder="1" applyAlignment="1" applyProtection="1">
      <alignment horizontal="center"/>
      <protection locked="0"/>
    </xf>
    <xf numFmtId="0" fontId="12" fillId="0" borderId="7" xfId="9" applyFont="1" applyBorder="1" applyAlignment="1">
      <alignment horizontal="center"/>
    </xf>
    <xf numFmtId="10" fontId="40" fillId="0" borderId="4" xfId="2" applyNumberFormat="1" applyFont="1" applyBorder="1" applyAlignment="1" applyProtection="1">
      <alignment horizontal="center"/>
      <protection locked="0"/>
    </xf>
    <xf numFmtId="164" fontId="48" fillId="0" borderId="4" xfId="2" applyNumberFormat="1" applyFont="1" applyBorder="1" applyAlignment="1" applyProtection="1">
      <alignment horizontal="center"/>
      <protection locked="0"/>
    </xf>
    <xf numFmtId="164" fontId="40" fillId="0" borderId="4" xfId="2" applyNumberFormat="1" applyFont="1" applyBorder="1" applyAlignment="1" applyProtection="1">
      <alignment horizontal="center"/>
      <protection locked="0"/>
    </xf>
    <xf numFmtId="10" fontId="48" fillId="0" borderId="4" xfId="2" applyNumberFormat="1" applyFont="1" applyBorder="1" applyAlignment="1" applyProtection="1">
      <alignment horizontal="center"/>
      <protection locked="0"/>
    </xf>
    <xf numFmtId="14" fontId="10" fillId="2" borderId="3" xfId="2" applyNumberFormat="1" applyFont="1" applyFill="1" applyBorder="1" applyAlignment="1" applyProtection="1">
      <alignment horizontal="center" vertical="center" wrapText="1"/>
      <protection locked="0"/>
    </xf>
    <xf numFmtId="14" fontId="11" fillId="2" borderId="2" xfId="2" applyNumberFormat="1" applyFont="1" applyFill="1" applyBorder="1" applyAlignment="1" applyProtection="1">
      <alignment horizontal="center" vertical="center" wrapText="1"/>
      <protection locked="0"/>
    </xf>
    <xf numFmtId="14" fontId="13" fillId="0" borderId="4" xfId="2" applyNumberFormat="1" applyFont="1" applyBorder="1" applyAlignment="1" applyProtection="1">
      <alignment horizontal="center"/>
      <protection locked="0"/>
    </xf>
    <xf numFmtId="14" fontId="13" fillId="0" borderId="2" xfId="54" applyNumberFormat="1" applyFont="1" applyBorder="1" applyAlignment="1" applyProtection="1">
      <alignment horizontal="center"/>
      <protection locked="0"/>
    </xf>
    <xf numFmtId="14" fontId="13" fillId="0" borderId="0" xfId="54" applyNumberFormat="1" applyFont="1" applyAlignment="1" applyProtection="1">
      <alignment horizontal="center"/>
      <protection locked="0"/>
    </xf>
    <xf numFmtId="14" fontId="21" fillId="0" borderId="0" xfId="9" applyNumberFormat="1" applyFont="1" applyAlignment="1" applyProtection="1">
      <alignment horizontal="left" vertical="top"/>
      <protection locked="0"/>
    </xf>
    <xf numFmtId="14" fontId="7" fillId="0" borderId="0" xfId="2" applyNumberFormat="1" applyProtection="1">
      <protection locked="0"/>
    </xf>
    <xf numFmtId="14" fontId="10" fillId="2" borderId="11" xfId="2" applyNumberFormat="1" applyFont="1" applyFill="1" applyBorder="1" applyAlignment="1" applyProtection="1">
      <alignment horizontal="center" vertical="center" wrapText="1"/>
      <protection locked="0"/>
    </xf>
    <xf numFmtId="14" fontId="11" fillId="2" borderId="4" xfId="2" applyNumberFormat="1" applyFont="1" applyFill="1" applyBorder="1" applyAlignment="1" applyProtection="1">
      <alignment horizontal="center" vertical="center" wrapText="1"/>
      <protection locked="0"/>
    </xf>
    <xf numFmtId="14" fontId="10" fillId="2" borderId="4" xfId="2" applyNumberFormat="1" applyFont="1" applyFill="1" applyBorder="1" applyAlignment="1" applyProtection="1">
      <alignment horizontal="center" vertical="center" wrapText="1"/>
      <protection locked="0"/>
    </xf>
    <xf numFmtId="14" fontId="12" fillId="0" borderId="4" xfId="2" applyNumberFormat="1" applyFont="1" applyBorder="1" applyAlignment="1" applyProtection="1">
      <alignment horizontal="center"/>
      <protection locked="0"/>
    </xf>
    <xf numFmtId="14" fontId="12" fillId="0" borderId="4" xfId="54" applyNumberFormat="1" applyFont="1" applyBorder="1" applyAlignment="1" applyProtection="1">
      <alignment horizontal="center"/>
      <protection locked="0"/>
    </xf>
    <xf numFmtId="14" fontId="13" fillId="0" borderId="2" xfId="54" applyNumberFormat="1" applyFont="1" applyBorder="1" applyAlignment="1">
      <alignment horizontal="center"/>
    </xf>
    <xf numFmtId="14" fontId="13" fillId="0" borderId="4" xfId="54" applyNumberFormat="1" applyFont="1" applyBorder="1" applyAlignment="1">
      <alignment horizontal="center"/>
    </xf>
    <xf numFmtId="14" fontId="13" fillId="0" borderId="9" xfId="54" applyNumberFormat="1" applyFont="1" applyBorder="1" applyAlignment="1">
      <alignment horizontal="center"/>
    </xf>
    <xf numFmtId="14" fontId="13" fillId="0" borderId="8" xfId="54" applyNumberFormat="1" applyFont="1" applyBorder="1" applyAlignment="1">
      <alignment horizontal="center"/>
    </xf>
    <xf numFmtId="14" fontId="13" fillId="0" borderId="0" xfId="54" applyNumberFormat="1" applyFont="1" applyAlignment="1">
      <alignment horizontal="center"/>
    </xf>
    <xf numFmtId="0" fontId="12" fillId="4" borderId="4" xfId="54" applyFont="1" applyFill="1" applyBorder="1" applyAlignment="1" applyProtection="1">
      <alignment horizontal="center"/>
      <protection locked="0"/>
    </xf>
    <xf numFmtId="14" fontId="13" fillId="4" borderId="4" xfId="54" applyNumberFormat="1" applyFont="1" applyFill="1" applyBorder="1" applyAlignment="1" applyProtection="1">
      <alignment horizontal="center"/>
      <protection locked="0"/>
    </xf>
    <xf numFmtId="0" fontId="14" fillId="4" borderId="7" xfId="2" applyFont="1" applyFill="1" applyBorder="1" applyAlignment="1">
      <alignment horizontal="left"/>
    </xf>
    <xf numFmtId="0" fontId="12" fillId="4" borderId="4" xfId="9" applyFont="1" applyFill="1" applyBorder="1" applyAlignment="1" applyProtection="1">
      <alignment horizontal="center"/>
      <protection locked="0"/>
    </xf>
    <xf numFmtId="164" fontId="12" fillId="4" borderId="4" xfId="2" applyNumberFormat="1" applyFont="1" applyFill="1" applyBorder="1" applyAlignment="1">
      <alignment horizontal="center"/>
    </xf>
    <xf numFmtId="164" fontId="12" fillId="4" borderId="4" xfId="54" applyNumberFormat="1" applyFont="1" applyFill="1" applyBorder="1" applyAlignment="1" applyProtection="1">
      <alignment horizontal="center"/>
      <protection locked="0"/>
    </xf>
    <xf numFmtId="164" fontId="12" fillId="4" borderId="4" xfId="2" applyNumberFormat="1" applyFont="1" applyFill="1" applyBorder="1" applyAlignment="1" applyProtection="1">
      <alignment horizontal="center"/>
      <protection locked="0"/>
    </xf>
    <xf numFmtId="164" fontId="43" fillId="4" borderId="4" xfId="2" applyNumberFormat="1" applyFont="1" applyFill="1" applyBorder="1" applyAlignment="1" applyProtection="1">
      <alignment horizontal="center"/>
      <protection locked="0"/>
    </xf>
    <xf numFmtId="167" fontId="13" fillId="4" borderId="4" xfId="55" applyNumberFormat="1" applyFont="1" applyFill="1" applyBorder="1" applyAlignment="1" applyProtection="1">
      <alignment horizontal="right" vertical="center"/>
      <protection locked="0"/>
    </xf>
    <xf numFmtId="10" fontId="43" fillId="4" borderId="4" xfId="2" applyNumberFormat="1" applyFont="1" applyFill="1" applyBorder="1" applyAlignment="1" applyProtection="1">
      <alignment horizontal="center"/>
      <protection locked="0"/>
    </xf>
    <xf numFmtId="10" fontId="13" fillId="4" borderId="4" xfId="54" applyNumberFormat="1" applyFont="1" applyFill="1" applyBorder="1" applyAlignment="1" applyProtection="1">
      <alignment horizontal="center"/>
      <protection locked="0"/>
    </xf>
    <xf numFmtId="2" fontId="13" fillId="4" borderId="4" xfId="54" applyNumberFormat="1" applyFont="1" applyFill="1" applyBorder="1" applyAlignment="1" applyProtection="1">
      <alignment horizontal="center"/>
      <protection locked="0"/>
    </xf>
    <xf numFmtId="169" fontId="13" fillId="4" borderId="4" xfId="56" applyNumberFormat="1" applyFont="1" applyFill="1" applyBorder="1" applyAlignment="1" applyProtection="1">
      <alignment horizontal="center"/>
      <protection locked="0"/>
    </xf>
    <xf numFmtId="10" fontId="13" fillId="4" borderId="4" xfId="2" applyNumberFormat="1" applyFont="1" applyFill="1" applyBorder="1" applyAlignment="1" applyProtection="1">
      <alignment horizontal="center"/>
      <protection locked="0"/>
    </xf>
    <xf numFmtId="0" fontId="12" fillId="4" borderId="2" xfId="54" applyFont="1" applyFill="1" applyBorder="1" applyAlignment="1" applyProtection="1">
      <alignment horizontal="center"/>
      <protection locked="0"/>
    </xf>
    <xf numFmtId="14" fontId="13" fillId="4" borderId="2" xfId="54" applyNumberFormat="1" applyFont="1" applyFill="1" applyBorder="1" applyAlignment="1" applyProtection="1">
      <alignment horizontal="center"/>
      <protection locked="0"/>
    </xf>
    <xf numFmtId="0" fontId="14" fillId="4" borderId="4" xfId="9" applyFont="1" applyFill="1" applyBorder="1" applyAlignment="1" applyProtection="1">
      <alignment horizontal="left"/>
      <protection locked="0"/>
    </xf>
    <xf numFmtId="14" fontId="13" fillId="4" borderId="9" xfId="54" applyNumberFormat="1" applyFont="1" applyFill="1" applyBorder="1" applyAlignment="1">
      <alignment horizontal="center"/>
    </xf>
    <xf numFmtId="14" fontId="13" fillId="4" borderId="4" xfId="54" applyNumberFormat="1" applyFont="1" applyFill="1" applyBorder="1" applyAlignment="1">
      <alignment horizontal="center"/>
    </xf>
    <xf numFmtId="0" fontId="7" fillId="4" borderId="4" xfId="2" applyFill="1" applyBorder="1" applyProtection="1">
      <protection locked="0"/>
    </xf>
    <xf numFmtId="164" fontId="48" fillId="4" borderId="4" xfId="2" applyNumberFormat="1" applyFont="1" applyFill="1" applyBorder="1" applyAlignment="1" applyProtection="1">
      <alignment horizontal="center"/>
      <protection locked="0"/>
    </xf>
    <xf numFmtId="164" fontId="40" fillId="4" borderId="4" xfId="2" applyNumberFormat="1" applyFont="1" applyFill="1" applyBorder="1" applyAlignment="1" applyProtection="1">
      <alignment horizontal="center"/>
      <protection locked="0"/>
    </xf>
    <xf numFmtId="167" fontId="13" fillId="4" borderId="4" xfId="1" applyNumberFormat="1" applyFont="1" applyFill="1" applyBorder="1" applyAlignment="1" applyProtection="1">
      <alignment horizontal="right" vertical="center"/>
      <protection locked="0"/>
    </xf>
    <xf numFmtId="10" fontId="48" fillId="4" borderId="4" xfId="2" applyNumberFormat="1" applyFont="1" applyFill="1" applyBorder="1" applyAlignment="1" applyProtection="1">
      <alignment horizontal="center"/>
      <protection locked="0"/>
    </xf>
    <xf numFmtId="10" fontId="13" fillId="4" borderId="4" xfId="101" applyNumberFormat="1" applyFont="1" applyFill="1" applyBorder="1" applyAlignment="1" applyProtection="1">
      <alignment horizontal="center"/>
      <protection locked="0"/>
    </xf>
    <xf numFmtId="10" fontId="7" fillId="0" borderId="4" xfId="2" applyNumberFormat="1" applyBorder="1" applyProtection="1">
      <protection locked="0"/>
    </xf>
    <xf numFmtId="43" fontId="0" fillId="0" borderId="4" xfId="102" applyNumberFormat="1" applyFont="1" applyBorder="1" applyAlignment="1"/>
    <xf numFmtId="2" fontId="13" fillId="3" borderId="4" xfId="54" applyNumberFormat="1" applyFont="1" applyFill="1" applyBorder="1" applyAlignment="1">
      <alignment horizontal="center"/>
    </xf>
    <xf numFmtId="10" fontId="13" fillId="0" borderId="4" xfId="54" applyNumberFormat="1" applyFont="1" applyBorder="1" applyAlignment="1">
      <alignment horizontal="center"/>
    </xf>
    <xf numFmtId="164" fontId="48" fillId="0" borderId="2" xfId="2" applyNumberFormat="1" applyFont="1" applyBorder="1" applyAlignment="1" applyProtection="1">
      <alignment horizontal="center"/>
      <protection locked="0"/>
    </xf>
    <xf numFmtId="10" fontId="48" fillId="0" borderId="2" xfId="2" applyNumberFormat="1" applyFont="1" applyBorder="1" applyAlignment="1" applyProtection="1">
      <alignment horizontal="center"/>
      <protection locked="0"/>
    </xf>
    <xf numFmtId="2" fontId="13" fillId="5" borderId="4" xfId="54" applyNumberFormat="1" applyFont="1" applyFill="1" applyBorder="1" applyAlignment="1">
      <alignment horizontal="center"/>
    </xf>
    <xf numFmtId="0" fontId="7" fillId="6" borderId="4" xfId="2" applyFill="1" applyBorder="1" applyProtection="1">
      <protection locked="0"/>
    </xf>
    <xf numFmtId="0" fontId="14" fillId="0" borderId="2" xfId="2" applyFont="1" applyBorder="1" applyAlignment="1">
      <alignment horizontal="left"/>
    </xf>
    <xf numFmtId="0" fontId="12" fillId="7" borderId="4" xfId="54" applyFont="1" applyFill="1" applyBorder="1" applyAlignment="1" applyProtection="1">
      <alignment horizontal="center"/>
      <protection locked="0"/>
    </xf>
    <xf numFmtId="14" fontId="13" fillId="7" borderId="4" xfId="54" applyNumberFormat="1" applyFont="1" applyFill="1" applyBorder="1" applyAlignment="1" applyProtection="1">
      <alignment horizontal="center"/>
      <protection locked="0"/>
    </xf>
    <xf numFmtId="0" fontId="14" fillId="7" borderId="4" xfId="9" applyFont="1" applyFill="1" applyBorder="1" applyAlignment="1" applyProtection="1">
      <alignment horizontal="left"/>
      <protection locked="0"/>
    </xf>
    <xf numFmtId="0" fontId="12" fillId="7" borderId="4" xfId="9" applyFont="1" applyFill="1" applyBorder="1" applyAlignment="1" applyProtection="1">
      <alignment horizontal="center"/>
      <protection locked="0"/>
    </xf>
    <xf numFmtId="164" fontId="12" fillId="7" borderId="4" xfId="2" applyNumberFormat="1" applyFont="1" applyFill="1" applyBorder="1" applyAlignment="1" applyProtection="1">
      <alignment horizontal="center"/>
      <protection locked="0"/>
    </xf>
    <xf numFmtId="0" fontId="7" fillId="7" borderId="4" xfId="2" applyFill="1" applyBorder="1" applyProtection="1">
      <protection locked="0"/>
    </xf>
    <xf numFmtId="164" fontId="12" fillId="0" borderId="7" xfId="54" applyNumberFormat="1" applyFont="1" applyBorder="1" applyAlignment="1">
      <alignment horizontal="center"/>
    </xf>
    <xf numFmtId="164" fontId="12" fillId="7" borderId="4" xfId="54" applyNumberFormat="1" applyFont="1" applyFill="1" applyBorder="1" applyAlignment="1" applyProtection="1">
      <alignment horizontal="center"/>
      <protection locked="0"/>
    </xf>
    <xf numFmtId="164" fontId="13" fillId="7" borderId="4" xfId="2" applyNumberFormat="1" applyFont="1" applyFill="1" applyBorder="1" applyAlignment="1" applyProtection="1">
      <alignment horizontal="center"/>
      <protection locked="0"/>
    </xf>
    <xf numFmtId="10" fontId="13" fillId="7" borderId="4" xfId="2" applyNumberFormat="1" applyFont="1" applyFill="1" applyBorder="1" applyAlignment="1" applyProtection="1">
      <alignment horizontal="center"/>
      <protection locked="0"/>
    </xf>
    <xf numFmtId="10" fontId="13" fillId="7" borderId="4" xfId="54" applyNumberFormat="1" applyFont="1" applyFill="1" applyBorder="1" applyAlignment="1" applyProtection="1">
      <alignment horizontal="center"/>
      <protection locked="0"/>
    </xf>
    <xf numFmtId="10" fontId="48" fillId="7" borderId="4" xfId="2" applyNumberFormat="1" applyFont="1" applyFill="1" applyBorder="1" applyAlignment="1" applyProtection="1">
      <alignment horizontal="center"/>
      <protection locked="0"/>
    </xf>
    <xf numFmtId="2" fontId="13" fillId="7" borderId="4" xfId="54" applyNumberFormat="1" applyFont="1" applyFill="1" applyBorder="1" applyAlignment="1" applyProtection="1">
      <alignment horizontal="center"/>
      <protection locked="0"/>
    </xf>
    <xf numFmtId="169" fontId="13" fillId="7" borderId="4" xfId="56" applyNumberFormat="1" applyFont="1" applyFill="1" applyBorder="1" applyAlignment="1" applyProtection="1">
      <alignment horizontal="center"/>
      <protection locked="0"/>
    </xf>
    <xf numFmtId="172" fontId="13" fillId="0" borderId="0" xfId="54" applyNumberFormat="1" applyFont="1" applyAlignment="1" applyProtection="1">
      <alignment horizontal="center"/>
      <protection locked="0"/>
    </xf>
    <xf numFmtId="164" fontId="12" fillId="0" borderId="0" xfId="54" applyNumberFormat="1" applyFont="1" applyAlignment="1" applyProtection="1">
      <alignment horizontal="center"/>
      <protection locked="0"/>
    </xf>
    <xf numFmtId="164" fontId="48" fillId="0" borderId="0" xfId="2" applyNumberFormat="1" applyFont="1" applyAlignment="1" applyProtection="1">
      <alignment horizontal="center"/>
      <protection locked="0"/>
    </xf>
    <xf numFmtId="10" fontId="48" fillId="0" borderId="0" xfId="2" applyNumberFormat="1" applyFont="1" applyAlignment="1" applyProtection="1">
      <alignment horizontal="center"/>
      <protection locked="0"/>
    </xf>
    <xf numFmtId="0" fontId="9" fillId="0" borderId="0" xfId="2" applyFont="1" applyAlignment="1" applyProtection="1">
      <alignment horizontal="left"/>
      <protection locked="0"/>
    </xf>
    <xf numFmtId="0" fontId="8" fillId="0" borderId="0" xfId="2" applyFont="1" applyAlignment="1" applyProtection="1">
      <alignment horizontal="left"/>
      <protection locked="0"/>
    </xf>
    <xf numFmtId="0" fontId="9" fillId="0" borderId="0" xfId="2" applyFont="1" applyAlignment="1" applyProtection="1">
      <alignment horizontal="right"/>
      <protection locked="0"/>
    </xf>
    <xf numFmtId="0" fontId="42" fillId="0" borderId="1" xfId="2" applyFont="1" applyBorder="1" applyAlignment="1" applyProtection="1">
      <alignment horizontal="left"/>
      <protection locked="0"/>
    </xf>
    <xf numFmtId="0" fontId="9" fillId="0" borderId="1" xfId="2" applyFont="1" applyBorder="1" applyAlignment="1" applyProtection="1">
      <alignment horizontal="left"/>
      <protection locked="0"/>
    </xf>
    <xf numFmtId="0" fontId="8" fillId="0" borderId="1" xfId="2" applyFont="1" applyBorder="1" applyAlignment="1" applyProtection="1">
      <alignment horizontal="left"/>
      <protection locked="0"/>
    </xf>
    <xf numFmtId="164" fontId="12" fillId="0" borderId="2" xfId="2" applyNumberFormat="1" applyFont="1" applyFill="1" applyBorder="1" applyAlignment="1" applyProtection="1">
      <alignment horizontal="center"/>
      <protection locked="0"/>
    </xf>
    <xf numFmtId="0" fontId="7" fillId="0" borderId="2" xfId="2" applyFill="1" applyBorder="1" applyProtection="1">
      <protection locked="0"/>
    </xf>
    <xf numFmtId="164" fontId="12" fillId="0" borderId="2" xfId="54" applyNumberFormat="1" applyFont="1" applyFill="1" applyBorder="1" applyAlignment="1" applyProtection="1">
      <alignment horizontal="center"/>
      <protection locked="0"/>
    </xf>
    <xf numFmtId="164" fontId="48" fillId="0" borderId="2" xfId="2" applyNumberFormat="1" applyFont="1" applyFill="1" applyBorder="1" applyAlignment="1" applyProtection="1">
      <alignment horizontal="center"/>
      <protection locked="0"/>
    </xf>
    <xf numFmtId="10" fontId="48" fillId="0" borderId="2" xfId="2" applyNumberFormat="1" applyFont="1" applyFill="1" applyBorder="1" applyAlignment="1" applyProtection="1">
      <alignment horizontal="center"/>
      <protection locked="0"/>
    </xf>
    <xf numFmtId="10" fontId="13" fillId="0" borderId="2" xfId="54" applyNumberFormat="1" applyFont="1" applyFill="1" applyBorder="1" applyAlignment="1" applyProtection="1">
      <alignment horizontal="center"/>
      <protection locked="0"/>
    </xf>
    <xf numFmtId="2" fontId="13" fillId="0" borderId="2" xfId="54" applyNumberFormat="1" applyFont="1" applyFill="1" applyBorder="1" applyAlignment="1" applyProtection="1">
      <alignment horizontal="center"/>
      <protection locked="0"/>
    </xf>
  </cellXfs>
  <cellStyles count="103">
    <cellStyle name="Comma" xfId="1" xr:uid="{00000000-0005-0000-0000-000000000000}"/>
    <cellStyle name="Comma 2" xfId="4" xr:uid="{00000000-0005-0000-0000-000001000000}"/>
    <cellStyle name="Comma 2 2" xfId="3" xr:uid="{00000000-0005-0000-0000-000002000000}"/>
    <cellStyle name="Comma 2 2 2" xfId="10" xr:uid="{00000000-0005-0000-0000-000003000000}"/>
    <cellStyle name="Comma 2 2 2 2" xfId="22" xr:uid="{00000000-0005-0000-0000-000004000000}"/>
    <cellStyle name="Comma 2 2 2 2 2" xfId="46" xr:uid="{00000000-0005-0000-0000-000005000000}"/>
    <cellStyle name="Comma 2 2 2 2 2 2" xfId="97" xr:uid="{00000000-0005-0000-0000-000006000000}"/>
    <cellStyle name="Comma 2 2 2 2 3" xfId="73" xr:uid="{00000000-0005-0000-0000-000007000000}"/>
    <cellStyle name="Comma 2 2 2 3" xfId="34" xr:uid="{00000000-0005-0000-0000-000008000000}"/>
    <cellStyle name="Comma 2 2 2 3 2" xfId="85" xr:uid="{00000000-0005-0000-0000-000009000000}"/>
    <cellStyle name="Comma 2 2 2 4" xfId="61" xr:uid="{00000000-0005-0000-0000-00000A000000}"/>
    <cellStyle name="Comma 2 2 3" xfId="16" xr:uid="{00000000-0005-0000-0000-00000B000000}"/>
    <cellStyle name="Comma 2 2 3 2" xfId="40" xr:uid="{00000000-0005-0000-0000-00000C000000}"/>
    <cellStyle name="Comma 2 2 3 2 2" xfId="91" xr:uid="{00000000-0005-0000-0000-00000D000000}"/>
    <cellStyle name="Comma 2 2 3 3" xfId="67" xr:uid="{00000000-0005-0000-0000-00000E000000}"/>
    <cellStyle name="Comma 2 2 4" xfId="28" xr:uid="{00000000-0005-0000-0000-00000F000000}"/>
    <cellStyle name="Comma 2 2 4 2" xfId="79" xr:uid="{00000000-0005-0000-0000-000010000000}"/>
    <cellStyle name="Comma 2 2 5" xfId="56" xr:uid="{00000000-0005-0000-0000-000011000000}"/>
    <cellStyle name="Comma 2 3" xfId="11" xr:uid="{00000000-0005-0000-0000-000012000000}"/>
    <cellStyle name="Comma 2 3 2" xfId="23" xr:uid="{00000000-0005-0000-0000-000013000000}"/>
    <cellStyle name="Comma 2 3 2 2" xfId="47" xr:uid="{00000000-0005-0000-0000-000014000000}"/>
    <cellStyle name="Comma 2 3 2 2 2" xfId="98" xr:uid="{00000000-0005-0000-0000-000015000000}"/>
    <cellStyle name="Comma 2 3 2 3" xfId="74" xr:uid="{00000000-0005-0000-0000-000016000000}"/>
    <cellStyle name="Comma 2 3 3" xfId="35" xr:uid="{00000000-0005-0000-0000-000017000000}"/>
    <cellStyle name="Comma 2 3 3 2" xfId="86" xr:uid="{00000000-0005-0000-0000-000018000000}"/>
    <cellStyle name="Comma 2 3 4" xfId="62" xr:uid="{00000000-0005-0000-0000-000019000000}"/>
    <cellStyle name="Comma 2 4" xfId="17" xr:uid="{00000000-0005-0000-0000-00001A000000}"/>
    <cellStyle name="Comma 2 4 2" xfId="41" xr:uid="{00000000-0005-0000-0000-00001B000000}"/>
    <cellStyle name="Comma 2 4 2 2" xfId="92" xr:uid="{00000000-0005-0000-0000-00001C000000}"/>
    <cellStyle name="Comma 2 4 3" xfId="68" xr:uid="{00000000-0005-0000-0000-00001D000000}"/>
    <cellStyle name="Comma 2 5" xfId="29" xr:uid="{00000000-0005-0000-0000-00001E000000}"/>
    <cellStyle name="Comma 2 5 2" xfId="80" xr:uid="{00000000-0005-0000-0000-00001F000000}"/>
    <cellStyle name="Comma 2 6" xfId="51" xr:uid="{00000000-0005-0000-0000-000020000000}"/>
    <cellStyle name="Comma 3" xfId="8" xr:uid="{00000000-0005-0000-0000-000021000000}"/>
    <cellStyle name="Comma 3 2" xfId="20" xr:uid="{00000000-0005-0000-0000-000022000000}"/>
    <cellStyle name="Comma 3 2 2" xfId="44" xr:uid="{00000000-0005-0000-0000-000023000000}"/>
    <cellStyle name="Comma 3 2 2 2" xfId="95" xr:uid="{00000000-0005-0000-0000-000024000000}"/>
    <cellStyle name="Comma 3 2 3" xfId="71" xr:uid="{00000000-0005-0000-0000-000025000000}"/>
    <cellStyle name="Comma 3 3" xfId="32" xr:uid="{00000000-0005-0000-0000-000026000000}"/>
    <cellStyle name="Comma 3 3 2" xfId="83" xr:uid="{00000000-0005-0000-0000-000027000000}"/>
    <cellStyle name="Comma 3 4" xfId="55" xr:uid="{00000000-0005-0000-0000-000028000000}"/>
    <cellStyle name="Comma 4" xfId="14" xr:uid="{00000000-0005-0000-0000-000029000000}"/>
    <cellStyle name="Comma 4 2" xfId="38" xr:uid="{00000000-0005-0000-0000-00002A000000}"/>
    <cellStyle name="Comma 4 2 2" xfId="89" xr:uid="{00000000-0005-0000-0000-00002B000000}"/>
    <cellStyle name="Comma 4 3" xfId="65" xr:uid="{00000000-0005-0000-0000-00002C000000}"/>
    <cellStyle name="Comma 5" xfId="26" xr:uid="{00000000-0005-0000-0000-00002D000000}"/>
    <cellStyle name="Comma 5 2" xfId="77" xr:uid="{00000000-0005-0000-0000-00002E000000}"/>
    <cellStyle name="Comma 6" xfId="58" xr:uid="{00000000-0005-0000-0000-00002F000000}"/>
    <cellStyle name="Currency" xfId="102" builtinId="4"/>
    <cellStyle name="Normal" xfId="0" builtinId="0"/>
    <cellStyle name="Normal 11" xfId="5" xr:uid="{00000000-0005-0000-0000-000031000000}"/>
    <cellStyle name="Normal 11 2" xfId="59" xr:uid="{00000000-0005-0000-0000-000032000000}"/>
    <cellStyle name="Normal 2" xfId="6" xr:uid="{00000000-0005-0000-0000-000033000000}"/>
    <cellStyle name="Normal 2 2" xfId="2" xr:uid="{00000000-0005-0000-0000-000034000000}"/>
    <cellStyle name="Normal 2 2 2" xfId="9" xr:uid="{00000000-0005-0000-0000-000035000000}"/>
    <cellStyle name="Normal 2 2 2 2" xfId="21" xr:uid="{00000000-0005-0000-0000-000036000000}"/>
    <cellStyle name="Normal 2 2 2 2 2" xfId="45" xr:uid="{00000000-0005-0000-0000-000037000000}"/>
    <cellStyle name="Normal 2 2 2 2 2 2" xfId="96" xr:uid="{00000000-0005-0000-0000-000038000000}"/>
    <cellStyle name="Normal 2 2 2 2 3" xfId="72" xr:uid="{00000000-0005-0000-0000-000039000000}"/>
    <cellStyle name="Normal 2 2 2 3" xfId="33" xr:uid="{00000000-0005-0000-0000-00003A000000}"/>
    <cellStyle name="Normal 2 2 2 3 2" xfId="84" xr:uid="{00000000-0005-0000-0000-00003B000000}"/>
    <cellStyle name="Normal 2 2 2 4" xfId="60" xr:uid="{00000000-0005-0000-0000-00003C000000}"/>
    <cellStyle name="Normal 2 2 3" xfId="15" xr:uid="{00000000-0005-0000-0000-00003D000000}"/>
    <cellStyle name="Normal 2 2 3 2" xfId="39" xr:uid="{00000000-0005-0000-0000-00003E000000}"/>
    <cellStyle name="Normal 2 2 3 2 2" xfId="90" xr:uid="{00000000-0005-0000-0000-00003F000000}"/>
    <cellStyle name="Normal 2 2 3 3" xfId="66" xr:uid="{00000000-0005-0000-0000-000040000000}"/>
    <cellStyle name="Normal 2 2 4" xfId="27" xr:uid="{00000000-0005-0000-0000-000041000000}"/>
    <cellStyle name="Normal 2 2 4 2" xfId="78" xr:uid="{00000000-0005-0000-0000-000042000000}"/>
    <cellStyle name="Normal 2 2 5" xfId="54" xr:uid="{00000000-0005-0000-0000-000043000000}"/>
    <cellStyle name="Normal 2 3" xfId="12" xr:uid="{00000000-0005-0000-0000-000044000000}"/>
    <cellStyle name="Normal 2 3 2" xfId="24" xr:uid="{00000000-0005-0000-0000-000045000000}"/>
    <cellStyle name="Normal 2 3 2 2" xfId="48" xr:uid="{00000000-0005-0000-0000-000046000000}"/>
    <cellStyle name="Normal 2 3 2 2 2" xfId="99" xr:uid="{00000000-0005-0000-0000-000047000000}"/>
    <cellStyle name="Normal 2 3 2 3" xfId="75" xr:uid="{00000000-0005-0000-0000-000048000000}"/>
    <cellStyle name="Normal 2 3 3" xfId="36" xr:uid="{00000000-0005-0000-0000-000049000000}"/>
    <cellStyle name="Normal 2 3 3 2" xfId="87" xr:uid="{00000000-0005-0000-0000-00004A000000}"/>
    <cellStyle name="Normal 2 3 4" xfId="63" xr:uid="{00000000-0005-0000-0000-00004B000000}"/>
    <cellStyle name="Normal 2 4" xfId="18" xr:uid="{00000000-0005-0000-0000-00004C000000}"/>
    <cellStyle name="Normal 2 4 2" xfId="42" xr:uid="{00000000-0005-0000-0000-00004D000000}"/>
    <cellStyle name="Normal 2 4 2 2" xfId="93" xr:uid="{00000000-0005-0000-0000-00004E000000}"/>
    <cellStyle name="Normal 2 4 3" xfId="69" xr:uid="{00000000-0005-0000-0000-00004F000000}"/>
    <cellStyle name="Normal 2 5" xfId="30" xr:uid="{00000000-0005-0000-0000-000050000000}"/>
    <cellStyle name="Normal 2 5 2" xfId="81" xr:uid="{00000000-0005-0000-0000-000051000000}"/>
    <cellStyle name="Normal 2 6" xfId="52" xr:uid="{00000000-0005-0000-0000-000052000000}"/>
    <cellStyle name="Normal 3" xfId="50" xr:uid="{00000000-0005-0000-0000-000053000000}"/>
    <cellStyle name="Percent" xfId="101" builtinId="5"/>
    <cellStyle name="Percent 2" xfId="7" xr:uid="{00000000-0005-0000-0000-000055000000}"/>
    <cellStyle name="Percent 2 2" xfId="13" xr:uid="{00000000-0005-0000-0000-000056000000}"/>
    <cellStyle name="Percent 2 2 2" xfId="25" xr:uid="{00000000-0005-0000-0000-000057000000}"/>
    <cellStyle name="Percent 2 2 2 2" xfId="49" xr:uid="{00000000-0005-0000-0000-000058000000}"/>
    <cellStyle name="Percent 2 2 2 2 2" xfId="100" xr:uid="{00000000-0005-0000-0000-000059000000}"/>
    <cellStyle name="Percent 2 2 2 3" xfId="76" xr:uid="{00000000-0005-0000-0000-00005A000000}"/>
    <cellStyle name="Percent 2 2 3" xfId="37" xr:uid="{00000000-0005-0000-0000-00005B000000}"/>
    <cellStyle name="Percent 2 2 3 2" xfId="88" xr:uid="{00000000-0005-0000-0000-00005C000000}"/>
    <cellStyle name="Percent 2 2 4" xfId="64" xr:uid="{00000000-0005-0000-0000-00005D000000}"/>
    <cellStyle name="Percent 2 3" xfId="19" xr:uid="{00000000-0005-0000-0000-00005E000000}"/>
    <cellStyle name="Percent 2 3 2" xfId="43" xr:uid="{00000000-0005-0000-0000-00005F000000}"/>
    <cellStyle name="Percent 2 3 2 2" xfId="94" xr:uid="{00000000-0005-0000-0000-000060000000}"/>
    <cellStyle name="Percent 2 3 3" xfId="70" xr:uid="{00000000-0005-0000-0000-000061000000}"/>
    <cellStyle name="Percent 2 4" xfId="31" xr:uid="{00000000-0005-0000-0000-000062000000}"/>
    <cellStyle name="Percent 2 4 2" xfId="82" xr:uid="{00000000-0005-0000-0000-000063000000}"/>
    <cellStyle name="Percent 2 5" xfId="57" xr:uid="{00000000-0005-0000-0000-000064000000}"/>
    <cellStyle name="Percent 3" xfId="53" xr:uid="{00000000-0005-0000-0000-000065000000}"/>
  </cellStyles>
  <dxfs count="33">
    <dxf>
      <fill>
        <patternFill patternType="none">
          <fgColor indexed="64"/>
          <bgColor auto="1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ill>
        <patternFill patternType="none">
          <fgColor indexed="64"/>
          <bgColor auto="1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ill>
        <patternFill patternType="none">
          <fgColor indexed="64"/>
          <bgColor auto="1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ill>
        <patternFill patternType="none">
          <fgColor indexed="64"/>
          <bgColor auto="1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ill>
        <patternFill patternType="none">
          <fgColor indexed="64"/>
          <bgColor auto="1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ill>
        <patternFill patternType="none">
          <fgColor indexed="64"/>
          <bgColor auto="1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ill>
        <patternFill patternType="none">
          <fgColor indexed="64"/>
          <bgColor auto="1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ill>
        <patternFill patternType="none">
          <fgColor indexed="64"/>
          <bgColor auto="1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ill>
        <patternFill patternType="none">
          <fgColor indexed="64"/>
          <bgColor auto="1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ill>
        <patternFill patternType="none">
          <fgColor indexed="64"/>
          <bgColor auto="1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ill>
        <patternFill patternType="none">
          <fgColor indexed="64"/>
          <bgColor auto="1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ill>
        <patternFill patternType="none">
          <fgColor indexed="64"/>
          <bgColor auto="1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ill>
        <patternFill patternType="none">
          <fgColor indexed="64"/>
          <bgColor auto="1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ill>
        <patternFill patternType="none">
          <fgColor indexed="64"/>
          <bgColor auto="1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ill>
        <patternFill patternType="none">
          <fgColor indexed="64"/>
          <bgColor auto="1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ill>
        <patternFill patternType="none">
          <fgColor indexed="64"/>
          <bgColor auto="1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scheme val="none"/>
      </font>
      <numFmt numFmtId="14" formatCode="0.00%"/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ill>
        <patternFill patternType="none">
          <fgColor indexed="64"/>
          <bgColor auto="1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ill>
        <patternFill patternType="none">
          <fgColor indexed="64"/>
          <bgColor auto="1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scheme val="none"/>
      </font>
      <numFmt numFmtId="164" formatCode="_-* #,##0_-;\-* #,##0_-;_-* &quot;-&quot;_-;_-@_-"/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scheme val="none"/>
      </font>
      <numFmt numFmtId="164" formatCode="_-* #,##0_-;\-* #,##0_-;_-* &quot;-&quot;_-;_-@_-"/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ill>
        <patternFill patternType="none">
          <fgColor indexed="64"/>
          <bgColor auto="1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ill>
        <patternFill patternType="none">
          <fgColor indexed="64"/>
          <bgColor auto="1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ill>
        <patternFill patternType="none">
          <fgColor indexed="64"/>
          <bgColor auto="1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ill>
        <patternFill patternType="none">
          <fgColor indexed="64"/>
          <bgColor auto="1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numFmt numFmtId="172" formatCode="dd/mm/yyyy"/>
      <fill>
        <patternFill patternType="none">
          <fgColor indexed="64"/>
          <bgColor auto="1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numFmt numFmtId="172" formatCode="dd/mm/yyyy"/>
      <fill>
        <patternFill patternType="none">
          <fgColor indexed="64"/>
          <bgColor auto="1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ill>
        <patternFill patternType="none">
          <fgColor indexed="64"/>
          <bgColor auto="1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ill>
        <patternFill patternType="none">
          <fgColor indexed="64"/>
          <bgColor auto="1"/>
        </patternFill>
      </fill>
      <alignment horizontal="left" textRotation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numFmt numFmtId="172" formatCode="dd/mm/yyyy"/>
      <fill>
        <patternFill patternType="none">
          <fgColor indexed="64"/>
          <bgColor auto="1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ill>
        <patternFill patternType="none">
          <fgColor indexed="64"/>
          <bgColor auto="1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ill>
        <patternFill patternType="none">
          <fgColor rgb="FF000000"/>
          <bgColor auto="1"/>
        </patternFill>
      </fill>
      <protection locked="0" hidden="0"/>
    </dxf>
    <dxf>
      <font>
        <b/>
      </font>
      <alignment horizontal="center" vertical="center" textRotation="0" wrapText="1" indent="0" justifyLastLine="0" shrinkToFit="0" readingOrder="0"/>
      <protection locked="0" hidden="0"/>
    </dxf>
  </dxfs>
  <tableStyles count="1" defaultTableStyle="TableStyleMedium2" defaultPivotStyle="PivotStyleLight16">
    <tableStyle name="Table Style 1" pivot="0" count="0" xr9:uid="{00000000-0011-0000-FFFF-FFFF00000000}"/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00000000-000C-0000-FFFF-FFFF00000000}" name="Table13" displayName="Table13" ref="A4:AE480" totalsRowShown="0" headerRowDxfId="32" dataDxfId="31">
  <autoFilter ref="A4:AE480" xr:uid="{00000000-0009-0000-0100-000002000000}"/>
  <sortState xmlns:xlrd2="http://schemas.microsoft.com/office/spreadsheetml/2017/richdata2" ref="A5:AE36">
    <sortCondition ref="E4:E36"/>
  </sortState>
  <tableColumns count="31">
    <tableColumn id="1" xr3:uid="{00000000-0010-0000-0000-000001000000}" name="ISIN " dataDxfId="30"/>
    <tableColumn id="2" xr3:uid="{00000000-0010-0000-0000-000002000000}" name="Auction Date" dataDxfId="29"/>
    <tableColumn id="3" xr3:uid="{00000000-0010-0000-0000-000003000000}" name="Tenor type" dataDxfId="28"/>
    <tableColumn id="4" xr3:uid="{00000000-0010-0000-0000-000004000000}" name="Month" dataDxfId="27"/>
    <tableColumn id="5" xr3:uid="{00000000-0010-0000-0000-000005000000}" name=" Settlement Date " dataDxfId="26"/>
    <tableColumn id="6" xr3:uid="{00000000-0010-0000-0000-000006000000}" name=" Maturity Date" dataDxfId="25"/>
    <tableColumn id="7" xr3:uid="{00000000-0010-0000-0000-000007000000}" name="Announced Amount" dataDxfId="24"/>
    <tableColumn id="8" xr3:uid="{00000000-0010-0000-0000-000008000000}" name=" Announced Amount (case of structured changes)" dataDxfId="23"/>
    <tableColumn id="9" xr3:uid="{00000000-0010-0000-0000-000009000000}" name="Bid  Amount " dataDxfId="22"/>
    <tableColumn id="10" xr3:uid="{00000000-0010-0000-0000-00000A000000}" name="Accepted Amount" dataDxfId="21"/>
    <tableColumn id="29" xr3:uid="{00000000-0010-0000-0000-00001D000000}" name="Competitive Bid Amount" dataDxfId="20" dataCellStyle="Normal 2 2"/>
    <tableColumn id="31" xr3:uid="{00000000-0010-0000-0000-00001F000000}" name="Competitive Accepted  Amount" dataDxfId="19" dataCellStyle="Normal 2 2"/>
    <tableColumn id="11" xr3:uid="{00000000-0010-0000-0000-00000B000000}" name="Non competitive Bid Amount" dataDxfId="18"/>
    <tableColumn id="12" xr3:uid="{00000000-0010-0000-0000-00000C000000}" name="Non competitive Accepted  Amount" dataDxfId="17"/>
    <tableColumn id="32" xr3:uid="{00000000-0010-0000-0000-000020000000}" name="Uniform Accepted  Yield" dataDxfId="16" dataCellStyle="Normal 2 2"/>
    <tableColumn id="13" xr3:uid="{00000000-0010-0000-0000-00000D000000}" name="Weighted Average Yield" dataDxfId="15"/>
    <tableColumn id="14" xr3:uid="{00000000-0010-0000-0000-00000E000000}" name="Maximum Requested Yield" dataDxfId="14"/>
    <tableColumn id="30" xr3:uid="{00000000-0010-0000-0000-00001E000000}" name="Cut off Yield" dataDxfId="13"/>
    <tableColumn id="15" xr3:uid="{00000000-0010-0000-0000-00000F000000}" name="Minimum Requested Yield" dataDxfId="12"/>
    <tableColumn id="16" xr3:uid="{00000000-0010-0000-0000-000010000000}" name="Clean Price" dataDxfId="11"/>
    <tableColumn id="17" xr3:uid="{00000000-0010-0000-0000-000011000000}" name="Accrued Interest" dataDxfId="10"/>
    <tableColumn id="18" xr3:uid="{00000000-0010-0000-0000-000012000000}" name="Gross Price" dataDxfId="9"/>
    <tableColumn id="19" xr3:uid="{00000000-0010-0000-0000-000013000000}" name="Discount Margin Accepted" dataDxfId="8"/>
    <tableColumn id="20" xr3:uid="{00000000-0010-0000-0000-000014000000}" name="Minimum Discount Margin " dataDxfId="7"/>
    <tableColumn id="21" xr3:uid="{00000000-0010-0000-0000-000015000000}" name="Maximum Discount Margin" dataDxfId="6"/>
    <tableColumn id="22" xr3:uid="{00000000-0010-0000-0000-000016000000}" name="Uniform Accepted  Spread" dataDxfId="5"/>
    <tableColumn id="23" xr3:uid="{00000000-0010-0000-0000-000017000000}" name="Maximum Requested Spread" dataDxfId="4"/>
    <tableColumn id="24" xr3:uid="{00000000-0010-0000-0000-000018000000}" name="Minimum Requested  Spread" dataDxfId="3"/>
    <tableColumn id="25" xr3:uid="{00000000-0010-0000-0000-000019000000}" name="Floating Interest Rate " dataDxfId="2"/>
    <tableColumn id="26" xr3:uid="{00000000-0010-0000-0000-00001A000000}" name="Coupon Rate (percentage)" dataDxfId="1"/>
    <tableColumn id="27" xr3:uid="{00000000-0010-0000-0000-00001B000000}" name="Bid Cover Ratio" dataDxfId="0"/>
  </tableColumns>
  <tableStyleInfo name="TableStyleLight15" showFirstColumn="0" showLastColumn="0" showRowStripes="1" showColumnStripes="0"/>
</table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XFD516"/>
  <sheetViews>
    <sheetView showGridLines="0" tabSelected="1" zoomScale="90" zoomScaleNormal="90" workbookViewId="0">
      <pane xSplit="3" ySplit="4" topLeftCell="L463" activePane="bottomRight" state="frozenSplit"/>
      <selection pane="topRight" activeCell="D1" sqref="D1"/>
      <selection pane="bottomLeft" activeCell="A5" sqref="A5"/>
      <selection pane="bottomRight" activeCell="L485" sqref="L485"/>
    </sheetView>
  </sheetViews>
  <sheetFormatPr defaultColWidth="9.140625" defaultRowHeight="15" outlineLevelCol="1" x14ac:dyDescent="0.25"/>
  <cols>
    <col min="1" max="1" width="29.85546875" style="1" customWidth="1"/>
    <col min="2" max="2" width="14.140625" style="193" customWidth="1"/>
    <col min="3" max="3" width="31.5703125" style="4" customWidth="1"/>
    <col min="4" max="4" width="9.140625" style="1"/>
    <col min="5" max="5" width="13" style="193" customWidth="1"/>
    <col min="6" max="6" width="13.7109375" style="193" customWidth="1"/>
    <col min="7" max="7" width="14.85546875" style="1" customWidth="1"/>
    <col min="8" max="8" width="16.28515625" style="1" customWidth="1"/>
    <col min="9" max="9" width="16.7109375" style="1" bestFit="1" customWidth="1"/>
    <col min="10" max="10" width="12.42578125" style="1" customWidth="1"/>
    <col min="11" max="11" width="15.42578125" style="1" customWidth="1"/>
    <col min="12" max="12" width="16" style="1" customWidth="1"/>
    <col min="13" max="13" width="15.42578125" style="1" customWidth="1"/>
    <col min="14" max="15" width="16.42578125" style="1" customWidth="1"/>
    <col min="16" max="16" width="16.28515625" style="1" customWidth="1"/>
    <col min="17" max="18" width="16.7109375" style="1" customWidth="1"/>
    <col min="19" max="19" width="14.42578125" style="1" customWidth="1"/>
    <col min="20" max="20" width="15.140625" style="1" customWidth="1"/>
    <col min="21" max="21" width="12.42578125" style="1" customWidth="1"/>
    <col min="22" max="22" width="33.28515625" style="1" customWidth="1"/>
    <col min="23" max="23" width="16.42578125" style="1" hidden="1" customWidth="1" outlineLevel="1"/>
    <col min="24" max="24" width="16.7109375" style="1" hidden="1" customWidth="1" outlineLevel="1"/>
    <col min="25" max="25" width="17" style="1" hidden="1" customWidth="1" outlineLevel="1"/>
    <col min="26" max="26" width="15" style="1" hidden="1" customWidth="1" outlineLevel="1"/>
    <col min="27" max="28" width="16.5703125" style="1" hidden="1" customWidth="1" outlineLevel="1"/>
    <col min="29" max="29" width="13.85546875" style="1" hidden="1" customWidth="1" outlineLevel="1"/>
    <col min="30" max="30" width="12.85546875" style="1" customWidth="1" collapsed="1"/>
    <col min="31" max="31" width="10.7109375" style="1" customWidth="1"/>
    <col min="32" max="16384" width="9.140625" style="1"/>
  </cols>
  <sheetData>
    <row r="1" spans="1:33" x14ac:dyDescent="0.25">
      <c r="A1" s="256" t="s">
        <v>11</v>
      </c>
      <c r="B1" s="256"/>
      <c r="C1" s="256"/>
      <c r="D1" s="257" t="s">
        <v>48</v>
      </c>
      <c r="E1" s="257"/>
      <c r="F1" s="257"/>
      <c r="G1" s="257"/>
      <c r="H1" s="257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10"/>
      <c r="U1" s="258" t="s">
        <v>47</v>
      </c>
      <c r="V1" s="258"/>
      <c r="W1" s="258"/>
      <c r="X1" s="258"/>
      <c r="Y1" s="258"/>
      <c r="Z1" s="258"/>
      <c r="AA1" s="258"/>
      <c r="AB1" s="258"/>
      <c r="AC1" s="258"/>
      <c r="AD1" s="258"/>
      <c r="AE1" s="258"/>
    </row>
    <row r="2" spans="1:33" x14ac:dyDescent="0.25">
      <c r="A2" s="259" t="s">
        <v>301</v>
      </c>
      <c r="B2" s="260"/>
      <c r="C2" s="260"/>
      <c r="D2" s="261" t="s">
        <v>49</v>
      </c>
      <c r="E2" s="261"/>
      <c r="F2" s="261"/>
      <c r="G2" s="261"/>
      <c r="H2" s="261"/>
      <c r="I2" s="6"/>
      <c r="J2" s="6"/>
      <c r="K2" s="6"/>
      <c r="L2" s="6"/>
      <c r="M2" s="6"/>
      <c r="N2" s="6"/>
      <c r="O2" s="6"/>
      <c r="P2" s="6"/>
      <c r="Q2" s="6"/>
      <c r="R2" s="6"/>
      <c r="S2" s="6"/>
      <c r="T2" s="9"/>
      <c r="U2" s="259" t="s">
        <v>317</v>
      </c>
      <c r="V2" s="260"/>
      <c r="W2" s="260"/>
      <c r="X2" s="259"/>
      <c r="Y2" s="260"/>
      <c r="Z2" s="260"/>
      <c r="AA2" s="259"/>
      <c r="AB2" s="260"/>
      <c r="AC2" s="260"/>
      <c r="AD2" s="259"/>
      <c r="AE2" s="260"/>
    </row>
    <row r="3" spans="1:33" ht="27" customHeight="1" x14ac:dyDescent="0.25">
      <c r="A3" s="2"/>
      <c r="B3" s="187" t="s">
        <v>0</v>
      </c>
      <c r="C3" s="3" t="s">
        <v>53</v>
      </c>
      <c r="D3" s="3" t="s">
        <v>1</v>
      </c>
      <c r="E3" s="196" t="s">
        <v>2</v>
      </c>
      <c r="F3" s="196" t="s">
        <v>3</v>
      </c>
      <c r="G3" s="3" t="s">
        <v>57</v>
      </c>
      <c r="H3" s="7" t="s">
        <v>58</v>
      </c>
      <c r="I3" s="3" t="s">
        <v>14</v>
      </c>
      <c r="J3" s="3" t="s">
        <v>15</v>
      </c>
      <c r="K3" s="3" t="s">
        <v>16</v>
      </c>
      <c r="L3" s="3" t="s">
        <v>17</v>
      </c>
      <c r="M3" s="3" t="s">
        <v>20</v>
      </c>
      <c r="N3" s="3" t="s">
        <v>21</v>
      </c>
      <c r="O3" s="3" t="s">
        <v>50</v>
      </c>
      <c r="P3" s="3" t="s">
        <v>52</v>
      </c>
      <c r="Q3" s="3" t="s">
        <v>4</v>
      </c>
      <c r="R3" s="3" t="s">
        <v>55</v>
      </c>
      <c r="S3" s="3" t="s">
        <v>5</v>
      </c>
      <c r="T3" s="3" t="s">
        <v>26</v>
      </c>
      <c r="U3" s="3" t="s">
        <v>6</v>
      </c>
      <c r="V3" s="3" t="s">
        <v>29</v>
      </c>
      <c r="W3" s="3" t="s">
        <v>31</v>
      </c>
      <c r="X3" s="3" t="s">
        <v>33</v>
      </c>
      <c r="Y3" s="3" t="s">
        <v>35</v>
      </c>
      <c r="Z3" s="3" t="s">
        <v>37</v>
      </c>
      <c r="AA3" s="3" t="s">
        <v>39</v>
      </c>
      <c r="AB3" s="3" t="s">
        <v>41</v>
      </c>
      <c r="AC3" s="3" t="s">
        <v>43</v>
      </c>
      <c r="AD3" s="3" t="s">
        <v>46</v>
      </c>
      <c r="AE3" s="3" t="s">
        <v>45</v>
      </c>
    </row>
    <row r="4" spans="1:33" ht="27" customHeight="1" x14ac:dyDescent="0.25">
      <c r="A4" s="52" t="s">
        <v>63</v>
      </c>
      <c r="B4" s="188" t="s">
        <v>12</v>
      </c>
      <c r="C4" s="53" t="s">
        <v>54</v>
      </c>
      <c r="D4" s="53" t="s">
        <v>7</v>
      </c>
      <c r="E4" s="188" t="s">
        <v>8</v>
      </c>
      <c r="F4" s="188" t="s">
        <v>13</v>
      </c>
      <c r="G4" s="53" t="s">
        <v>59</v>
      </c>
      <c r="H4" s="53" t="s">
        <v>62</v>
      </c>
      <c r="I4" s="53" t="s">
        <v>9</v>
      </c>
      <c r="J4" s="53" t="s">
        <v>10</v>
      </c>
      <c r="K4" s="53" t="s">
        <v>18</v>
      </c>
      <c r="L4" s="53" t="s">
        <v>19</v>
      </c>
      <c r="M4" s="53" t="s">
        <v>22</v>
      </c>
      <c r="N4" s="53" t="s">
        <v>23</v>
      </c>
      <c r="O4" s="53" t="s">
        <v>51</v>
      </c>
      <c r="P4" s="53" t="s">
        <v>60</v>
      </c>
      <c r="Q4" s="53" t="s">
        <v>24</v>
      </c>
      <c r="R4" s="53" t="s">
        <v>56</v>
      </c>
      <c r="S4" s="53" t="s">
        <v>25</v>
      </c>
      <c r="T4" s="53" t="s">
        <v>27</v>
      </c>
      <c r="U4" s="53" t="s">
        <v>28</v>
      </c>
      <c r="V4" s="53" t="s">
        <v>30</v>
      </c>
      <c r="W4" s="53" t="s">
        <v>32</v>
      </c>
      <c r="X4" s="53" t="s">
        <v>34</v>
      </c>
      <c r="Y4" s="53" t="s">
        <v>36</v>
      </c>
      <c r="Z4" s="53" t="s">
        <v>38</v>
      </c>
      <c r="AA4" s="53" t="s">
        <v>40</v>
      </c>
      <c r="AB4" s="53" t="s">
        <v>42</v>
      </c>
      <c r="AC4" s="53" t="s">
        <v>44</v>
      </c>
      <c r="AD4" s="53" t="s">
        <v>316</v>
      </c>
      <c r="AE4" s="53" t="s">
        <v>61</v>
      </c>
    </row>
    <row r="5" spans="1:33" x14ac:dyDescent="0.25">
      <c r="A5" s="61" t="s">
        <v>67</v>
      </c>
      <c r="B5" s="189">
        <v>44201</v>
      </c>
      <c r="C5" s="62" t="s">
        <v>66</v>
      </c>
      <c r="D5" s="61" t="s">
        <v>65</v>
      </c>
      <c r="E5" s="197">
        <v>44203</v>
      </c>
      <c r="F5" s="197">
        <v>44294</v>
      </c>
      <c r="G5" s="63">
        <v>2000000</v>
      </c>
      <c r="H5" s="63">
        <v>1792630</v>
      </c>
      <c r="I5" s="64">
        <v>1202000</v>
      </c>
      <c r="J5" s="64">
        <v>1202000</v>
      </c>
      <c r="K5" s="64">
        <v>1200000</v>
      </c>
      <c r="L5" s="64">
        <v>1200000</v>
      </c>
      <c r="M5" s="54">
        <v>2000</v>
      </c>
      <c r="N5" s="54">
        <v>2000</v>
      </c>
      <c r="O5" s="65"/>
      <c r="P5" s="65">
        <v>1.091E-2</v>
      </c>
      <c r="Q5" s="65">
        <v>1.2500000000000001E-2</v>
      </c>
      <c r="R5" s="65">
        <v>1.2500000000000001E-2</v>
      </c>
      <c r="S5" s="65">
        <v>8.6999999999999994E-3</v>
      </c>
      <c r="T5" s="66"/>
      <c r="U5" s="65"/>
      <c r="V5" s="55"/>
      <c r="W5" s="65"/>
      <c r="X5" s="65"/>
      <c r="Y5" s="65"/>
      <c r="Z5" s="65"/>
      <c r="AA5" s="65"/>
      <c r="AB5" s="65"/>
      <c r="AC5" s="65"/>
      <c r="AD5" s="65"/>
      <c r="AE5" s="55">
        <v>0.6</v>
      </c>
      <c r="AG5" s="8"/>
    </row>
    <row r="6" spans="1:33" x14ac:dyDescent="0.25">
      <c r="A6" s="61" t="s">
        <v>68</v>
      </c>
      <c r="B6" s="189">
        <v>44201</v>
      </c>
      <c r="C6" s="62" t="s">
        <v>64</v>
      </c>
      <c r="D6" s="61" t="s">
        <v>65</v>
      </c>
      <c r="E6" s="197">
        <v>44203</v>
      </c>
      <c r="F6" s="197">
        <v>44567</v>
      </c>
      <c r="G6" s="63">
        <v>7000000</v>
      </c>
      <c r="H6" s="63">
        <v>7207370</v>
      </c>
      <c r="I6" s="64">
        <v>7207370</v>
      </c>
      <c r="J6" s="64">
        <v>7207370</v>
      </c>
      <c r="K6" s="64">
        <v>7150000</v>
      </c>
      <c r="L6" s="64">
        <v>7150000</v>
      </c>
      <c r="M6" s="54">
        <v>57370</v>
      </c>
      <c r="N6" s="54">
        <v>57370</v>
      </c>
      <c r="O6" s="65"/>
      <c r="P6" s="65">
        <v>1.847E-2</v>
      </c>
      <c r="Q6" s="65">
        <v>2.0799999999999999E-2</v>
      </c>
      <c r="R6" s="65">
        <v>2.0799999999999999E-2</v>
      </c>
      <c r="S6" s="65">
        <v>1.55E-2</v>
      </c>
      <c r="T6" s="66"/>
      <c r="U6" s="65"/>
      <c r="V6" s="55"/>
      <c r="W6" s="65"/>
      <c r="X6" s="65"/>
      <c r="Y6" s="65"/>
      <c r="Z6" s="65"/>
      <c r="AA6" s="65"/>
      <c r="AB6" s="65"/>
      <c r="AC6" s="65"/>
      <c r="AD6" s="65"/>
      <c r="AE6" s="55">
        <v>1.03</v>
      </c>
      <c r="AG6" s="8"/>
    </row>
    <row r="7" spans="1:33" x14ac:dyDescent="0.25">
      <c r="A7" s="61" t="s">
        <v>69</v>
      </c>
      <c r="B7" s="189">
        <v>44203</v>
      </c>
      <c r="C7" s="62" t="s">
        <v>128</v>
      </c>
      <c r="D7" s="61" t="s">
        <v>65</v>
      </c>
      <c r="E7" s="197">
        <v>44207</v>
      </c>
      <c r="F7" s="197">
        <v>44937</v>
      </c>
      <c r="G7" s="63">
        <v>6000000</v>
      </c>
      <c r="H7" s="67"/>
      <c r="I7" s="64">
        <v>6668500</v>
      </c>
      <c r="J7" s="64">
        <v>6000000</v>
      </c>
      <c r="K7" s="64">
        <v>6392300</v>
      </c>
      <c r="L7" s="64">
        <v>5723800</v>
      </c>
      <c r="M7" s="54">
        <v>276200</v>
      </c>
      <c r="N7" s="54">
        <v>276200</v>
      </c>
      <c r="O7" s="68">
        <v>2.63E-2</v>
      </c>
      <c r="P7" s="67"/>
      <c r="Q7" s="65">
        <v>2.8199999999999999E-2</v>
      </c>
      <c r="R7" s="65">
        <v>2.63E-2</v>
      </c>
      <c r="S7" s="65">
        <v>1.7999999999999999E-2</v>
      </c>
      <c r="T7" s="67"/>
      <c r="U7" s="69"/>
      <c r="V7" s="67"/>
      <c r="W7" s="67"/>
      <c r="X7" s="67"/>
      <c r="Y7" s="67"/>
      <c r="Z7" s="67"/>
      <c r="AA7" s="67"/>
      <c r="AB7" s="67"/>
      <c r="AC7" s="67"/>
      <c r="AD7" s="68">
        <v>2.63E-2</v>
      </c>
      <c r="AE7" s="55">
        <v>1.1100000000000001</v>
      </c>
    </row>
    <row r="8" spans="1:33" x14ac:dyDescent="0.25">
      <c r="A8" s="61" t="s">
        <v>71</v>
      </c>
      <c r="B8" s="189">
        <v>44209</v>
      </c>
      <c r="C8" s="62" t="s">
        <v>129</v>
      </c>
      <c r="D8" s="61" t="s">
        <v>65</v>
      </c>
      <c r="E8" s="197">
        <v>44211</v>
      </c>
      <c r="F8" s="197">
        <v>47863</v>
      </c>
      <c r="G8" s="63">
        <v>3500000</v>
      </c>
      <c r="H8" s="67"/>
      <c r="I8" s="64">
        <v>6515500</v>
      </c>
      <c r="J8" s="64">
        <v>3500000</v>
      </c>
      <c r="K8" s="64">
        <v>5229300</v>
      </c>
      <c r="L8" s="64">
        <v>2802600</v>
      </c>
      <c r="M8" s="54">
        <v>1286200</v>
      </c>
      <c r="N8" s="54">
        <v>697400</v>
      </c>
      <c r="O8" s="70">
        <v>5.3800000000000001E-2</v>
      </c>
      <c r="P8" s="67"/>
      <c r="Q8" s="65">
        <v>5.74E-2</v>
      </c>
      <c r="R8" s="65">
        <v>5.3800000000000001E-2</v>
      </c>
      <c r="S8" s="65">
        <v>4.2000000000000003E-2</v>
      </c>
      <c r="T8" s="67"/>
      <c r="U8" s="69"/>
      <c r="V8" s="67"/>
      <c r="W8" s="67"/>
      <c r="X8" s="67"/>
      <c r="Y8" s="67"/>
      <c r="Z8" s="67"/>
      <c r="AA8" s="67"/>
      <c r="AB8" s="67"/>
      <c r="AC8" s="67"/>
      <c r="AD8" s="68">
        <v>5.3800000000000001E-2</v>
      </c>
      <c r="AE8" s="55">
        <v>1.86</v>
      </c>
    </row>
    <row r="9" spans="1:33" x14ac:dyDescent="0.25">
      <c r="A9" s="61" t="s">
        <v>72</v>
      </c>
      <c r="B9" s="189">
        <v>44215</v>
      </c>
      <c r="C9" s="62" t="s">
        <v>64</v>
      </c>
      <c r="D9" s="61" t="s">
        <v>65</v>
      </c>
      <c r="E9" s="197">
        <v>44217</v>
      </c>
      <c r="F9" s="197">
        <v>44581</v>
      </c>
      <c r="G9" s="63">
        <v>10200000</v>
      </c>
      <c r="H9" s="63"/>
      <c r="I9" s="64">
        <v>10397070</v>
      </c>
      <c r="J9" s="63">
        <v>10200000</v>
      </c>
      <c r="K9" s="64">
        <v>5769190</v>
      </c>
      <c r="L9" s="64">
        <v>5572120</v>
      </c>
      <c r="M9" s="54">
        <v>4627880</v>
      </c>
      <c r="N9" s="54">
        <v>4627880</v>
      </c>
      <c r="O9" s="65"/>
      <c r="P9" s="65">
        <v>1.9900000000000001E-2</v>
      </c>
      <c r="Q9" s="65">
        <v>2.1999999999999999E-2</v>
      </c>
      <c r="R9" s="65">
        <v>2.1999999999999999E-2</v>
      </c>
      <c r="S9" s="65">
        <v>1.7399999999999999E-2</v>
      </c>
      <c r="T9" s="66"/>
      <c r="U9" s="65"/>
      <c r="V9" s="55"/>
      <c r="W9" s="65"/>
      <c r="X9" s="65"/>
      <c r="Y9" s="65"/>
      <c r="Z9" s="65"/>
      <c r="AA9" s="65"/>
      <c r="AB9" s="65"/>
      <c r="AC9" s="65"/>
      <c r="AD9" s="65"/>
      <c r="AE9" s="15">
        <v>1.02</v>
      </c>
      <c r="AG9" s="8"/>
    </row>
    <row r="10" spans="1:33" x14ac:dyDescent="0.25">
      <c r="A10" s="61" t="s">
        <v>73</v>
      </c>
      <c r="B10" s="189">
        <v>44221</v>
      </c>
      <c r="C10" s="62" t="s">
        <v>74</v>
      </c>
      <c r="D10" s="61" t="s">
        <v>65</v>
      </c>
      <c r="E10" s="197">
        <v>44223</v>
      </c>
      <c r="F10" s="197">
        <v>45742</v>
      </c>
      <c r="G10" s="63">
        <v>2000000</v>
      </c>
      <c r="H10" s="63"/>
      <c r="I10" s="64">
        <v>4623500</v>
      </c>
      <c r="J10" s="63">
        <v>2300000</v>
      </c>
      <c r="K10" s="64">
        <v>4473500</v>
      </c>
      <c r="L10" s="64">
        <v>2150000</v>
      </c>
      <c r="M10" s="54">
        <v>150000</v>
      </c>
      <c r="N10" s="54">
        <v>150000</v>
      </c>
      <c r="O10" s="65"/>
      <c r="P10" s="65">
        <v>4.2200000000000001E-2</v>
      </c>
      <c r="Q10" s="65">
        <v>0.05</v>
      </c>
      <c r="R10" s="65">
        <v>4.2999999999999997E-2</v>
      </c>
      <c r="S10" s="65">
        <v>3.5999999999999997E-2</v>
      </c>
      <c r="T10" s="66">
        <v>98.028993</v>
      </c>
      <c r="U10" s="65">
        <v>1.2435999999999999E-2</v>
      </c>
      <c r="V10" s="55">
        <v>99.272604999999999</v>
      </c>
      <c r="W10" s="65"/>
      <c r="X10" s="65"/>
      <c r="Y10" s="65"/>
      <c r="Z10" s="65"/>
      <c r="AA10" s="65"/>
      <c r="AB10" s="65"/>
      <c r="AC10" s="65"/>
      <c r="AD10" s="65">
        <v>3.6999999999999998E-2</v>
      </c>
      <c r="AE10" s="15">
        <v>2.31</v>
      </c>
    </row>
    <row r="11" spans="1:33" x14ac:dyDescent="0.25">
      <c r="A11" s="61" t="s">
        <v>75</v>
      </c>
      <c r="B11" s="189">
        <v>44229</v>
      </c>
      <c r="C11" s="62" t="s">
        <v>76</v>
      </c>
      <c r="D11" s="61" t="s">
        <v>77</v>
      </c>
      <c r="E11" s="197">
        <v>44231</v>
      </c>
      <c r="F11" s="197">
        <v>44413</v>
      </c>
      <c r="G11" s="63">
        <v>2500000</v>
      </c>
      <c r="H11" s="63">
        <v>1003350</v>
      </c>
      <c r="I11" s="64">
        <v>1203350</v>
      </c>
      <c r="J11" s="63">
        <v>1003350</v>
      </c>
      <c r="K11" s="71">
        <v>1200000</v>
      </c>
      <c r="L11" s="71">
        <v>1000000</v>
      </c>
      <c r="M11" s="54">
        <v>3350</v>
      </c>
      <c r="N11" s="54">
        <v>3350</v>
      </c>
      <c r="O11" s="72"/>
      <c r="P11" s="65">
        <v>1.5810000000000001E-2</v>
      </c>
      <c r="Q11" s="65">
        <v>1.9E-2</v>
      </c>
      <c r="R11" s="65">
        <v>1.77E-2</v>
      </c>
      <c r="S11" s="65">
        <v>1.4999999999999999E-2</v>
      </c>
      <c r="T11" s="66"/>
      <c r="U11" s="65"/>
      <c r="V11" s="55"/>
      <c r="W11" s="65"/>
      <c r="X11" s="65"/>
      <c r="Y11" s="65"/>
      <c r="Z11" s="65"/>
      <c r="AA11" s="65"/>
      <c r="AB11" s="65"/>
      <c r="AC11" s="65"/>
      <c r="AD11" s="65"/>
      <c r="AE11" s="15">
        <v>0.48</v>
      </c>
    </row>
    <row r="12" spans="1:33" x14ac:dyDescent="0.25">
      <c r="A12" s="61" t="s">
        <v>78</v>
      </c>
      <c r="B12" s="189">
        <v>44229</v>
      </c>
      <c r="C12" s="62" t="s">
        <v>64</v>
      </c>
      <c r="D12" s="61" t="s">
        <v>77</v>
      </c>
      <c r="E12" s="197">
        <v>44231</v>
      </c>
      <c r="F12" s="197">
        <v>44595</v>
      </c>
      <c r="G12" s="63">
        <v>10700000</v>
      </c>
      <c r="H12" s="63">
        <v>12196640</v>
      </c>
      <c r="I12" s="64">
        <v>13592340</v>
      </c>
      <c r="J12" s="63">
        <v>12196640</v>
      </c>
      <c r="K12" s="71">
        <v>8644380</v>
      </c>
      <c r="L12" s="71">
        <v>7248680</v>
      </c>
      <c r="M12" s="54">
        <v>4947960</v>
      </c>
      <c r="N12" s="54">
        <v>4947960</v>
      </c>
      <c r="O12" s="72"/>
      <c r="P12" s="65">
        <v>1.9859999999999999E-2</v>
      </c>
      <c r="Q12" s="65">
        <v>2.3699999999999999E-2</v>
      </c>
      <c r="R12" s="65">
        <v>2.1999999999999999E-2</v>
      </c>
      <c r="S12" s="65">
        <v>1.55E-2</v>
      </c>
      <c r="T12" s="66"/>
      <c r="U12" s="65"/>
      <c r="V12" s="55"/>
      <c r="W12" s="65"/>
      <c r="X12" s="65"/>
      <c r="Y12" s="65"/>
      <c r="Z12" s="65"/>
      <c r="AA12" s="65"/>
      <c r="AB12" s="65"/>
      <c r="AC12" s="65"/>
      <c r="AD12" s="65"/>
      <c r="AE12" s="15">
        <v>1.27</v>
      </c>
    </row>
    <row r="13" spans="1:33" x14ac:dyDescent="0.25">
      <c r="A13" s="61" t="s">
        <v>79</v>
      </c>
      <c r="B13" s="189">
        <v>44235</v>
      </c>
      <c r="C13" s="62" t="s">
        <v>128</v>
      </c>
      <c r="D13" s="61" t="s">
        <v>77</v>
      </c>
      <c r="E13" s="197">
        <v>44237</v>
      </c>
      <c r="F13" s="197">
        <v>44967</v>
      </c>
      <c r="G13" s="63">
        <v>4500000</v>
      </c>
      <c r="H13" s="63"/>
      <c r="I13" s="64">
        <v>5452300</v>
      </c>
      <c r="J13" s="63">
        <v>5152300</v>
      </c>
      <c r="K13" s="64">
        <v>5024000</v>
      </c>
      <c r="L13" s="64">
        <v>4724000</v>
      </c>
      <c r="M13" s="54">
        <v>428300</v>
      </c>
      <c r="N13" s="54">
        <v>428300</v>
      </c>
      <c r="O13" s="65">
        <v>2.6499999999999999E-2</v>
      </c>
      <c r="P13" s="65"/>
      <c r="Q13" s="65">
        <v>2.7099999999999999E-2</v>
      </c>
      <c r="R13" s="65">
        <v>2.6499999999999999E-2</v>
      </c>
      <c r="S13" s="65">
        <v>1.9E-2</v>
      </c>
      <c r="T13" s="66"/>
      <c r="U13" s="65"/>
      <c r="V13" s="55"/>
      <c r="W13" s="65"/>
      <c r="X13" s="65"/>
      <c r="Y13" s="65"/>
      <c r="Z13" s="65"/>
      <c r="AA13" s="65"/>
      <c r="AB13" s="65"/>
      <c r="AC13" s="65"/>
      <c r="AD13" s="65">
        <v>2.6499999999999999E-2</v>
      </c>
      <c r="AE13" s="15">
        <v>1.21</v>
      </c>
    </row>
    <row r="14" spans="1:33" x14ac:dyDescent="0.25">
      <c r="A14" s="61" t="s">
        <v>80</v>
      </c>
      <c r="B14" s="189">
        <v>44243</v>
      </c>
      <c r="C14" s="62" t="s">
        <v>66</v>
      </c>
      <c r="D14" s="61" t="s">
        <v>77</v>
      </c>
      <c r="E14" s="197">
        <v>44245</v>
      </c>
      <c r="F14" s="197">
        <v>44336</v>
      </c>
      <c r="G14" s="63">
        <v>3000000</v>
      </c>
      <c r="H14" s="63"/>
      <c r="I14" s="64">
        <v>1488890</v>
      </c>
      <c r="J14" s="63">
        <v>1488890</v>
      </c>
      <c r="K14" s="64">
        <v>1486000</v>
      </c>
      <c r="L14" s="64">
        <v>1486000</v>
      </c>
      <c r="M14" s="54">
        <v>2890</v>
      </c>
      <c r="N14" s="54">
        <v>2890</v>
      </c>
      <c r="O14" s="65"/>
      <c r="P14" s="65">
        <v>1.285E-2</v>
      </c>
      <c r="Q14" s="65">
        <v>1.5800000000000002E-2</v>
      </c>
      <c r="R14" s="65">
        <v>1.5800000000000002E-2</v>
      </c>
      <c r="S14" s="65">
        <v>6.0000000000000001E-3</v>
      </c>
      <c r="T14" s="66"/>
      <c r="U14" s="65"/>
      <c r="V14" s="55"/>
      <c r="W14" s="65"/>
      <c r="X14" s="65"/>
      <c r="Y14" s="65"/>
      <c r="Z14" s="65"/>
      <c r="AA14" s="65"/>
      <c r="AB14" s="65"/>
      <c r="AC14" s="65"/>
      <c r="AD14" s="65"/>
      <c r="AE14" s="15">
        <v>0.5</v>
      </c>
      <c r="AG14" s="8"/>
    </row>
    <row r="15" spans="1:33" x14ac:dyDescent="0.25">
      <c r="A15" s="61" t="s">
        <v>81</v>
      </c>
      <c r="B15" s="189">
        <v>44243</v>
      </c>
      <c r="C15" s="62" t="s">
        <v>64</v>
      </c>
      <c r="D15" s="61" t="s">
        <v>77</v>
      </c>
      <c r="E15" s="197">
        <v>44245</v>
      </c>
      <c r="F15" s="197">
        <v>44609</v>
      </c>
      <c r="G15" s="63">
        <v>10700000</v>
      </c>
      <c r="H15" s="63"/>
      <c r="I15" s="64">
        <v>10957040</v>
      </c>
      <c r="J15" s="63">
        <v>10700000</v>
      </c>
      <c r="K15" s="64">
        <v>6200000</v>
      </c>
      <c r="L15" s="64">
        <v>5942960</v>
      </c>
      <c r="M15" s="54">
        <v>4757040</v>
      </c>
      <c r="N15" s="54">
        <v>4757040</v>
      </c>
      <c r="O15" s="65"/>
      <c r="P15" s="65">
        <v>2.1409999999999998E-2</v>
      </c>
      <c r="Q15" s="65">
        <v>2.3699999999999999E-2</v>
      </c>
      <c r="R15" s="65">
        <v>2.3E-2</v>
      </c>
      <c r="S15" s="65">
        <v>1.9599999999999999E-2</v>
      </c>
      <c r="T15" s="66"/>
      <c r="U15" s="65"/>
      <c r="V15" s="55"/>
      <c r="W15" s="65"/>
      <c r="X15" s="65"/>
      <c r="Y15" s="65"/>
      <c r="Z15" s="65"/>
      <c r="AA15" s="65"/>
      <c r="AB15" s="65"/>
      <c r="AC15" s="65"/>
      <c r="AD15" s="65"/>
      <c r="AE15" s="15">
        <v>1.02</v>
      </c>
      <c r="AG15" s="8"/>
    </row>
    <row r="16" spans="1:33" x14ac:dyDescent="0.25">
      <c r="A16" s="61" t="s">
        <v>82</v>
      </c>
      <c r="B16" s="189">
        <v>44246</v>
      </c>
      <c r="C16" s="62" t="s">
        <v>91</v>
      </c>
      <c r="D16" s="61" t="s">
        <v>77</v>
      </c>
      <c r="E16" s="197">
        <v>44250</v>
      </c>
      <c r="F16" s="197">
        <v>45345</v>
      </c>
      <c r="G16" s="63">
        <v>4000000</v>
      </c>
      <c r="H16" s="63"/>
      <c r="I16" s="64">
        <v>4486800</v>
      </c>
      <c r="J16" s="63">
        <v>4000000</v>
      </c>
      <c r="K16" s="64">
        <v>4036800</v>
      </c>
      <c r="L16" s="64">
        <v>3550000</v>
      </c>
      <c r="M16" s="54">
        <v>450000</v>
      </c>
      <c r="N16" s="54">
        <v>450000</v>
      </c>
      <c r="O16" s="65"/>
      <c r="P16" s="65">
        <v>3.0360000000000002E-2</v>
      </c>
      <c r="Q16" s="65">
        <v>3.3000000000000002E-2</v>
      </c>
      <c r="R16" s="65">
        <v>3.2500000000000001E-2</v>
      </c>
      <c r="S16" s="65">
        <v>2.7E-2</v>
      </c>
      <c r="T16" s="66">
        <v>99.328143999999995</v>
      </c>
      <c r="U16" s="65">
        <v>0</v>
      </c>
      <c r="V16" s="66">
        <v>99.328143999999995</v>
      </c>
      <c r="W16" s="65"/>
      <c r="X16" s="65"/>
      <c r="Y16" s="65"/>
      <c r="Z16" s="65"/>
      <c r="AA16" s="65"/>
      <c r="AB16" s="65"/>
      <c r="AC16" s="65"/>
      <c r="AD16" s="65">
        <v>2.8000000000000001E-2</v>
      </c>
      <c r="AE16" s="15">
        <v>1.1200000000000001</v>
      </c>
    </row>
    <row r="17" spans="1:33" x14ac:dyDescent="0.25">
      <c r="A17" s="61" t="s">
        <v>84</v>
      </c>
      <c r="B17" s="189">
        <v>44257</v>
      </c>
      <c r="C17" s="62" t="s">
        <v>76</v>
      </c>
      <c r="D17" s="61" t="s">
        <v>83</v>
      </c>
      <c r="E17" s="197">
        <v>44259</v>
      </c>
      <c r="F17" s="197">
        <v>44441</v>
      </c>
      <c r="G17" s="63">
        <v>1500000</v>
      </c>
      <c r="H17" s="63"/>
      <c r="I17" s="64">
        <v>2327490</v>
      </c>
      <c r="J17" s="63">
        <v>1500000</v>
      </c>
      <c r="K17" s="64">
        <v>2300000</v>
      </c>
      <c r="L17" s="64">
        <v>1472510</v>
      </c>
      <c r="M17" s="54">
        <v>27490</v>
      </c>
      <c r="N17" s="54">
        <v>27490</v>
      </c>
      <c r="O17" s="65"/>
      <c r="P17" s="65">
        <v>1.763E-2</v>
      </c>
      <c r="Q17" s="65">
        <v>1.95E-2</v>
      </c>
      <c r="R17" s="65">
        <v>1.8200000000000001E-2</v>
      </c>
      <c r="S17" s="65">
        <v>1.7000000000000001E-2</v>
      </c>
      <c r="T17" s="66"/>
      <c r="U17" s="65"/>
      <c r="V17" s="66"/>
      <c r="W17" s="65"/>
      <c r="X17" s="65"/>
      <c r="Y17" s="65"/>
      <c r="Z17" s="65"/>
      <c r="AA17" s="65"/>
      <c r="AB17" s="65"/>
      <c r="AC17" s="65"/>
      <c r="AD17" s="65"/>
      <c r="AE17" s="15">
        <v>1.55</v>
      </c>
      <c r="AG17" s="8"/>
    </row>
    <row r="18" spans="1:33" x14ac:dyDescent="0.25">
      <c r="A18" s="61" t="s">
        <v>85</v>
      </c>
      <c r="B18" s="189">
        <v>44257</v>
      </c>
      <c r="C18" s="62" t="s">
        <v>64</v>
      </c>
      <c r="D18" s="61" t="s">
        <v>83</v>
      </c>
      <c r="E18" s="197">
        <v>44259</v>
      </c>
      <c r="F18" s="197">
        <v>44623</v>
      </c>
      <c r="G18" s="63">
        <v>9800000</v>
      </c>
      <c r="H18" s="63"/>
      <c r="I18" s="64">
        <v>12251710</v>
      </c>
      <c r="J18" s="63">
        <v>9800000</v>
      </c>
      <c r="K18" s="64">
        <v>7975910</v>
      </c>
      <c r="L18" s="64">
        <v>5524200</v>
      </c>
      <c r="M18" s="54">
        <v>4275800</v>
      </c>
      <c r="N18" s="54">
        <v>4275800</v>
      </c>
      <c r="O18" s="65"/>
      <c r="P18" s="65">
        <v>2.0979999999999999E-2</v>
      </c>
      <c r="Q18" s="65">
        <v>2.5000000000000001E-2</v>
      </c>
      <c r="R18" s="65">
        <v>2.29E-2</v>
      </c>
      <c r="S18" s="65">
        <v>1.55E-2</v>
      </c>
      <c r="T18" s="66"/>
      <c r="U18" s="65"/>
      <c r="V18" s="66"/>
      <c r="W18" s="65"/>
      <c r="X18" s="65"/>
      <c r="Y18" s="65"/>
      <c r="Z18" s="65"/>
      <c r="AA18" s="65"/>
      <c r="AB18" s="65"/>
      <c r="AC18" s="65"/>
      <c r="AD18" s="65"/>
      <c r="AE18" s="15">
        <v>1.25</v>
      </c>
      <c r="AG18" s="8"/>
    </row>
    <row r="19" spans="1:33" x14ac:dyDescent="0.25">
      <c r="A19" s="61" t="s">
        <v>79</v>
      </c>
      <c r="B19" s="189">
        <v>44263</v>
      </c>
      <c r="C19" s="62" t="s">
        <v>127</v>
      </c>
      <c r="D19" s="61" t="s">
        <v>83</v>
      </c>
      <c r="E19" s="197">
        <v>44265</v>
      </c>
      <c r="F19" s="197">
        <v>44967</v>
      </c>
      <c r="G19" s="63">
        <v>3000000</v>
      </c>
      <c r="H19" s="63"/>
      <c r="I19" s="64">
        <v>5293800</v>
      </c>
      <c r="J19" s="63">
        <v>3000000</v>
      </c>
      <c r="K19" s="73">
        <v>5293800</v>
      </c>
      <c r="L19" s="73">
        <v>3000000</v>
      </c>
      <c r="M19" s="56">
        <v>0</v>
      </c>
      <c r="N19" s="56">
        <v>0</v>
      </c>
      <c r="O19" s="74">
        <v>2.63E-2</v>
      </c>
      <c r="P19" s="65"/>
      <c r="Q19" s="65">
        <v>2.75E-2</v>
      </c>
      <c r="R19" s="65">
        <v>2.63E-2</v>
      </c>
      <c r="S19" s="65">
        <v>1.9E-2</v>
      </c>
      <c r="T19" s="66">
        <v>100.03594525</v>
      </c>
      <c r="U19" s="65">
        <v>2.2079999999999999E-3</v>
      </c>
      <c r="V19" s="66">
        <v>100.25677858</v>
      </c>
      <c r="W19" s="65"/>
      <c r="X19" s="65"/>
      <c r="Y19" s="65"/>
      <c r="Z19" s="65"/>
      <c r="AA19" s="65"/>
      <c r="AB19" s="65"/>
      <c r="AC19" s="65"/>
      <c r="AD19" s="65">
        <v>2.6499999999999999E-2</v>
      </c>
      <c r="AE19" s="15">
        <v>1.76</v>
      </c>
      <c r="AG19" s="8"/>
    </row>
    <row r="20" spans="1:33" x14ac:dyDescent="0.25">
      <c r="A20" s="61" t="s">
        <v>86</v>
      </c>
      <c r="B20" s="189">
        <v>44265</v>
      </c>
      <c r="C20" s="62" t="s">
        <v>87</v>
      </c>
      <c r="D20" s="61" t="s">
        <v>83</v>
      </c>
      <c r="E20" s="197">
        <v>44267</v>
      </c>
      <c r="F20" s="197">
        <v>46824</v>
      </c>
      <c r="G20" s="63">
        <v>3000000</v>
      </c>
      <c r="H20" s="63"/>
      <c r="I20" s="64">
        <v>8101100</v>
      </c>
      <c r="J20" s="63">
        <v>3450000</v>
      </c>
      <c r="K20" s="64">
        <v>7345100</v>
      </c>
      <c r="L20" s="64">
        <v>2761400</v>
      </c>
      <c r="M20" s="56">
        <v>756000</v>
      </c>
      <c r="N20" s="56">
        <v>688600</v>
      </c>
      <c r="O20" s="65">
        <v>4.2500000000000003E-2</v>
      </c>
      <c r="P20" s="65"/>
      <c r="Q20" s="65">
        <v>0.05</v>
      </c>
      <c r="R20" s="65">
        <v>4.2500000000000003E-2</v>
      </c>
      <c r="S20" s="65">
        <v>3.5000000000000003E-2</v>
      </c>
      <c r="T20" s="66"/>
      <c r="U20" s="65"/>
      <c r="V20" s="66"/>
      <c r="W20" s="65"/>
      <c r="X20" s="65"/>
      <c r="Y20" s="65"/>
      <c r="Z20" s="65"/>
      <c r="AA20" s="65"/>
      <c r="AB20" s="65"/>
      <c r="AC20" s="65"/>
      <c r="AD20" s="65">
        <v>4.2500000000000003E-2</v>
      </c>
      <c r="AE20" s="15">
        <v>2.7</v>
      </c>
      <c r="AG20" s="8"/>
    </row>
    <row r="21" spans="1:33" x14ac:dyDescent="0.25">
      <c r="A21" s="61" t="s">
        <v>89</v>
      </c>
      <c r="B21" s="189">
        <v>44271</v>
      </c>
      <c r="C21" s="62" t="s">
        <v>66</v>
      </c>
      <c r="D21" s="61" t="s">
        <v>83</v>
      </c>
      <c r="E21" s="197">
        <v>44273</v>
      </c>
      <c r="F21" s="197">
        <v>44364</v>
      </c>
      <c r="G21" s="63">
        <v>1500000</v>
      </c>
      <c r="H21" s="63"/>
      <c r="I21" s="64">
        <v>3111000</v>
      </c>
      <c r="J21" s="63">
        <v>1500000</v>
      </c>
      <c r="K21" s="75">
        <v>3107000</v>
      </c>
      <c r="L21" s="75">
        <v>1496000</v>
      </c>
      <c r="M21" s="56">
        <v>4000</v>
      </c>
      <c r="N21" s="56">
        <v>4000</v>
      </c>
      <c r="O21" s="76"/>
      <c r="P21" s="65">
        <v>1.3679999999999999E-2</v>
      </c>
      <c r="Q21" s="65">
        <v>1.6899999999999998E-2</v>
      </c>
      <c r="R21" s="65">
        <v>1.4500000000000001E-2</v>
      </c>
      <c r="S21" s="65">
        <v>1.35E-2</v>
      </c>
      <c r="T21" s="66"/>
      <c r="U21" s="65"/>
      <c r="V21" s="66"/>
      <c r="W21" s="65"/>
      <c r="X21" s="65"/>
      <c r="Y21" s="65"/>
      <c r="Z21" s="65"/>
      <c r="AA21" s="65"/>
      <c r="AB21" s="65"/>
      <c r="AC21" s="65"/>
      <c r="AD21" s="65"/>
      <c r="AE21" s="15">
        <v>2.0699999999999998</v>
      </c>
      <c r="AG21" s="8"/>
    </row>
    <row r="22" spans="1:33" x14ac:dyDescent="0.25">
      <c r="A22" s="61" t="s">
        <v>88</v>
      </c>
      <c r="B22" s="189">
        <v>44271</v>
      </c>
      <c r="C22" s="62" t="s">
        <v>64</v>
      </c>
      <c r="D22" s="61" t="s">
        <v>83</v>
      </c>
      <c r="E22" s="197">
        <v>44273</v>
      </c>
      <c r="F22" s="197">
        <v>44637</v>
      </c>
      <c r="G22" s="63">
        <v>8800000</v>
      </c>
      <c r="H22" s="63"/>
      <c r="I22" s="64">
        <v>11646840</v>
      </c>
      <c r="J22" s="63">
        <v>8800000</v>
      </c>
      <c r="K22" s="64">
        <v>7460000</v>
      </c>
      <c r="L22" s="64">
        <v>4613160</v>
      </c>
      <c r="M22" s="56">
        <v>4186840</v>
      </c>
      <c r="N22" s="56">
        <v>4186840</v>
      </c>
      <c r="O22" s="76"/>
      <c r="P22" s="65">
        <v>2.1669999999999998E-2</v>
      </c>
      <c r="Q22" s="65">
        <v>2.3900000000000001E-2</v>
      </c>
      <c r="R22" s="65">
        <v>2.2200000000000001E-2</v>
      </c>
      <c r="S22" s="65">
        <v>2.07E-2</v>
      </c>
      <c r="T22" s="66"/>
      <c r="U22" s="65"/>
      <c r="V22" s="66"/>
      <c r="W22" s="65"/>
      <c r="X22" s="65"/>
      <c r="Y22" s="65"/>
      <c r="Z22" s="65"/>
      <c r="AA22" s="65"/>
      <c r="AB22" s="65"/>
      <c r="AC22" s="65"/>
      <c r="AD22" s="65"/>
      <c r="AE22" s="15">
        <v>1.32</v>
      </c>
      <c r="AG22" s="8"/>
    </row>
    <row r="23" spans="1:33" x14ac:dyDescent="0.25">
      <c r="A23" s="61" t="s">
        <v>90</v>
      </c>
      <c r="B23" s="189">
        <v>44279</v>
      </c>
      <c r="C23" s="62" t="s">
        <v>92</v>
      </c>
      <c r="D23" s="61" t="s">
        <v>83</v>
      </c>
      <c r="E23" s="197">
        <v>44281</v>
      </c>
      <c r="F23" s="197">
        <v>46107</v>
      </c>
      <c r="G23" s="63">
        <v>3000000</v>
      </c>
      <c r="H23" s="63"/>
      <c r="I23" s="64">
        <v>7390600</v>
      </c>
      <c r="J23" s="63">
        <v>3450000</v>
      </c>
      <c r="K23" s="64">
        <v>7070600</v>
      </c>
      <c r="L23" s="64">
        <v>3130000</v>
      </c>
      <c r="M23" s="56">
        <v>320000</v>
      </c>
      <c r="N23" s="56">
        <v>320000</v>
      </c>
      <c r="O23" s="65"/>
      <c r="P23" s="65">
        <v>3.875E-2</v>
      </c>
      <c r="Q23" s="65">
        <v>4.3900000000000002E-2</v>
      </c>
      <c r="R23" s="65">
        <v>3.9600000000000003E-2</v>
      </c>
      <c r="S23" s="65">
        <v>3.4000000000000002E-2</v>
      </c>
      <c r="T23" s="66">
        <v>100.11265</v>
      </c>
      <c r="U23" s="65">
        <v>0</v>
      </c>
      <c r="V23" s="66">
        <v>100.11265</v>
      </c>
      <c r="W23" s="65"/>
      <c r="X23" s="65"/>
      <c r="Y23" s="65"/>
      <c r="Z23" s="65"/>
      <c r="AA23" s="65"/>
      <c r="AB23" s="65"/>
      <c r="AC23" s="65"/>
      <c r="AD23" s="65">
        <v>3.9E-2</v>
      </c>
      <c r="AE23" s="15">
        <v>2.46</v>
      </c>
      <c r="AG23" s="8"/>
    </row>
    <row r="24" spans="1:33" x14ac:dyDescent="0.25">
      <c r="A24" s="61" t="s">
        <v>94</v>
      </c>
      <c r="B24" s="189">
        <v>44285</v>
      </c>
      <c r="C24" s="62" t="s">
        <v>64</v>
      </c>
      <c r="D24" s="61" t="s">
        <v>95</v>
      </c>
      <c r="E24" s="197">
        <v>44287</v>
      </c>
      <c r="F24" s="197">
        <v>44651</v>
      </c>
      <c r="G24" s="63">
        <v>10700000</v>
      </c>
      <c r="H24" s="63"/>
      <c r="I24" s="64">
        <v>12359060</v>
      </c>
      <c r="J24" s="63">
        <v>10700000</v>
      </c>
      <c r="K24" s="64">
        <v>7910000</v>
      </c>
      <c r="L24" s="64">
        <v>6250940</v>
      </c>
      <c r="M24" s="56">
        <v>4449060</v>
      </c>
      <c r="N24" s="56">
        <v>4449060</v>
      </c>
      <c r="O24" s="65"/>
      <c r="P24" s="65">
        <v>2.0420000000000001E-2</v>
      </c>
      <c r="Q24" s="65">
        <v>2.2800000000000001E-2</v>
      </c>
      <c r="R24" s="65">
        <v>2.1999999999999999E-2</v>
      </c>
      <c r="S24" s="65">
        <v>1.55E-2</v>
      </c>
      <c r="T24" s="66"/>
      <c r="U24" s="65"/>
      <c r="V24" s="66"/>
      <c r="W24" s="65"/>
      <c r="X24" s="65"/>
      <c r="Y24" s="65"/>
      <c r="Z24" s="65"/>
      <c r="AA24" s="65"/>
      <c r="AB24" s="65"/>
      <c r="AC24" s="65"/>
      <c r="AD24" s="65"/>
      <c r="AE24" s="15">
        <v>1.1599999999999999</v>
      </c>
      <c r="AG24" s="8"/>
    </row>
    <row r="25" spans="1:33" x14ac:dyDescent="0.25">
      <c r="A25" s="61" t="s">
        <v>96</v>
      </c>
      <c r="B25" s="189">
        <v>44292</v>
      </c>
      <c r="C25" s="62" t="s">
        <v>66</v>
      </c>
      <c r="D25" s="61" t="s">
        <v>95</v>
      </c>
      <c r="E25" s="197">
        <v>44294</v>
      </c>
      <c r="F25" s="197">
        <v>44385</v>
      </c>
      <c r="G25" s="63">
        <v>1000000</v>
      </c>
      <c r="H25" s="63"/>
      <c r="I25" s="64">
        <v>2568100</v>
      </c>
      <c r="J25" s="63">
        <v>1000000</v>
      </c>
      <c r="K25" s="77">
        <v>2550000</v>
      </c>
      <c r="L25" s="77">
        <v>981900</v>
      </c>
      <c r="M25" s="56">
        <v>18100</v>
      </c>
      <c r="N25" s="56">
        <v>18100</v>
      </c>
      <c r="O25" s="78"/>
      <c r="P25" s="65">
        <v>1.3729999999999999E-2</v>
      </c>
      <c r="Q25" s="65">
        <v>1.52E-2</v>
      </c>
      <c r="R25" s="65">
        <v>1.4E-2</v>
      </c>
      <c r="S25" s="65">
        <v>1.2800000000000001E-2</v>
      </c>
      <c r="T25" s="66"/>
      <c r="U25" s="65"/>
      <c r="V25" s="66"/>
      <c r="W25" s="65"/>
      <c r="X25" s="65"/>
      <c r="Y25" s="65"/>
      <c r="Z25" s="65"/>
      <c r="AA25" s="65"/>
      <c r="AB25" s="65"/>
      <c r="AC25" s="65"/>
      <c r="AD25" s="65"/>
      <c r="AE25" s="15">
        <v>2.57</v>
      </c>
      <c r="AG25" s="8"/>
    </row>
    <row r="26" spans="1:33" x14ac:dyDescent="0.25">
      <c r="A26" s="61" t="s">
        <v>97</v>
      </c>
      <c r="B26" s="189">
        <v>44293</v>
      </c>
      <c r="C26" s="62" t="s">
        <v>128</v>
      </c>
      <c r="D26" s="61" t="s">
        <v>95</v>
      </c>
      <c r="E26" s="197">
        <v>44295</v>
      </c>
      <c r="F26" s="197">
        <v>45025</v>
      </c>
      <c r="G26" s="63">
        <v>6000000</v>
      </c>
      <c r="H26" s="63"/>
      <c r="I26" s="64">
        <v>8762700</v>
      </c>
      <c r="J26" s="63">
        <v>6900000</v>
      </c>
      <c r="K26" s="64">
        <v>8410000</v>
      </c>
      <c r="L26" s="64">
        <v>6547300</v>
      </c>
      <c r="M26" s="56">
        <v>352700</v>
      </c>
      <c r="N26" s="56">
        <v>352700</v>
      </c>
      <c r="O26" s="65">
        <v>2.58E-2</v>
      </c>
      <c r="P26" s="65"/>
      <c r="Q26" s="65">
        <v>2.6100000000000002E-2</v>
      </c>
      <c r="R26" s="65">
        <v>2.58E-2</v>
      </c>
      <c r="S26" s="65">
        <v>2.24E-2</v>
      </c>
      <c r="T26" s="66"/>
      <c r="U26" s="65"/>
      <c r="V26" s="66"/>
      <c r="W26" s="65"/>
      <c r="X26" s="65"/>
      <c r="Y26" s="65"/>
      <c r="Z26" s="65"/>
      <c r="AA26" s="65"/>
      <c r="AB26" s="65"/>
      <c r="AC26" s="65"/>
      <c r="AD26" s="65">
        <v>2.58E-2</v>
      </c>
      <c r="AE26" s="15">
        <v>1.46</v>
      </c>
      <c r="AG26" s="8"/>
    </row>
    <row r="27" spans="1:33" x14ac:dyDescent="0.25">
      <c r="A27" s="61" t="s">
        <v>82</v>
      </c>
      <c r="B27" s="189">
        <v>44298</v>
      </c>
      <c r="C27" s="62" t="s">
        <v>98</v>
      </c>
      <c r="D27" s="61" t="s">
        <v>95</v>
      </c>
      <c r="E27" s="197">
        <v>44300</v>
      </c>
      <c r="F27" s="197">
        <v>45345</v>
      </c>
      <c r="G27" s="63">
        <v>3000000</v>
      </c>
      <c r="H27" s="63"/>
      <c r="I27" s="64">
        <v>5586600</v>
      </c>
      <c r="J27" s="63">
        <v>3000000</v>
      </c>
      <c r="K27" s="64">
        <v>5286600</v>
      </c>
      <c r="L27" s="64">
        <v>2700000</v>
      </c>
      <c r="M27" s="56">
        <v>300000</v>
      </c>
      <c r="N27" s="56">
        <v>300000</v>
      </c>
      <c r="O27" s="65"/>
      <c r="P27" s="65">
        <v>2.9399999999999999E-2</v>
      </c>
      <c r="Q27" s="65">
        <v>3.3399999999999999E-2</v>
      </c>
      <c r="R27" s="65">
        <v>2.98E-2</v>
      </c>
      <c r="S27" s="65">
        <v>2.7900000000000001E-2</v>
      </c>
      <c r="T27" s="66">
        <v>99.616792000000004</v>
      </c>
      <c r="U27" s="65">
        <v>3.9666700000000003E-3</v>
      </c>
      <c r="V27" s="66">
        <v>100.013459</v>
      </c>
      <c r="W27" s="65"/>
      <c r="X27" s="65"/>
      <c r="Y27" s="65"/>
      <c r="Z27" s="65"/>
      <c r="AA27" s="65"/>
      <c r="AB27" s="65"/>
      <c r="AC27" s="65"/>
      <c r="AD27" s="65">
        <v>2.8000000000000001E-2</v>
      </c>
      <c r="AE27" s="15">
        <v>1.86</v>
      </c>
      <c r="AG27" s="8"/>
    </row>
    <row r="28" spans="1:33" x14ac:dyDescent="0.25">
      <c r="A28" s="61" t="s">
        <v>71</v>
      </c>
      <c r="B28" s="189">
        <v>44305</v>
      </c>
      <c r="C28" s="62" t="s">
        <v>131</v>
      </c>
      <c r="D28" s="61" t="s">
        <v>95</v>
      </c>
      <c r="E28" s="197">
        <v>44307</v>
      </c>
      <c r="F28" s="197">
        <v>47863</v>
      </c>
      <c r="G28" s="63">
        <v>4000000</v>
      </c>
      <c r="H28" s="63"/>
      <c r="I28" s="64">
        <v>8860400</v>
      </c>
      <c r="J28" s="63">
        <v>4600000</v>
      </c>
      <c r="K28" s="64">
        <v>8860400</v>
      </c>
      <c r="L28" s="63">
        <v>4600000</v>
      </c>
      <c r="M28" s="14" t="s">
        <v>99</v>
      </c>
      <c r="N28" s="14" t="s">
        <v>99</v>
      </c>
      <c r="O28" s="65">
        <v>5.0999999999999997E-2</v>
      </c>
      <c r="P28" s="65"/>
      <c r="Q28" s="65">
        <v>5.5800000000000002E-2</v>
      </c>
      <c r="R28" s="65">
        <v>5.0999999999999997E-2</v>
      </c>
      <c r="S28" s="65">
        <v>4.4999999999999998E-2</v>
      </c>
      <c r="T28" s="66">
        <v>102.12</v>
      </c>
      <c r="U28" s="65">
        <v>1.43E-2</v>
      </c>
      <c r="V28" s="66">
        <v>103.55</v>
      </c>
      <c r="W28" s="65"/>
      <c r="X28" s="65"/>
      <c r="Y28" s="65"/>
      <c r="Z28" s="65"/>
      <c r="AA28" s="65"/>
      <c r="AB28" s="65"/>
      <c r="AC28" s="65"/>
      <c r="AD28" s="65">
        <v>5.3800000000000001E-2</v>
      </c>
      <c r="AE28" s="15">
        <v>2.2151000000000001</v>
      </c>
      <c r="AG28" s="8"/>
    </row>
    <row r="29" spans="1:33" x14ac:dyDescent="0.25">
      <c r="A29" s="61" t="s">
        <v>100</v>
      </c>
      <c r="B29" s="189">
        <v>44306</v>
      </c>
      <c r="C29" s="62" t="s">
        <v>64</v>
      </c>
      <c r="D29" s="61" t="s">
        <v>95</v>
      </c>
      <c r="E29" s="197">
        <v>44308</v>
      </c>
      <c r="F29" s="197">
        <v>44672</v>
      </c>
      <c r="G29" s="63">
        <v>9700000</v>
      </c>
      <c r="H29" s="63"/>
      <c r="I29" s="64">
        <v>14467440</v>
      </c>
      <c r="J29" s="63">
        <v>9700000</v>
      </c>
      <c r="K29" s="64">
        <v>8890700</v>
      </c>
      <c r="L29" s="63">
        <v>4123260</v>
      </c>
      <c r="M29" s="14">
        <v>5576740</v>
      </c>
      <c r="N29" s="14">
        <v>5576740</v>
      </c>
      <c r="O29" s="65"/>
      <c r="P29" s="65">
        <v>1.6250000000000001E-2</v>
      </c>
      <c r="Q29" s="65">
        <v>2.2499999999999999E-2</v>
      </c>
      <c r="R29" s="65">
        <v>2.0400000000000001E-2</v>
      </c>
      <c r="S29" s="65">
        <v>1.4999999999999999E-2</v>
      </c>
      <c r="T29" s="66"/>
      <c r="U29" s="65"/>
      <c r="V29" s="66"/>
      <c r="W29" s="65"/>
      <c r="X29" s="65"/>
      <c r="Y29" s="65"/>
      <c r="Z29" s="65"/>
      <c r="AA29" s="65"/>
      <c r="AB29" s="65"/>
      <c r="AC29" s="65"/>
      <c r="AD29" s="65"/>
      <c r="AE29" s="15">
        <v>1.49</v>
      </c>
      <c r="AG29" s="8"/>
    </row>
    <row r="30" spans="1:33" x14ac:dyDescent="0.25">
      <c r="A30" s="61" t="s">
        <v>101</v>
      </c>
      <c r="B30" s="189">
        <v>44320</v>
      </c>
      <c r="C30" s="62" t="s">
        <v>76</v>
      </c>
      <c r="D30" s="61" t="s">
        <v>102</v>
      </c>
      <c r="E30" s="197">
        <v>44322</v>
      </c>
      <c r="F30" s="197">
        <v>44504</v>
      </c>
      <c r="G30" s="63">
        <v>1000000</v>
      </c>
      <c r="H30" s="63"/>
      <c r="I30" s="63">
        <v>3107600</v>
      </c>
      <c r="J30" s="63">
        <v>1000000</v>
      </c>
      <c r="K30" s="63">
        <v>3000000</v>
      </c>
      <c r="L30" s="77">
        <v>892400</v>
      </c>
      <c r="M30" s="56">
        <v>107600</v>
      </c>
      <c r="N30" s="56">
        <v>107600</v>
      </c>
      <c r="O30" s="79"/>
      <c r="P30" s="65">
        <v>1.2460000000000001E-2</v>
      </c>
      <c r="Q30" s="65">
        <v>1.6299999999999999E-2</v>
      </c>
      <c r="R30" s="65">
        <v>1.2500000000000001E-2</v>
      </c>
      <c r="S30" s="65">
        <v>1.21E-2</v>
      </c>
      <c r="T30" s="66"/>
      <c r="U30" s="65"/>
      <c r="V30" s="66"/>
      <c r="W30" s="65"/>
      <c r="X30" s="65"/>
      <c r="Y30" s="65"/>
      <c r="Z30" s="65"/>
      <c r="AA30" s="65"/>
      <c r="AB30" s="65"/>
      <c r="AC30" s="65"/>
      <c r="AD30" s="65"/>
      <c r="AE30" s="15">
        <v>3.11</v>
      </c>
      <c r="AG30" s="8"/>
    </row>
    <row r="31" spans="1:33" x14ac:dyDescent="0.25">
      <c r="A31" s="61" t="s">
        <v>103</v>
      </c>
      <c r="B31" s="189">
        <v>44320</v>
      </c>
      <c r="C31" s="62" t="s">
        <v>64</v>
      </c>
      <c r="D31" s="61" t="s">
        <v>102</v>
      </c>
      <c r="E31" s="197">
        <v>44322</v>
      </c>
      <c r="F31" s="197">
        <v>44686</v>
      </c>
      <c r="G31" s="63">
        <v>9200000</v>
      </c>
      <c r="H31" s="63"/>
      <c r="I31" s="64">
        <v>14078060</v>
      </c>
      <c r="J31" s="63">
        <v>9199980</v>
      </c>
      <c r="K31" s="63">
        <v>8160000</v>
      </c>
      <c r="L31" s="63">
        <v>3281920</v>
      </c>
      <c r="M31" s="14">
        <v>5918060</v>
      </c>
      <c r="N31" s="14">
        <v>5918060</v>
      </c>
      <c r="O31" s="79"/>
      <c r="P31" s="65">
        <v>1.6969999999999999E-2</v>
      </c>
      <c r="Q31" s="65">
        <v>2.1000000000000001E-2</v>
      </c>
      <c r="R31" s="65">
        <v>1.84E-2</v>
      </c>
      <c r="S31" s="65">
        <v>1.4999999999999999E-2</v>
      </c>
      <c r="T31" s="66"/>
      <c r="U31" s="65"/>
      <c r="V31" s="66"/>
      <c r="W31" s="65"/>
      <c r="X31" s="65"/>
      <c r="Y31" s="65"/>
      <c r="Z31" s="65"/>
      <c r="AA31" s="65"/>
      <c r="AB31" s="65"/>
      <c r="AC31" s="65"/>
      <c r="AD31" s="65"/>
      <c r="AE31" s="15">
        <v>1.53</v>
      </c>
      <c r="AG31" s="8"/>
    </row>
    <row r="32" spans="1:33" x14ac:dyDescent="0.25">
      <c r="A32" s="61" t="s">
        <v>97</v>
      </c>
      <c r="B32" s="189">
        <v>44326</v>
      </c>
      <c r="C32" s="62" t="s">
        <v>127</v>
      </c>
      <c r="D32" s="61" t="s">
        <v>102</v>
      </c>
      <c r="E32" s="197">
        <v>44328</v>
      </c>
      <c r="F32" s="197">
        <v>45025</v>
      </c>
      <c r="G32" s="63">
        <v>3000000</v>
      </c>
      <c r="H32" s="63"/>
      <c r="I32" s="63">
        <v>8523000</v>
      </c>
      <c r="J32" s="63">
        <v>3000000</v>
      </c>
      <c r="K32" s="63">
        <v>8523000</v>
      </c>
      <c r="L32" s="63">
        <v>3000000</v>
      </c>
      <c r="M32" s="14" t="s">
        <v>99</v>
      </c>
      <c r="N32" s="14" t="s">
        <v>99</v>
      </c>
      <c r="O32" s="79">
        <v>2.1899999999999999E-2</v>
      </c>
      <c r="P32" s="65"/>
      <c r="Q32" s="65">
        <v>3.2000000000000001E-2</v>
      </c>
      <c r="R32" s="65">
        <v>2.1899999999999999E-2</v>
      </c>
      <c r="S32" s="65">
        <v>1.8499999999999999E-2</v>
      </c>
      <c r="T32" s="66">
        <v>100.72398</v>
      </c>
      <c r="U32" s="65">
        <v>2.3999999999999998E-3</v>
      </c>
      <c r="V32" s="66">
        <v>100.96048175</v>
      </c>
      <c r="W32" s="65"/>
      <c r="X32" s="65"/>
      <c r="Y32" s="65"/>
      <c r="Z32" s="65"/>
      <c r="AA32" s="65"/>
      <c r="AB32" s="65"/>
      <c r="AC32" s="65"/>
      <c r="AD32" s="65">
        <v>2.58E-2</v>
      </c>
      <c r="AE32" s="15">
        <v>2.84</v>
      </c>
      <c r="AG32" s="8"/>
    </row>
    <row r="33" spans="1:33" x14ac:dyDescent="0.25">
      <c r="A33" s="61" t="s">
        <v>104</v>
      </c>
      <c r="B33" s="189">
        <v>44334</v>
      </c>
      <c r="C33" s="62" t="s">
        <v>66</v>
      </c>
      <c r="D33" s="61" t="s">
        <v>102</v>
      </c>
      <c r="E33" s="197">
        <v>44336</v>
      </c>
      <c r="F33" s="197">
        <v>44427</v>
      </c>
      <c r="G33" s="63">
        <v>1000000</v>
      </c>
      <c r="H33" s="63"/>
      <c r="I33" s="64">
        <v>2501600</v>
      </c>
      <c r="J33" s="63">
        <v>1000000</v>
      </c>
      <c r="K33" s="63">
        <v>2301000</v>
      </c>
      <c r="L33" s="63">
        <v>799400</v>
      </c>
      <c r="M33" s="14">
        <v>200600</v>
      </c>
      <c r="N33" s="14">
        <v>200600</v>
      </c>
      <c r="O33" s="79"/>
      <c r="P33" s="65">
        <v>8.8500000000000002E-3</v>
      </c>
      <c r="Q33" s="65">
        <v>1.37E-2</v>
      </c>
      <c r="R33" s="65">
        <v>1.0999999999999999E-2</v>
      </c>
      <c r="S33" s="65">
        <v>6.0000000000000001E-3</v>
      </c>
      <c r="T33" s="66"/>
      <c r="U33" s="65"/>
      <c r="V33" s="66"/>
      <c r="W33" s="65"/>
      <c r="X33" s="65"/>
      <c r="Y33" s="65"/>
      <c r="Z33" s="65"/>
      <c r="AA33" s="65"/>
      <c r="AB33" s="65"/>
      <c r="AC33" s="65"/>
      <c r="AD33" s="65"/>
      <c r="AE33" s="15">
        <v>2.5015999999999998</v>
      </c>
      <c r="AG33" s="8"/>
    </row>
    <row r="34" spans="1:33" x14ac:dyDescent="0.25">
      <c r="A34" s="61" t="s">
        <v>105</v>
      </c>
      <c r="B34" s="189">
        <v>44334</v>
      </c>
      <c r="C34" s="62" t="s">
        <v>64</v>
      </c>
      <c r="D34" s="61" t="s">
        <v>102</v>
      </c>
      <c r="E34" s="197">
        <v>44336</v>
      </c>
      <c r="F34" s="197">
        <v>44700</v>
      </c>
      <c r="G34" s="63">
        <v>9200000</v>
      </c>
      <c r="H34" s="63"/>
      <c r="I34" s="63">
        <v>11827680</v>
      </c>
      <c r="J34" s="63">
        <v>9200000</v>
      </c>
      <c r="K34" s="63">
        <v>5960000</v>
      </c>
      <c r="L34" s="63">
        <v>3332320</v>
      </c>
      <c r="M34" s="14" t="s">
        <v>99</v>
      </c>
      <c r="N34" s="14" t="s">
        <v>99</v>
      </c>
      <c r="O34" s="79"/>
      <c r="P34" s="65">
        <v>1.6400000000000001E-2</v>
      </c>
      <c r="Q34" s="65">
        <v>1.95E-2</v>
      </c>
      <c r="R34" s="65">
        <v>1.6899999999999998E-2</v>
      </c>
      <c r="S34" s="65">
        <v>1.55E-2</v>
      </c>
      <c r="T34" s="66"/>
      <c r="U34" s="65"/>
      <c r="V34" s="66"/>
      <c r="W34" s="65"/>
      <c r="X34" s="65"/>
      <c r="Y34" s="65"/>
      <c r="Z34" s="65"/>
      <c r="AA34" s="65"/>
      <c r="AB34" s="65"/>
      <c r="AC34" s="65"/>
      <c r="AD34" s="65"/>
      <c r="AE34" s="15">
        <v>1.2856173913043478</v>
      </c>
      <c r="AG34" s="8"/>
    </row>
    <row r="35" spans="1:33" x14ac:dyDescent="0.25">
      <c r="A35" s="61" t="s">
        <v>90</v>
      </c>
      <c r="B35" s="189">
        <v>44340</v>
      </c>
      <c r="C35" s="62" t="s">
        <v>74</v>
      </c>
      <c r="D35" s="61" t="s">
        <v>102</v>
      </c>
      <c r="E35" s="197">
        <v>44342</v>
      </c>
      <c r="F35" s="197">
        <v>46107</v>
      </c>
      <c r="G35" s="63">
        <v>4000000</v>
      </c>
      <c r="H35" s="63"/>
      <c r="I35" s="64">
        <v>7550500</v>
      </c>
      <c r="J35" s="63">
        <v>4600000</v>
      </c>
      <c r="K35" s="80">
        <v>7130500</v>
      </c>
      <c r="L35" s="80">
        <v>4180000</v>
      </c>
      <c r="M35" s="14">
        <v>420000</v>
      </c>
      <c r="N35" s="14">
        <v>420000</v>
      </c>
      <c r="O35" s="79"/>
      <c r="P35" s="65">
        <v>3.5450000000000002E-2</v>
      </c>
      <c r="Q35" s="65">
        <v>3.9399999999999998E-2</v>
      </c>
      <c r="R35" s="65">
        <v>3.6299999999999999E-2</v>
      </c>
      <c r="S35" s="65">
        <v>3.4200000000000001E-2</v>
      </c>
      <c r="T35" s="66">
        <v>101.56040900000001</v>
      </c>
      <c r="U35" s="65">
        <v>6.4999999999999997E-3</v>
      </c>
      <c r="V35" s="66">
        <v>102.21040918999999</v>
      </c>
      <c r="W35" s="65"/>
      <c r="X35" s="65"/>
      <c r="Y35" s="65"/>
      <c r="Z35" s="65"/>
      <c r="AA35" s="65"/>
      <c r="AB35" s="65"/>
      <c r="AC35" s="65"/>
      <c r="AD35" s="65">
        <v>3.9E-2</v>
      </c>
      <c r="AE35" s="15">
        <v>1.89</v>
      </c>
      <c r="AG35" s="8"/>
    </row>
    <row r="36" spans="1:33" x14ac:dyDescent="0.25">
      <c r="A36" s="61" t="s">
        <v>107</v>
      </c>
      <c r="B36" s="189">
        <v>44348</v>
      </c>
      <c r="C36" s="62" t="s">
        <v>64</v>
      </c>
      <c r="D36" s="61" t="s">
        <v>106</v>
      </c>
      <c r="E36" s="189">
        <v>44350</v>
      </c>
      <c r="F36" s="189">
        <v>44714</v>
      </c>
      <c r="G36" s="63">
        <v>8000000</v>
      </c>
      <c r="H36" s="63"/>
      <c r="I36" s="63">
        <v>11274040</v>
      </c>
      <c r="J36" s="63">
        <v>8000000</v>
      </c>
      <c r="K36" s="80">
        <v>6250000</v>
      </c>
      <c r="L36" s="80">
        <v>2975960</v>
      </c>
      <c r="M36" s="14">
        <v>5024040</v>
      </c>
      <c r="N36" s="14">
        <v>5024040</v>
      </c>
      <c r="O36" s="79"/>
      <c r="P36" s="65">
        <v>1.52E-2</v>
      </c>
      <c r="Q36" s="65">
        <v>1.7999999999999999E-2</v>
      </c>
      <c r="R36" s="65">
        <v>1.5800000000000002E-2</v>
      </c>
      <c r="S36" s="65">
        <v>1.47E-2</v>
      </c>
      <c r="T36" s="66"/>
      <c r="U36" s="65"/>
      <c r="V36" s="66"/>
      <c r="W36" s="65"/>
      <c r="X36" s="65"/>
      <c r="Y36" s="65"/>
      <c r="Z36" s="65"/>
      <c r="AA36" s="65"/>
      <c r="AB36" s="65"/>
      <c r="AC36" s="65"/>
      <c r="AD36" s="65"/>
      <c r="AE36" s="15">
        <v>1.41</v>
      </c>
      <c r="AG36" s="8"/>
    </row>
    <row r="37" spans="1:33" x14ac:dyDescent="0.25">
      <c r="A37" s="61" t="s">
        <v>97</v>
      </c>
      <c r="B37" s="189">
        <v>44354</v>
      </c>
      <c r="C37" s="62" t="s">
        <v>127</v>
      </c>
      <c r="D37" s="61" t="s">
        <v>106</v>
      </c>
      <c r="E37" s="189">
        <v>44356</v>
      </c>
      <c r="F37" s="189">
        <v>45025</v>
      </c>
      <c r="G37" s="63">
        <v>3000000</v>
      </c>
      <c r="H37" s="63"/>
      <c r="I37" s="63">
        <v>5164700</v>
      </c>
      <c r="J37" s="63">
        <v>3000000</v>
      </c>
      <c r="K37" s="80">
        <v>5164700</v>
      </c>
      <c r="L37" s="80">
        <v>3000000</v>
      </c>
      <c r="M37" s="14" t="s">
        <v>99</v>
      </c>
      <c r="N37" s="14" t="s">
        <v>99</v>
      </c>
      <c r="O37" s="79">
        <v>1.9E-2</v>
      </c>
      <c r="P37" s="65"/>
      <c r="Q37" s="65">
        <v>5.0099999999999999E-2</v>
      </c>
      <c r="R37" s="65">
        <v>1.9E-2</v>
      </c>
      <c r="S37" s="65">
        <v>1.78E-2</v>
      </c>
      <c r="T37" s="66">
        <v>101.21816584</v>
      </c>
      <c r="U37" s="65">
        <v>4.3E-3</v>
      </c>
      <c r="V37" s="66">
        <v>101.64816584</v>
      </c>
      <c r="W37" s="65"/>
      <c r="X37" s="65"/>
      <c r="Y37" s="65"/>
      <c r="Z37" s="65"/>
      <c r="AA37" s="65"/>
      <c r="AB37" s="65"/>
      <c r="AC37" s="65"/>
      <c r="AD37" s="65">
        <v>2.58E-2</v>
      </c>
      <c r="AE37" s="15">
        <v>1.72</v>
      </c>
      <c r="AG37" s="8"/>
    </row>
    <row r="38" spans="1:33" x14ac:dyDescent="0.25">
      <c r="A38" s="61" t="s">
        <v>86</v>
      </c>
      <c r="B38" s="189">
        <v>44361</v>
      </c>
      <c r="C38" s="62" t="s">
        <v>130</v>
      </c>
      <c r="D38" s="61" t="s">
        <v>106</v>
      </c>
      <c r="E38" s="189">
        <v>44363</v>
      </c>
      <c r="F38" s="189">
        <v>46824</v>
      </c>
      <c r="G38" s="63">
        <v>4500000</v>
      </c>
      <c r="H38" s="63"/>
      <c r="I38" s="63">
        <v>5564800</v>
      </c>
      <c r="J38" s="63">
        <v>4881100</v>
      </c>
      <c r="K38" s="80">
        <v>5564800</v>
      </c>
      <c r="L38" s="80">
        <v>4500000</v>
      </c>
      <c r="M38" s="14" t="s">
        <v>99</v>
      </c>
      <c r="N38" s="14" t="s">
        <v>99</v>
      </c>
      <c r="O38" s="79">
        <v>4.02E-2</v>
      </c>
      <c r="P38" s="65"/>
      <c r="Q38" s="65">
        <v>4.7E-2</v>
      </c>
      <c r="R38" s="65">
        <v>4.02E-2</v>
      </c>
      <c r="S38" s="65">
        <v>3.5000000000000003E-2</v>
      </c>
      <c r="T38" s="66">
        <v>101.34072681000001</v>
      </c>
      <c r="U38" s="65">
        <v>1.11E-2</v>
      </c>
      <c r="V38" s="66">
        <v>102.45044903</v>
      </c>
      <c r="W38" s="65"/>
      <c r="X38" s="65"/>
      <c r="Y38" s="65"/>
      <c r="Z38" s="65"/>
      <c r="AA38" s="65"/>
      <c r="AB38" s="65"/>
      <c r="AC38" s="65"/>
      <c r="AD38" s="65">
        <v>4.2500000000000003E-2</v>
      </c>
      <c r="AE38" s="15">
        <v>1.24</v>
      </c>
      <c r="AG38" s="8"/>
    </row>
    <row r="39" spans="1:33" x14ac:dyDescent="0.25">
      <c r="A39" s="61" t="s">
        <v>108</v>
      </c>
      <c r="B39" s="189">
        <v>44362</v>
      </c>
      <c r="C39" s="62" t="s">
        <v>66</v>
      </c>
      <c r="D39" s="61" t="s">
        <v>106</v>
      </c>
      <c r="E39" s="197">
        <v>44364</v>
      </c>
      <c r="F39" s="197">
        <v>44455</v>
      </c>
      <c r="G39" s="63">
        <v>1000000</v>
      </c>
      <c r="H39" s="63">
        <v>857840</v>
      </c>
      <c r="I39" s="64">
        <v>857840</v>
      </c>
      <c r="J39" s="63">
        <v>857840</v>
      </c>
      <c r="K39" s="80">
        <v>850000</v>
      </c>
      <c r="L39" s="80">
        <v>850000</v>
      </c>
      <c r="M39" s="14">
        <v>7840</v>
      </c>
      <c r="N39" s="14">
        <v>7840</v>
      </c>
      <c r="O39" s="79"/>
      <c r="P39" s="65">
        <v>9.5700000000000004E-3</v>
      </c>
      <c r="Q39" s="65">
        <v>1.03E-2</v>
      </c>
      <c r="R39" s="65">
        <v>1.03E-2</v>
      </c>
      <c r="S39" s="65">
        <v>8.5000000000000006E-3</v>
      </c>
      <c r="T39" s="66"/>
      <c r="U39" s="65"/>
      <c r="V39" s="66"/>
      <c r="W39" s="65"/>
      <c r="X39" s="65"/>
      <c r="Y39" s="65"/>
      <c r="Z39" s="65"/>
      <c r="AA39" s="65"/>
      <c r="AB39" s="65"/>
      <c r="AC39" s="65"/>
      <c r="AD39" s="65"/>
      <c r="AE39" s="15">
        <f>Table13[[#This Row],[Bid  Amount ]]/Table13[[#This Row],[Announced Amount]]</f>
        <v>0.85784000000000005</v>
      </c>
      <c r="AG39" s="8"/>
    </row>
    <row r="40" spans="1:33" x14ac:dyDescent="0.25">
      <c r="A40" s="61" t="s">
        <v>109</v>
      </c>
      <c r="B40" s="189">
        <v>44362</v>
      </c>
      <c r="C40" s="62" t="s">
        <v>64</v>
      </c>
      <c r="D40" s="61" t="s">
        <v>106</v>
      </c>
      <c r="E40" s="197">
        <v>44364</v>
      </c>
      <c r="F40" s="197">
        <v>44728</v>
      </c>
      <c r="G40" s="63">
        <v>8000000</v>
      </c>
      <c r="H40" s="63">
        <v>8142150</v>
      </c>
      <c r="I40" s="63">
        <v>10397380</v>
      </c>
      <c r="J40" s="63">
        <v>8142150</v>
      </c>
      <c r="K40" s="80">
        <v>6066000</v>
      </c>
      <c r="L40" s="80">
        <v>3810770</v>
      </c>
      <c r="M40" s="14">
        <v>4331380</v>
      </c>
      <c r="N40" s="14">
        <v>4331380</v>
      </c>
      <c r="O40" s="79"/>
      <c r="P40" s="65">
        <v>1.461E-2</v>
      </c>
      <c r="Q40" s="65">
        <v>1.6799999999999999E-2</v>
      </c>
      <c r="R40" s="65">
        <v>1.4999999999999999E-2</v>
      </c>
      <c r="S40" s="65">
        <v>1.3899999999999999E-2</v>
      </c>
      <c r="T40" s="66"/>
      <c r="U40" s="65"/>
      <c r="V40" s="66"/>
      <c r="W40" s="65"/>
      <c r="X40" s="65"/>
      <c r="Y40" s="65"/>
      <c r="Z40" s="65"/>
      <c r="AA40" s="65"/>
      <c r="AB40" s="65"/>
      <c r="AC40" s="65"/>
      <c r="AD40" s="65"/>
      <c r="AE40" s="15">
        <f>Table13[[#This Row],[Bid  Amount ]]/Table13[[#This Row],[Announced Amount]]</f>
        <v>1.2996725</v>
      </c>
      <c r="AG40" s="8"/>
    </row>
    <row r="41" spans="1:33" x14ac:dyDescent="0.25">
      <c r="A41" s="61" t="s">
        <v>82</v>
      </c>
      <c r="B41" s="189">
        <v>44368</v>
      </c>
      <c r="C41" s="62" t="s">
        <v>98</v>
      </c>
      <c r="D41" s="61" t="s">
        <v>106</v>
      </c>
      <c r="E41" s="197">
        <v>44370</v>
      </c>
      <c r="F41" s="197">
        <v>45345</v>
      </c>
      <c r="G41" s="63">
        <v>3500000</v>
      </c>
      <c r="H41" s="63"/>
      <c r="I41" s="63">
        <v>5422900</v>
      </c>
      <c r="J41" s="63">
        <v>4025000</v>
      </c>
      <c r="K41" s="80">
        <v>5072900</v>
      </c>
      <c r="L41" s="80">
        <v>3675000</v>
      </c>
      <c r="M41" s="14">
        <v>350000</v>
      </c>
      <c r="N41" s="14">
        <v>350000</v>
      </c>
      <c r="O41" s="79"/>
      <c r="P41" s="65">
        <v>2.443E-2</v>
      </c>
      <c r="Q41" s="65">
        <v>2.8000000000000001E-2</v>
      </c>
      <c r="R41" s="65">
        <v>2.7E-2</v>
      </c>
      <c r="S41" s="65">
        <v>2.2499999999999999E-2</v>
      </c>
      <c r="T41" s="66">
        <v>100.91435799999999</v>
      </c>
      <c r="U41" s="65">
        <v>9.2999999999999992E-3</v>
      </c>
      <c r="V41" s="66">
        <v>101.84769147999999</v>
      </c>
      <c r="W41" s="65"/>
      <c r="X41" s="65"/>
      <c r="Y41" s="65"/>
      <c r="Z41" s="65"/>
      <c r="AA41" s="65"/>
      <c r="AB41" s="65"/>
      <c r="AC41" s="65"/>
      <c r="AD41" s="65">
        <v>2.8000000000000001E-2</v>
      </c>
      <c r="AE41" s="15">
        <v>1.55</v>
      </c>
      <c r="AG41" s="8"/>
    </row>
    <row r="42" spans="1:33" x14ac:dyDescent="0.25">
      <c r="A42" s="61" t="s">
        <v>110</v>
      </c>
      <c r="B42" s="189">
        <v>44376</v>
      </c>
      <c r="C42" s="62" t="s">
        <v>64</v>
      </c>
      <c r="D42" s="61" t="s">
        <v>111</v>
      </c>
      <c r="E42" s="197">
        <v>44378</v>
      </c>
      <c r="F42" s="197">
        <v>44742</v>
      </c>
      <c r="G42" s="63">
        <v>8200000</v>
      </c>
      <c r="H42" s="63"/>
      <c r="I42" s="63">
        <v>8225560</v>
      </c>
      <c r="J42" s="63">
        <v>8200000</v>
      </c>
      <c r="K42" s="80">
        <v>4816000</v>
      </c>
      <c r="L42" s="80">
        <v>4790440</v>
      </c>
      <c r="M42" s="14">
        <v>3409560</v>
      </c>
      <c r="N42" s="14">
        <v>3409560</v>
      </c>
      <c r="O42" s="79"/>
      <c r="P42" s="65">
        <v>1.451E-2</v>
      </c>
      <c r="Q42" s="65">
        <v>1.8800000000000001E-2</v>
      </c>
      <c r="R42" s="65">
        <v>1.7000000000000001E-2</v>
      </c>
      <c r="S42" s="65">
        <v>1.3599999999999999E-2</v>
      </c>
      <c r="T42" s="66"/>
      <c r="U42" s="65"/>
      <c r="V42" s="66"/>
      <c r="W42" s="65"/>
      <c r="X42" s="65"/>
      <c r="Y42" s="65"/>
      <c r="Z42" s="65"/>
      <c r="AA42" s="65"/>
      <c r="AB42" s="65"/>
      <c r="AC42" s="65"/>
      <c r="AD42" s="65"/>
      <c r="AE42" s="15">
        <v>1</v>
      </c>
      <c r="AG42" s="8"/>
    </row>
    <row r="43" spans="1:33" x14ac:dyDescent="0.25">
      <c r="A43" s="61" t="s">
        <v>112</v>
      </c>
      <c r="B43" s="189">
        <v>44382</v>
      </c>
      <c r="C43" s="62" t="s">
        <v>129</v>
      </c>
      <c r="D43" s="61" t="s">
        <v>111</v>
      </c>
      <c r="E43" s="197">
        <v>44384</v>
      </c>
      <c r="F43" s="197">
        <v>48036</v>
      </c>
      <c r="G43" s="63">
        <v>5000000</v>
      </c>
      <c r="H43" s="63"/>
      <c r="I43" s="63">
        <v>6651000</v>
      </c>
      <c r="J43" s="63">
        <v>5750000</v>
      </c>
      <c r="K43" s="80">
        <v>5762200</v>
      </c>
      <c r="L43" s="80">
        <v>4861200</v>
      </c>
      <c r="M43" s="14">
        <v>888800</v>
      </c>
      <c r="N43" s="14">
        <v>888800</v>
      </c>
      <c r="O43" s="79">
        <v>0.05</v>
      </c>
      <c r="P43" s="65"/>
      <c r="Q43" s="65">
        <v>5.74E-2</v>
      </c>
      <c r="R43" s="65">
        <v>0.05</v>
      </c>
      <c r="S43" s="65">
        <v>4.2000000000000003E-2</v>
      </c>
      <c r="T43" s="66"/>
      <c r="U43" s="65"/>
      <c r="V43" s="66"/>
      <c r="W43" s="65"/>
      <c r="X43" s="65"/>
      <c r="Y43" s="65"/>
      <c r="Z43" s="65"/>
      <c r="AA43" s="65"/>
      <c r="AB43" s="65"/>
      <c r="AC43" s="65"/>
      <c r="AD43" s="65">
        <v>0.05</v>
      </c>
      <c r="AE43" s="15">
        <v>1.33</v>
      </c>
      <c r="AG43" s="8"/>
    </row>
    <row r="44" spans="1:33" x14ac:dyDescent="0.25">
      <c r="A44" s="61" t="s">
        <v>113</v>
      </c>
      <c r="B44" s="189">
        <v>44383</v>
      </c>
      <c r="C44" s="62" t="s">
        <v>66</v>
      </c>
      <c r="D44" s="61" t="s">
        <v>111</v>
      </c>
      <c r="E44" s="197">
        <v>44385</v>
      </c>
      <c r="F44" s="197">
        <v>44476</v>
      </c>
      <c r="G44" s="63">
        <v>1000000</v>
      </c>
      <c r="H44" s="63"/>
      <c r="I44" s="63">
        <v>1160350</v>
      </c>
      <c r="J44" s="63">
        <v>1000000</v>
      </c>
      <c r="K44" s="80">
        <v>900000</v>
      </c>
      <c r="L44" s="80">
        <v>739650</v>
      </c>
      <c r="M44" s="14">
        <v>260350</v>
      </c>
      <c r="N44" s="14">
        <v>260350</v>
      </c>
      <c r="O44" s="79"/>
      <c r="P44" s="65">
        <v>9.9100000000000004E-3</v>
      </c>
      <c r="Q44" s="65">
        <v>1.0699999999999999E-2</v>
      </c>
      <c r="R44" s="65">
        <v>0.01</v>
      </c>
      <c r="S44" s="65">
        <v>9.7000000000000003E-3</v>
      </c>
      <c r="T44" s="66"/>
      <c r="U44" s="65"/>
      <c r="V44" s="66"/>
      <c r="W44" s="65"/>
      <c r="X44" s="65"/>
      <c r="Y44" s="65"/>
      <c r="Z44" s="65"/>
      <c r="AA44" s="65"/>
      <c r="AB44" s="65"/>
      <c r="AC44" s="65"/>
      <c r="AD44" s="65"/>
      <c r="AE44" s="15">
        <v>1.1599999999999999</v>
      </c>
      <c r="AG44" s="8"/>
    </row>
    <row r="45" spans="1:33" x14ac:dyDescent="0.25">
      <c r="A45" s="61" t="s">
        <v>90</v>
      </c>
      <c r="B45" s="189">
        <v>44390</v>
      </c>
      <c r="C45" s="62" t="s">
        <v>74</v>
      </c>
      <c r="D45" s="61" t="s">
        <v>111</v>
      </c>
      <c r="E45" s="197">
        <v>44392</v>
      </c>
      <c r="F45" s="197">
        <v>46107</v>
      </c>
      <c r="G45" s="63">
        <v>4000000</v>
      </c>
      <c r="H45" s="63"/>
      <c r="I45" s="63">
        <v>7047100</v>
      </c>
      <c r="J45" s="63">
        <v>4600000</v>
      </c>
      <c r="K45" s="80">
        <v>6777100</v>
      </c>
      <c r="L45" s="80">
        <v>4330000</v>
      </c>
      <c r="M45" s="14">
        <v>270000</v>
      </c>
      <c r="N45" s="14">
        <v>270000</v>
      </c>
      <c r="O45" s="79"/>
      <c r="P45" s="65">
        <v>3.5139999999999998E-2</v>
      </c>
      <c r="Q45" s="65">
        <v>3.8699999999999998E-2</v>
      </c>
      <c r="R45" s="65">
        <v>3.5700000000000003E-2</v>
      </c>
      <c r="S45" s="65">
        <v>3.32E-2</v>
      </c>
      <c r="T45" s="66">
        <v>101.653977</v>
      </c>
      <c r="U45" s="65">
        <v>1.18E-2</v>
      </c>
      <c r="V45" s="66">
        <v>102.83481069</v>
      </c>
      <c r="W45" s="65"/>
      <c r="X45" s="65"/>
      <c r="Y45" s="65"/>
      <c r="Z45" s="65"/>
      <c r="AA45" s="65"/>
      <c r="AB45" s="65"/>
      <c r="AC45" s="65"/>
      <c r="AD45" s="65">
        <v>3.9E-2</v>
      </c>
      <c r="AE45" s="15">
        <v>1.76</v>
      </c>
      <c r="AG45" s="8"/>
    </row>
    <row r="46" spans="1:33" x14ac:dyDescent="0.25">
      <c r="A46" s="61" t="s">
        <v>114</v>
      </c>
      <c r="B46" s="189">
        <v>44396</v>
      </c>
      <c r="C46" s="62" t="s">
        <v>64</v>
      </c>
      <c r="D46" s="61" t="s">
        <v>111</v>
      </c>
      <c r="E46" s="197">
        <v>44399</v>
      </c>
      <c r="F46" s="197">
        <v>44763</v>
      </c>
      <c r="G46" s="63">
        <v>8200000</v>
      </c>
      <c r="H46" s="63"/>
      <c r="I46" s="63">
        <v>9717010</v>
      </c>
      <c r="J46" s="63">
        <v>8199990</v>
      </c>
      <c r="K46" s="80">
        <v>5920000</v>
      </c>
      <c r="L46" s="80">
        <v>4402980</v>
      </c>
      <c r="M46" s="14">
        <v>3797010</v>
      </c>
      <c r="N46" s="14">
        <v>3797010</v>
      </c>
      <c r="O46" s="79"/>
      <c r="P46" s="65">
        <v>1.511E-2</v>
      </c>
      <c r="Q46" s="65">
        <v>1.9599999999999999E-2</v>
      </c>
      <c r="R46" s="65">
        <v>1.6400000000000001E-2</v>
      </c>
      <c r="S46" s="65">
        <v>1.35E-2</v>
      </c>
      <c r="T46" s="66"/>
      <c r="U46" s="65"/>
      <c r="V46" s="66"/>
      <c r="W46" s="65"/>
      <c r="X46" s="65"/>
      <c r="Y46" s="65"/>
      <c r="Z46" s="65"/>
      <c r="AA46" s="65"/>
      <c r="AB46" s="65"/>
      <c r="AC46" s="65"/>
      <c r="AD46" s="65"/>
      <c r="AE46" s="15">
        <v>1.19</v>
      </c>
      <c r="AG46" s="8"/>
    </row>
    <row r="47" spans="1:33" x14ac:dyDescent="0.25">
      <c r="A47" s="61" t="s">
        <v>115</v>
      </c>
      <c r="B47" s="189">
        <v>44399</v>
      </c>
      <c r="C47" s="62" t="s">
        <v>128</v>
      </c>
      <c r="D47" s="61" t="s">
        <v>111</v>
      </c>
      <c r="E47" s="197">
        <v>44403</v>
      </c>
      <c r="F47" s="197">
        <v>45133</v>
      </c>
      <c r="G47" s="63">
        <v>6000000</v>
      </c>
      <c r="H47" s="63"/>
      <c r="I47" s="64">
        <v>5549700</v>
      </c>
      <c r="J47" s="63">
        <v>4839700</v>
      </c>
      <c r="K47" s="81">
        <v>5283900</v>
      </c>
      <c r="L47" s="81">
        <v>4573900</v>
      </c>
      <c r="M47" s="56">
        <v>265800</v>
      </c>
      <c r="N47" s="56">
        <f>Table13[[#This Row],[Non competitive Bid Amount]]</f>
        <v>265800</v>
      </c>
      <c r="O47" s="68">
        <v>2.0799999999999999E-2</v>
      </c>
      <c r="P47" s="65"/>
      <c r="Q47" s="65">
        <v>2.3E-2</v>
      </c>
      <c r="R47" s="65">
        <v>2.0799999999999999E-2</v>
      </c>
      <c r="S47" s="65">
        <v>1.7000000000000001E-2</v>
      </c>
      <c r="T47" s="66"/>
      <c r="U47" s="65"/>
      <c r="V47" s="66"/>
      <c r="W47" s="65"/>
      <c r="X47" s="65"/>
      <c r="Y47" s="65"/>
      <c r="Z47" s="65"/>
      <c r="AA47" s="65"/>
      <c r="AB47" s="65"/>
      <c r="AC47" s="65"/>
      <c r="AD47" s="65">
        <v>2.0799999999999999E-2</v>
      </c>
      <c r="AE47" s="15">
        <f>Table13[[#This Row],[Bid  Amount ]]/Table13[[#This Row],[Announced Amount]]</f>
        <v>0.92495000000000005</v>
      </c>
      <c r="AG47" s="8"/>
    </row>
    <row r="48" spans="1:33" x14ac:dyDescent="0.25">
      <c r="A48" s="61" t="s">
        <v>115</v>
      </c>
      <c r="B48" s="189">
        <v>44406</v>
      </c>
      <c r="C48" s="62" t="s">
        <v>127</v>
      </c>
      <c r="D48" s="61" t="s">
        <v>118</v>
      </c>
      <c r="E48" s="197">
        <v>44410</v>
      </c>
      <c r="F48" s="197">
        <v>45133</v>
      </c>
      <c r="G48" s="63">
        <v>3000000</v>
      </c>
      <c r="H48" s="63"/>
      <c r="I48" s="64">
        <v>3384100</v>
      </c>
      <c r="J48" s="63">
        <v>3000000</v>
      </c>
      <c r="K48" s="64">
        <v>3384100</v>
      </c>
      <c r="L48" s="63">
        <v>3000000</v>
      </c>
      <c r="M48" s="14" t="s">
        <v>99</v>
      </c>
      <c r="N48" s="14" t="s">
        <v>99</v>
      </c>
      <c r="O48" s="82">
        <v>2.1999999999999999E-2</v>
      </c>
      <c r="P48" s="65"/>
      <c r="Q48" s="65">
        <v>2.5000000000000001E-2</v>
      </c>
      <c r="R48" s="65">
        <v>2.1999999999999999E-2</v>
      </c>
      <c r="S48" s="65">
        <v>1.4999999999999999E-2</v>
      </c>
      <c r="T48" s="66">
        <v>99.768178000000006</v>
      </c>
      <c r="U48" s="65">
        <v>2.9999999999999997E-4</v>
      </c>
      <c r="V48" s="66">
        <v>99.802845480000002</v>
      </c>
      <c r="W48" s="65"/>
      <c r="X48" s="65"/>
      <c r="Y48" s="65"/>
      <c r="Z48" s="65"/>
      <c r="AA48" s="65"/>
      <c r="AB48" s="65"/>
      <c r="AC48" s="65"/>
      <c r="AD48" s="65">
        <v>2.0799999999999999E-2</v>
      </c>
      <c r="AE48" s="15">
        <v>1.1299999999999999</v>
      </c>
      <c r="AG48" s="8"/>
    </row>
    <row r="49" spans="1:33" x14ac:dyDescent="0.25">
      <c r="A49" s="61" t="s">
        <v>116</v>
      </c>
      <c r="B49" s="189">
        <v>44411</v>
      </c>
      <c r="C49" s="62" t="s">
        <v>76</v>
      </c>
      <c r="D49" s="61" t="s">
        <v>118</v>
      </c>
      <c r="E49" s="197">
        <v>44413</v>
      </c>
      <c r="F49" s="197">
        <v>44595</v>
      </c>
      <c r="G49" s="63">
        <v>1000000</v>
      </c>
      <c r="H49" s="63"/>
      <c r="I49" s="64">
        <v>1457500</v>
      </c>
      <c r="J49" s="63">
        <v>1000000</v>
      </c>
      <c r="K49" s="63">
        <v>1150000</v>
      </c>
      <c r="L49" s="83">
        <v>692500</v>
      </c>
      <c r="M49" s="14">
        <v>307500</v>
      </c>
      <c r="N49" s="14">
        <v>307500</v>
      </c>
      <c r="O49" s="82"/>
      <c r="P49" s="65">
        <v>1.221E-2</v>
      </c>
      <c r="Q49" s="65">
        <v>1.3599999999999999E-2</v>
      </c>
      <c r="R49" s="65">
        <v>1.2800000000000001E-2</v>
      </c>
      <c r="S49" s="65">
        <v>1.2E-2</v>
      </c>
      <c r="T49" s="66"/>
      <c r="U49" s="65"/>
      <c r="V49" s="66"/>
      <c r="W49" s="65"/>
      <c r="X49" s="65"/>
      <c r="Y49" s="65"/>
      <c r="Z49" s="65"/>
      <c r="AA49" s="65"/>
      <c r="AB49" s="65"/>
      <c r="AC49" s="65"/>
      <c r="AD49" s="65"/>
      <c r="AE49" s="15">
        <v>1.46</v>
      </c>
      <c r="AG49" s="8"/>
    </row>
    <row r="50" spans="1:33" x14ac:dyDescent="0.25">
      <c r="A50" s="61" t="s">
        <v>117</v>
      </c>
      <c r="B50" s="189">
        <v>44411</v>
      </c>
      <c r="C50" s="62" t="s">
        <v>64</v>
      </c>
      <c r="D50" s="61" t="s">
        <v>118</v>
      </c>
      <c r="E50" s="197">
        <v>44413</v>
      </c>
      <c r="F50" s="197">
        <v>44777</v>
      </c>
      <c r="G50" s="63">
        <v>9600000</v>
      </c>
      <c r="H50" s="63"/>
      <c r="I50" s="64">
        <v>9646910</v>
      </c>
      <c r="J50" s="63">
        <v>9600000</v>
      </c>
      <c r="K50" s="83">
        <v>5823900</v>
      </c>
      <c r="L50" s="83">
        <v>5776990</v>
      </c>
      <c r="M50" s="14">
        <v>3823010</v>
      </c>
      <c r="N50" s="14">
        <v>3823010</v>
      </c>
      <c r="O50" s="82"/>
      <c r="P50" s="65">
        <v>1.6199999999999999E-2</v>
      </c>
      <c r="Q50" s="65">
        <v>1.95E-2</v>
      </c>
      <c r="R50" s="65">
        <v>1.95E-2</v>
      </c>
      <c r="S50" s="65">
        <v>1.4E-2</v>
      </c>
      <c r="T50" s="66"/>
      <c r="U50" s="65"/>
      <c r="V50" s="66"/>
      <c r="W50" s="65"/>
      <c r="X50" s="65"/>
      <c r="Y50" s="65"/>
      <c r="Z50" s="65"/>
      <c r="AA50" s="65"/>
      <c r="AB50" s="65"/>
      <c r="AC50" s="65"/>
      <c r="AD50" s="65"/>
      <c r="AE50" s="15">
        <v>1</v>
      </c>
      <c r="AG50" s="8"/>
    </row>
    <row r="51" spans="1:33" x14ac:dyDescent="0.25">
      <c r="A51" s="61" t="s">
        <v>119</v>
      </c>
      <c r="B51" s="189">
        <v>44425</v>
      </c>
      <c r="C51" s="62" t="s">
        <v>66</v>
      </c>
      <c r="D51" s="61" t="s">
        <v>118</v>
      </c>
      <c r="E51" s="197">
        <v>44427</v>
      </c>
      <c r="F51" s="197">
        <v>44518</v>
      </c>
      <c r="G51" s="63">
        <v>1000000</v>
      </c>
      <c r="H51" s="63">
        <v>1227320</v>
      </c>
      <c r="I51" s="64">
        <v>2227320</v>
      </c>
      <c r="J51" s="63">
        <v>1227320</v>
      </c>
      <c r="K51" s="84" t="s">
        <v>120</v>
      </c>
      <c r="L51" s="84" t="s">
        <v>121</v>
      </c>
      <c r="M51" s="14" t="s">
        <v>122</v>
      </c>
      <c r="N51" s="14" t="s">
        <v>122</v>
      </c>
      <c r="O51" s="82"/>
      <c r="P51" s="65">
        <v>8.6499999999999997E-3</v>
      </c>
      <c r="Q51" s="65">
        <v>1.17E-2</v>
      </c>
      <c r="R51" s="65">
        <v>9.4999999999999998E-3</v>
      </c>
      <c r="S51" s="65">
        <v>6.0000000000000001E-3</v>
      </c>
      <c r="T51" s="66"/>
      <c r="U51" s="65"/>
      <c r="V51" s="66"/>
      <c r="W51" s="65"/>
      <c r="X51" s="65"/>
      <c r="Y51" s="65"/>
      <c r="Z51" s="65"/>
      <c r="AA51" s="65"/>
      <c r="AB51" s="65"/>
      <c r="AC51" s="65"/>
      <c r="AD51" s="65"/>
      <c r="AE51" s="15">
        <v>2.23</v>
      </c>
      <c r="AG51" s="8"/>
    </row>
    <row r="52" spans="1:33" x14ac:dyDescent="0.25">
      <c r="A52" s="61" t="s">
        <v>123</v>
      </c>
      <c r="B52" s="189">
        <v>44425</v>
      </c>
      <c r="C52" s="62" t="s">
        <v>64</v>
      </c>
      <c r="D52" s="61" t="s">
        <v>118</v>
      </c>
      <c r="E52" s="197">
        <v>44427</v>
      </c>
      <c r="F52" s="197">
        <v>44791</v>
      </c>
      <c r="G52" s="63">
        <v>9600000</v>
      </c>
      <c r="H52" s="63">
        <v>9178010</v>
      </c>
      <c r="I52" s="64">
        <v>9388010</v>
      </c>
      <c r="J52" s="63">
        <v>9178010</v>
      </c>
      <c r="K52" s="81">
        <v>5410000</v>
      </c>
      <c r="L52" s="81">
        <v>5200000</v>
      </c>
      <c r="M52" s="14">
        <v>3978010</v>
      </c>
      <c r="N52" s="14">
        <v>3978010</v>
      </c>
      <c r="O52" s="68"/>
      <c r="P52" s="65">
        <v>1.8440000000000002E-2</v>
      </c>
      <c r="Q52" s="65">
        <v>2.1399999999999999E-2</v>
      </c>
      <c r="R52" s="65">
        <v>1.9699999999999999E-2</v>
      </c>
      <c r="S52" s="65">
        <v>1.67E-2</v>
      </c>
      <c r="T52" s="66"/>
      <c r="U52" s="65"/>
      <c r="V52" s="66"/>
      <c r="W52" s="65"/>
      <c r="X52" s="65"/>
      <c r="Y52" s="65"/>
      <c r="Z52" s="65"/>
      <c r="AA52" s="65"/>
      <c r="AB52" s="65"/>
      <c r="AC52" s="65"/>
      <c r="AD52" s="65"/>
      <c r="AE52" s="15">
        <v>0.98</v>
      </c>
      <c r="AG52" s="8"/>
    </row>
    <row r="53" spans="1:33" x14ac:dyDescent="0.25">
      <c r="A53" s="61" t="s">
        <v>82</v>
      </c>
      <c r="B53" s="189">
        <v>44431</v>
      </c>
      <c r="C53" s="62" t="s">
        <v>98</v>
      </c>
      <c r="D53" s="61" t="s">
        <v>118</v>
      </c>
      <c r="E53" s="197">
        <v>44433</v>
      </c>
      <c r="F53" s="197">
        <v>45345</v>
      </c>
      <c r="G53" s="63">
        <v>3500000</v>
      </c>
      <c r="H53" s="63"/>
      <c r="I53" s="64">
        <v>5944000</v>
      </c>
      <c r="J53" s="63">
        <v>4025000</v>
      </c>
      <c r="K53" s="83">
        <v>5794000</v>
      </c>
      <c r="L53" s="83">
        <v>3875000</v>
      </c>
      <c r="M53" s="14">
        <v>150000</v>
      </c>
      <c r="N53" s="14">
        <v>150000</v>
      </c>
      <c r="O53" s="82"/>
      <c r="P53" s="65">
        <v>2.6200000000000001E-2</v>
      </c>
      <c r="Q53" s="65">
        <v>2.9899999999999999E-2</v>
      </c>
      <c r="R53" s="65">
        <v>2.6700000000000002E-2</v>
      </c>
      <c r="S53" s="65">
        <v>2.4400000000000002E-2</v>
      </c>
      <c r="T53" s="66">
        <v>100.43181086</v>
      </c>
      <c r="U53" s="65">
        <v>2.0000000000000001E-4</v>
      </c>
      <c r="V53" s="66">
        <v>100.44736641999999</v>
      </c>
      <c r="W53" s="65"/>
      <c r="X53" s="65"/>
      <c r="Y53" s="65"/>
      <c r="Z53" s="65"/>
      <c r="AA53" s="65"/>
      <c r="AB53" s="65"/>
      <c r="AC53" s="65"/>
      <c r="AD53" s="65">
        <v>2.8000000000000001E-2</v>
      </c>
      <c r="AE53" s="15">
        <v>1.7</v>
      </c>
      <c r="AG53" s="8"/>
    </row>
    <row r="54" spans="1:33" x14ac:dyDescent="0.25">
      <c r="A54" s="61" t="s">
        <v>126</v>
      </c>
      <c r="B54" s="189">
        <v>44439</v>
      </c>
      <c r="C54" s="62" t="s">
        <v>76</v>
      </c>
      <c r="D54" s="61" t="s">
        <v>124</v>
      </c>
      <c r="E54" s="197">
        <v>44441</v>
      </c>
      <c r="F54" s="197">
        <v>44623</v>
      </c>
      <c r="G54" s="63">
        <v>1000000</v>
      </c>
      <c r="H54" s="63">
        <v>803450</v>
      </c>
      <c r="I54" s="64">
        <v>903450</v>
      </c>
      <c r="J54" s="63">
        <v>803450</v>
      </c>
      <c r="K54" s="83">
        <v>900000</v>
      </c>
      <c r="L54" s="83">
        <v>800000</v>
      </c>
      <c r="M54" s="14">
        <v>3450</v>
      </c>
      <c r="N54" s="14">
        <v>3450</v>
      </c>
      <c r="O54" s="82"/>
      <c r="P54" s="65">
        <v>1.336E-2</v>
      </c>
      <c r="Q54" s="65">
        <v>1.5800000000000002E-2</v>
      </c>
      <c r="R54" s="65">
        <v>1.4200000000000001E-2</v>
      </c>
      <c r="S54" s="65">
        <v>1.2500000000000001E-2</v>
      </c>
      <c r="T54" s="66"/>
      <c r="U54" s="65"/>
      <c r="V54" s="66"/>
      <c r="W54" s="65"/>
      <c r="X54" s="65"/>
      <c r="Y54" s="65"/>
      <c r="Z54" s="65"/>
      <c r="AA54" s="65"/>
      <c r="AB54" s="65"/>
      <c r="AC54" s="65"/>
      <c r="AD54" s="65"/>
      <c r="AE54" s="15">
        <v>0.93</v>
      </c>
      <c r="AG54" s="8"/>
    </row>
    <row r="55" spans="1:33" x14ac:dyDescent="0.25">
      <c r="A55" s="61" t="s">
        <v>125</v>
      </c>
      <c r="B55" s="189">
        <v>44439</v>
      </c>
      <c r="C55" s="62" t="s">
        <v>64</v>
      </c>
      <c r="D55" s="61" t="s">
        <v>124</v>
      </c>
      <c r="E55" s="197">
        <v>44441</v>
      </c>
      <c r="F55" s="197">
        <v>44805</v>
      </c>
      <c r="G55" s="63">
        <v>8700000</v>
      </c>
      <c r="H55" s="63">
        <v>8896550</v>
      </c>
      <c r="I55" s="64">
        <v>11799310</v>
      </c>
      <c r="J55" s="63">
        <v>8896540</v>
      </c>
      <c r="K55" s="83">
        <v>7953450</v>
      </c>
      <c r="L55" s="83">
        <v>5050680</v>
      </c>
      <c r="M55" s="14">
        <v>3845860</v>
      </c>
      <c r="N55" s="14">
        <v>3845860</v>
      </c>
      <c r="O55" s="82"/>
      <c r="P55" s="65">
        <v>1.7680000000000001E-2</v>
      </c>
      <c r="Q55" s="65">
        <v>2.1399999999999999E-2</v>
      </c>
      <c r="R55" s="65">
        <v>1.9E-2</v>
      </c>
      <c r="S55" s="65">
        <v>1.4E-2</v>
      </c>
      <c r="T55" s="66"/>
      <c r="U55" s="65"/>
      <c r="V55" s="66"/>
      <c r="W55" s="65"/>
      <c r="X55" s="65"/>
      <c r="Y55" s="65"/>
      <c r="Z55" s="65"/>
      <c r="AA55" s="65"/>
      <c r="AB55" s="65"/>
      <c r="AC55" s="65"/>
      <c r="AD55" s="65"/>
      <c r="AE55" s="15">
        <v>1.36</v>
      </c>
      <c r="AG55" s="8"/>
    </row>
    <row r="56" spans="1:33" x14ac:dyDescent="0.25">
      <c r="A56" s="61" t="s">
        <v>115</v>
      </c>
      <c r="B56" s="189">
        <v>44446</v>
      </c>
      <c r="C56" s="62" t="s">
        <v>127</v>
      </c>
      <c r="D56" s="61" t="s">
        <v>124</v>
      </c>
      <c r="E56" s="189">
        <v>44448</v>
      </c>
      <c r="F56" s="197">
        <v>45133</v>
      </c>
      <c r="G56" s="63">
        <v>3000000</v>
      </c>
      <c r="H56" s="63"/>
      <c r="I56" s="64">
        <v>3180100</v>
      </c>
      <c r="J56" s="63">
        <v>2770100</v>
      </c>
      <c r="K56" s="64">
        <v>3180100</v>
      </c>
      <c r="L56" s="63">
        <v>2770100</v>
      </c>
      <c r="M56" s="14" t="s">
        <v>99</v>
      </c>
      <c r="N56" s="14" t="s">
        <v>99</v>
      </c>
      <c r="O56" s="82">
        <v>2.1999999999999999E-2</v>
      </c>
      <c r="P56" s="65"/>
      <c r="Q56" s="65">
        <v>2.4E-2</v>
      </c>
      <c r="R56" s="65">
        <v>2.1999999999999999E-2</v>
      </c>
      <c r="S56" s="65">
        <v>1.7000000000000001E-2</v>
      </c>
      <c r="T56" s="66">
        <v>99.778999999999996</v>
      </c>
      <c r="U56" s="65">
        <v>2.5000000000000001E-3</v>
      </c>
      <c r="V56" s="66">
        <v>100.0275</v>
      </c>
      <c r="W56" s="65"/>
      <c r="X56" s="65"/>
      <c r="Y56" s="65"/>
      <c r="Z56" s="65"/>
      <c r="AA56" s="65"/>
      <c r="AB56" s="65"/>
      <c r="AC56" s="65"/>
      <c r="AD56" s="65">
        <v>2.0799999999999999E-2</v>
      </c>
      <c r="AE56" s="15">
        <v>1.06</v>
      </c>
      <c r="AG56" s="8"/>
    </row>
    <row r="57" spans="1:33" x14ac:dyDescent="0.25">
      <c r="A57" s="61" t="s">
        <v>132</v>
      </c>
      <c r="B57" s="189">
        <v>44452</v>
      </c>
      <c r="C57" s="62" t="s">
        <v>133</v>
      </c>
      <c r="D57" s="61" t="s">
        <v>124</v>
      </c>
      <c r="E57" s="189">
        <v>44454</v>
      </c>
      <c r="F57" s="197">
        <v>47011</v>
      </c>
      <c r="G57" s="63">
        <v>5000000</v>
      </c>
      <c r="H57" s="63"/>
      <c r="I57" s="64">
        <v>7439300</v>
      </c>
      <c r="J57" s="63">
        <v>5750000</v>
      </c>
      <c r="K57" s="83">
        <v>6695600</v>
      </c>
      <c r="L57" s="83">
        <v>4256200</v>
      </c>
      <c r="M57" s="14">
        <v>743700</v>
      </c>
      <c r="N57" s="14">
        <v>743700</v>
      </c>
      <c r="O57" s="82">
        <v>4.0099999999999997E-2</v>
      </c>
      <c r="P57" s="65"/>
      <c r="Q57" s="65">
        <v>4.4999999999999998E-2</v>
      </c>
      <c r="R57" s="65">
        <v>4.0099999999999997E-2</v>
      </c>
      <c r="S57" s="65">
        <v>0.03</v>
      </c>
      <c r="T57" s="66"/>
      <c r="U57" s="65"/>
      <c r="V57" s="66"/>
      <c r="W57" s="65"/>
      <c r="X57" s="65"/>
      <c r="Y57" s="65"/>
      <c r="Z57" s="65"/>
      <c r="AA57" s="65"/>
      <c r="AB57" s="65"/>
      <c r="AC57" s="65"/>
      <c r="AD57" s="65">
        <v>4.0099999999999997E-2</v>
      </c>
      <c r="AE57" s="15">
        <v>1.49</v>
      </c>
      <c r="AG57" s="8"/>
    </row>
    <row r="58" spans="1:33" x14ac:dyDescent="0.25">
      <c r="A58" s="61" t="s">
        <v>134</v>
      </c>
      <c r="B58" s="189">
        <v>44453</v>
      </c>
      <c r="C58" s="62" t="s">
        <v>66</v>
      </c>
      <c r="D58" s="61" t="s">
        <v>124</v>
      </c>
      <c r="E58" s="189">
        <v>44455</v>
      </c>
      <c r="F58" s="197">
        <v>44546</v>
      </c>
      <c r="G58" s="63">
        <v>1000000</v>
      </c>
      <c r="H58" s="63"/>
      <c r="I58" s="63">
        <v>1080660</v>
      </c>
      <c r="J58" s="63">
        <v>1000000</v>
      </c>
      <c r="K58" s="83">
        <v>900000</v>
      </c>
      <c r="L58" s="83">
        <v>819340</v>
      </c>
      <c r="M58" s="14">
        <v>180660</v>
      </c>
      <c r="N58" s="14">
        <v>180660</v>
      </c>
      <c r="O58" s="82"/>
      <c r="P58" s="65">
        <v>9.2999999999999992E-3</v>
      </c>
      <c r="Q58" s="65">
        <v>1.0699999999999999E-2</v>
      </c>
      <c r="R58" s="65">
        <v>1.0699999999999999E-2</v>
      </c>
      <c r="S58" s="65">
        <v>8.8000000000000005E-3</v>
      </c>
      <c r="T58" s="66"/>
      <c r="U58" s="65"/>
      <c r="V58" s="66"/>
      <c r="W58" s="65"/>
      <c r="X58" s="65"/>
      <c r="Y58" s="65"/>
      <c r="Z58" s="65"/>
      <c r="AA58" s="65"/>
      <c r="AB58" s="65"/>
      <c r="AC58" s="65"/>
      <c r="AD58" s="65"/>
      <c r="AE58" s="15">
        <v>1.08</v>
      </c>
      <c r="AG58" s="8"/>
    </row>
    <row r="59" spans="1:33" x14ac:dyDescent="0.25">
      <c r="A59" s="61" t="s">
        <v>90</v>
      </c>
      <c r="B59" s="189">
        <v>44459</v>
      </c>
      <c r="C59" s="62" t="s">
        <v>74</v>
      </c>
      <c r="D59" s="61" t="s">
        <v>124</v>
      </c>
      <c r="E59" s="189">
        <v>44461</v>
      </c>
      <c r="F59" s="197">
        <v>46107</v>
      </c>
      <c r="G59" s="63">
        <v>4000000</v>
      </c>
      <c r="H59" s="63"/>
      <c r="I59" s="63">
        <v>8239900</v>
      </c>
      <c r="J59" s="63">
        <v>4600000</v>
      </c>
      <c r="K59" s="85">
        <v>8169900</v>
      </c>
      <c r="L59" s="85">
        <v>4530000</v>
      </c>
      <c r="M59" s="14">
        <v>70000</v>
      </c>
      <c r="N59" s="14">
        <v>70000</v>
      </c>
      <c r="O59" s="86"/>
      <c r="P59" s="65">
        <v>3.4529999999999998E-2</v>
      </c>
      <c r="Q59" s="65">
        <v>0.04</v>
      </c>
      <c r="R59" s="65">
        <v>3.5299999999999998E-2</v>
      </c>
      <c r="S59" s="65">
        <v>3.2500000000000001E-2</v>
      </c>
      <c r="T59" s="66">
        <v>101.85216200000001</v>
      </c>
      <c r="U59" s="65">
        <v>1.9099999999999999E-2</v>
      </c>
      <c r="V59" s="66">
        <v>103.75882836</v>
      </c>
      <c r="W59" s="65"/>
      <c r="X59" s="65"/>
      <c r="Y59" s="65"/>
      <c r="Z59" s="65"/>
      <c r="AA59" s="65"/>
      <c r="AB59" s="65"/>
      <c r="AC59" s="65"/>
      <c r="AD59" s="65">
        <v>3.9E-2</v>
      </c>
      <c r="AE59" s="15">
        <v>2.06</v>
      </c>
      <c r="AG59" s="8"/>
    </row>
    <row r="60" spans="1:33" x14ac:dyDescent="0.25">
      <c r="A60" s="61" t="s">
        <v>135</v>
      </c>
      <c r="B60" s="189">
        <v>44467</v>
      </c>
      <c r="C60" s="62" t="s">
        <v>64</v>
      </c>
      <c r="D60" s="61" t="s">
        <v>124</v>
      </c>
      <c r="E60" s="189">
        <v>44469</v>
      </c>
      <c r="F60" s="197">
        <v>44833</v>
      </c>
      <c r="G60" s="63">
        <v>8200000</v>
      </c>
      <c r="H60" s="63"/>
      <c r="I60" s="63">
        <v>10343920</v>
      </c>
      <c r="J60" s="63">
        <v>8200000</v>
      </c>
      <c r="K60" s="85">
        <v>6330000</v>
      </c>
      <c r="L60" s="85">
        <v>4186080</v>
      </c>
      <c r="M60" s="14">
        <v>4013920</v>
      </c>
      <c r="N60" s="14">
        <v>4013920</v>
      </c>
      <c r="O60" s="86"/>
      <c r="P60" s="65">
        <v>1.77E-2</v>
      </c>
      <c r="Q60" s="65">
        <v>1.9800000000000002E-2</v>
      </c>
      <c r="R60" s="65">
        <v>1.83E-2</v>
      </c>
      <c r="S60" s="65">
        <v>1.6400000000000001E-2</v>
      </c>
      <c r="T60" s="66"/>
      <c r="U60" s="65"/>
      <c r="V60" s="66"/>
      <c r="W60" s="65"/>
      <c r="X60" s="65"/>
      <c r="Y60" s="65"/>
      <c r="Z60" s="65"/>
      <c r="AA60" s="65"/>
      <c r="AB60" s="65"/>
      <c r="AC60" s="65"/>
      <c r="AD60" s="65"/>
      <c r="AE60" s="15">
        <v>1.26</v>
      </c>
      <c r="AG60" s="8"/>
    </row>
    <row r="61" spans="1:33" x14ac:dyDescent="0.25">
      <c r="A61" s="61" t="s">
        <v>137</v>
      </c>
      <c r="B61" s="189">
        <v>44468</v>
      </c>
      <c r="C61" s="62" t="s">
        <v>128</v>
      </c>
      <c r="D61" s="61" t="s">
        <v>136</v>
      </c>
      <c r="E61" s="189">
        <v>44470</v>
      </c>
      <c r="F61" s="189">
        <v>45200</v>
      </c>
      <c r="G61" s="63">
        <v>4000000</v>
      </c>
      <c r="H61" s="63"/>
      <c r="I61" s="64">
        <v>4452000</v>
      </c>
      <c r="J61" s="63">
        <v>4000000</v>
      </c>
      <c r="K61" s="85">
        <v>4195000</v>
      </c>
      <c r="L61" s="85">
        <v>3743000</v>
      </c>
      <c r="M61" s="56">
        <v>257000</v>
      </c>
      <c r="N61" s="56">
        <f>Table13[[#This Row],[Non competitive Bid Amount]]</f>
        <v>257000</v>
      </c>
      <c r="O61" s="86">
        <v>2.1999999999999999E-2</v>
      </c>
      <c r="P61" s="65"/>
      <c r="Q61" s="65">
        <v>2.4E-2</v>
      </c>
      <c r="R61" s="65">
        <v>2.1999999999999999E-2</v>
      </c>
      <c r="S61" s="65">
        <v>1.7500000000000002E-2</v>
      </c>
      <c r="T61" s="66"/>
      <c r="U61" s="65"/>
      <c r="V61" s="66"/>
      <c r="W61" s="65"/>
      <c r="X61" s="65"/>
      <c r="Y61" s="65"/>
      <c r="Z61" s="65"/>
      <c r="AA61" s="65"/>
      <c r="AB61" s="65"/>
      <c r="AC61" s="65"/>
      <c r="AD61" s="65">
        <v>2.1999999999999999E-2</v>
      </c>
      <c r="AE61" s="15">
        <f>Table13[[#This Row],[Bid  Amount ]]/Table13[[#This Row],[Announced Amount]]</f>
        <v>1.113</v>
      </c>
      <c r="AG61" s="8"/>
    </row>
    <row r="62" spans="1:33" x14ac:dyDescent="0.25">
      <c r="A62" s="61" t="s">
        <v>138</v>
      </c>
      <c r="B62" s="189">
        <v>44474</v>
      </c>
      <c r="C62" s="62" t="s">
        <v>66</v>
      </c>
      <c r="D62" s="61" t="s">
        <v>136</v>
      </c>
      <c r="E62" s="189">
        <v>44476</v>
      </c>
      <c r="F62" s="197">
        <v>44567</v>
      </c>
      <c r="G62" s="63">
        <v>1000000</v>
      </c>
      <c r="H62" s="63"/>
      <c r="I62" s="63">
        <v>1365820</v>
      </c>
      <c r="J62" s="63">
        <v>1000000</v>
      </c>
      <c r="K62" s="85">
        <v>1100000</v>
      </c>
      <c r="L62" s="85">
        <v>734180</v>
      </c>
      <c r="M62" s="14">
        <v>265820</v>
      </c>
      <c r="N62" s="14">
        <v>265820</v>
      </c>
      <c r="O62" s="86"/>
      <c r="P62" s="65">
        <v>1.0030000000000001E-2</v>
      </c>
      <c r="Q62" s="65">
        <v>1.2E-2</v>
      </c>
      <c r="R62" s="65">
        <v>1.09E-2</v>
      </c>
      <c r="S62" s="65">
        <v>9.7999999999999997E-3</v>
      </c>
      <c r="T62" s="66"/>
      <c r="U62" s="65"/>
      <c r="V62" s="66"/>
      <c r="W62" s="65"/>
      <c r="X62" s="65"/>
      <c r="Y62" s="65"/>
      <c r="Z62" s="65"/>
      <c r="AA62" s="65"/>
      <c r="AB62" s="65"/>
      <c r="AC62" s="65"/>
      <c r="AD62" s="65"/>
      <c r="AE62" s="15">
        <v>1.37</v>
      </c>
      <c r="AG62" s="8"/>
    </row>
    <row r="63" spans="1:33" x14ac:dyDescent="0.25">
      <c r="A63" s="61" t="s">
        <v>112</v>
      </c>
      <c r="B63" s="189">
        <v>44480</v>
      </c>
      <c r="C63" s="62" t="s">
        <v>131</v>
      </c>
      <c r="D63" s="61" t="s">
        <v>136</v>
      </c>
      <c r="E63" s="189">
        <v>44482</v>
      </c>
      <c r="F63" s="197">
        <v>48036</v>
      </c>
      <c r="G63" s="63">
        <v>4000000</v>
      </c>
      <c r="H63" s="63"/>
      <c r="I63" s="63">
        <v>5167100</v>
      </c>
      <c r="J63" s="63">
        <v>4467100</v>
      </c>
      <c r="K63" s="85">
        <v>5167100</v>
      </c>
      <c r="L63" s="85">
        <v>4467100</v>
      </c>
      <c r="M63" s="14" t="s">
        <v>99</v>
      </c>
      <c r="N63" s="14" t="s">
        <v>99</v>
      </c>
      <c r="O63" s="86">
        <v>5.1999999999999998E-2</v>
      </c>
      <c r="P63" s="65"/>
      <c r="Q63" s="65">
        <v>5.45E-2</v>
      </c>
      <c r="R63" s="65">
        <v>5.1999999999999998E-2</v>
      </c>
      <c r="S63" s="65">
        <v>4.2000000000000003E-2</v>
      </c>
      <c r="T63" s="66">
        <v>98.479449220000006</v>
      </c>
      <c r="U63" s="65">
        <v>1.3299999999999999E-2</v>
      </c>
      <c r="V63" s="66">
        <v>99.812782549999994</v>
      </c>
      <c r="W63" s="65"/>
      <c r="X63" s="65"/>
      <c r="Y63" s="65"/>
      <c r="Z63" s="65"/>
      <c r="AA63" s="65"/>
      <c r="AB63" s="65"/>
      <c r="AC63" s="65"/>
      <c r="AD63" s="65">
        <v>0.05</v>
      </c>
      <c r="AE63" s="15">
        <v>1.29</v>
      </c>
      <c r="AG63" s="8"/>
    </row>
    <row r="64" spans="1:33" x14ac:dyDescent="0.25">
      <c r="A64" s="61" t="s">
        <v>144</v>
      </c>
      <c r="B64" s="189">
        <v>44488</v>
      </c>
      <c r="C64" s="62" t="s">
        <v>64</v>
      </c>
      <c r="D64" s="61" t="s">
        <v>136</v>
      </c>
      <c r="E64" s="189">
        <v>44490</v>
      </c>
      <c r="F64" s="197">
        <v>44854</v>
      </c>
      <c r="G64" s="63">
        <v>9700000</v>
      </c>
      <c r="H64" s="63"/>
      <c r="I64" s="63">
        <v>11255870</v>
      </c>
      <c r="J64" s="63">
        <v>9700000</v>
      </c>
      <c r="K64" s="85">
        <v>8007500</v>
      </c>
      <c r="L64" s="85">
        <v>6451630</v>
      </c>
      <c r="M64" s="14">
        <v>3248370</v>
      </c>
      <c r="N64" s="14">
        <v>3248370</v>
      </c>
      <c r="O64" s="86"/>
      <c r="P64" s="65">
        <v>1.6959999999999999E-2</v>
      </c>
      <c r="Q64" s="65">
        <v>1.9300000000000001E-2</v>
      </c>
      <c r="R64" s="65">
        <v>1.8200000000000001E-2</v>
      </c>
      <c r="S64" s="65">
        <v>1.4E-2</v>
      </c>
      <c r="T64" s="66"/>
      <c r="U64" s="65"/>
      <c r="V64" s="66"/>
      <c r="W64" s="65"/>
      <c r="X64" s="65"/>
      <c r="Y64" s="65"/>
      <c r="Z64" s="65"/>
      <c r="AA64" s="65"/>
      <c r="AB64" s="65"/>
      <c r="AC64" s="65"/>
      <c r="AD64" s="65"/>
      <c r="AE64" s="15">
        <v>1.1599999999999999</v>
      </c>
      <c r="AG64" s="8"/>
    </row>
    <row r="65" spans="1:16384" x14ac:dyDescent="0.25">
      <c r="A65" s="61" t="s">
        <v>82</v>
      </c>
      <c r="B65" s="189">
        <v>44494</v>
      </c>
      <c r="C65" s="62" t="s">
        <v>98</v>
      </c>
      <c r="D65" s="61" t="s">
        <v>136</v>
      </c>
      <c r="E65" s="189">
        <v>44496</v>
      </c>
      <c r="F65" s="197">
        <v>45345</v>
      </c>
      <c r="G65" s="63">
        <v>3000000</v>
      </c>
      <c r="H65" s="63"/>
      <c r="I65" s="63">
        <v>3827300</v>
      </c>
      <c r="J65" s="63">
        <v>3450000</v>
      </c>
      <c r="K65" s="85">
        <v>3677300</v>
      </c>
      <c r="L65" s="85">
        <v>3300000</v>
      </c>
      <c r="M65" s="14">
        <v>150000</v>
      </c>
      <c r="N65" s="14">
        <v>150000</v>
      </c>
      <c r="O65" s="86"/>
      <c r="P65" s="65">
        <v>2.5770000000000001E-2</v>
      </c>
      <c r="Q65" s="65">
        <v>2.9399999999999999E-2</v>
      </c>
      <c r="R65" s="65">
        <v>2.7400000000000001E-2</v>
      </c>
      <c r="S65" s="65">
        <v>2.4199999999999999E-2</v>
      </c>
      <c r="T65" s="66">
        <v>100.497496</v>
      </c>
      <c r="U65" s="65">
        <v>4.9777778000000003E-3</v>
      </c>
      <c r="V65" s="66">
        <v>100.99527411</v>
      </c>
      <c r="W65" s="65"/>
      <c r="X65" s="65"/>
      <c r="Y65" s="65"/>
      <c r="Z65" s="65"/>
      <c r="AA65" s="65"/>
      <c r="AB65" s="65"/>
      <c r="AC65" s="65"/>
      <c r="AD65" s="65">
        <v>2.8000000000000001E-2</v>
      </c>
      <c r="AE65" s="15">
        <v>1.28</v>
      </c>
      <c r="AG65" s="8"/>
    </row>
    <row r="66" spans="1:16384" x14ac:dyDescent="0.25">
      <c r="A66" s="61" t="s">
        <v>139</v>
      </c>
      <c r="B66" s="189">
        <v>44502</v>
      </c>
      <c r="C66" s="62" t="s">
        <v>76</v>
      </c>
      <c r="D66" s="61" t="s">
        <v>140</v>
      </c>
      <c r="E66" s="189">
        <v>44504</v>
      </c>
      <c r="F66" s="189">
        <v>44686</v>
      </c>
      <c r="G66" s="63">
        <v>1000000</v>
      </c>
      <c r="H66" s="63"/>
      <c r="I66" s="63">
        <v>1531300</v>
      </c>
      <c r="J66" s="63">
        <v>931300</v>
      </c>
      <c r="K66" s="85">
        <v>1300000</v>
      </c>
      <c r="L66" s="85">
        <v>700000</v>
      </c>
      <c r="M66" s="14">
        <v>231300</v>
      </c>
      <c r="N66" s="14">
        <v>231300</v>
      </c>
      <c r="O66" s="86"/>
      <c r="P66" s="65">
        <v>1.311E-2</v>
      </c>
      <c r="Q66" s="65">
        <v>1.44E-2</v>
      </c>
      <c r="R66" s="65">
        <v>1.3599999999999999E-2</v>
      </c>
      <c r="S66" s="65">
        <v>1.24E-2</v>
      </c>
      <c r="T66" s="66"/>
      <c r="U66" s="65"/>
      <c r="V66" s="66"/>
      <c r="W66" s="65"/>
      <c r="X66" s="15"/>
      <c r="Y66" s="65"/>
      <c r="Z66" s="65"/>
      <c r="AA66" s="65"/>
      <c r="AB66" s="65"/>
      <c r="AC66" s="65"/>
      <c r="AD66" s="65"/>
      <c r="AE66" s="15">
        <v>1.53</v>
      </c>
      <c r="AG66" s="8"/>
    </row>
    <row r="67" spans="1:16384" x14ac:dyDescent="0.25">
      <c r="A67" s="61" t="s">
        <v>141</v>
      </c>
      <c r="B67" s="189">
        <v>44502</v>
      </c>
      <c r="C67" s="62" t="s">
        <v>64</v>
      </c>
      <c r="D67" s="61" t="s">
        <v>140</v>
      </c>
      <c r="E67" s="189">
        <v>44504</v>
      </c>
      <c r="F67" s="189">
        <v>44868</v>
      </c>
      <c r="G67" s="63">
        <v>8700000</v>
      </c>
      <c r="H67" s="63"/>
      <c r="I67" s="63">
        <v>10793970</v>
      </c>
      <c r="J67" s="63">
        <v>8700000</v>
      </c>
      <c r="K67" s="85">
        <v>6457600</v>
      </c>
      <c r="L67" s="85">
        <v>4363630</v>
      </c>
      <c r="M67" s="14">
        <v>4336370</v>
      </c>
      <c r="N67" s="14">
        <v>4336370</v>
      </c>
      <c r="O67" s="86"/>
      <c r="P67" s="65">
        <v>1.6709999999999999E-2</v>
      </c>
      <c r="Q67" s="65">
        <v>1.9699999999999999E-2</v>
      </c>
      <c r="R67" s="65">
        <v>1.78E-2</v>
      </c>
      <c r="S67" s="65">
        <v>1.4E-2</v>
      </c>
      <c r="T67" s="66"/>
      <c r="U67" s="65"/>
      <c r="V67" s="66"/>
      <c r="W67" s="65"/>
      <c r="X67" s="15"/>
      <c r="Y67" s="65"/>
      <c r="Z67" s="65"/>
      <c r="AA67" s="65"/>
      <c r="AB67" s="65"/>
      <c r="AC67" s="65"/>
      <c r="AD67" s="65"/>
      <c r="AE67" s="15">
        <v>1.24</v>
      </c>
      <c r="AG67" s="8"/>
    </row>
    <row r="68" spans="1:16384" x14ac:dyDescent="0.25">
      <c r="A68" s="61" t="s">
        <v>137</v>
      </c>
      <c r="B68" s="189">
        <v>44503</v>
      </c>
      <c r="C68" s="62" t="s">
        <v>127</v>
      </c>
      <c r="D68" s="61" t="s">
        <v>140</v>
      </c>
      <c r="E68" s="189">
        <v>44505</v>
      </c>
      <c r="F68" s="189">
        <v>45200</v>
      </c>
      <c r="G68" s="63">
        <v>2000000</v>
      </c>
      <c r="H68" s="63"/>
      <c r="I68" s="63">
        <v>2855600</v>
      </c>
      <c r="J68" s="63">
        <v>1949800</v>
      </c>
      <c r="K68" s="85">
        <v>2855600</v>
      </c>
      <c r="L68" s="85">
        <v>1949800</v>
      </c>
      <c r="M68" s="14" t="s">
        <v>99</v>
      </c>
      <c r="N68" s="14" t="s">
        <v>99</v>
      </c>
      <c r="O68" s="86">
        <v>2.1000000000000001E-2</v>
      </c>
      <c r="P68" s="65"/>
      <c r="Q68" s="65">
        <v>2.3400000000000001E-2</v>
      </c>
      <c r="R68" s="65">
        <v>2.1000000000000001E-2</v>
      </c>
      <c r="S68" s="65">
        <v>1.7000000000000001E-2</v>
      </c>
      <c r="T68" s="66">
        <v>100.18495939</v>
      </c>
      <c r="U68" s="65">
        <v>2.0999999999999999E-3</v>
      </c>
      <c r="V68" s="66">
        <v>100.39273717</v>
      </c>
      <c r="W68" s="65"/>
      <c r="X68" s="15"/>
      <c r="Y68" s="65"/>
      <c r="Z68" s="65"/>
      <c r="AA68" s="65"/>
      <c r="AB68" s="65"/>
      <c r="AC68" s="65"/>
      <c r="AD68" s="65">
        <v>2.1999999999999999E-2</v>
      </c>
      <c r="AE68" s="15">
        <v>1.43</v>
      </c>
      <c r="AG68" s="8"/>
    </row>
    <row r="69" spans="1:16384" x14ac:dyDescent="0.25">
      <c r="A69" s="61" t="s">
        <v>142</v>
      </c>
      <c r="B69" s="189">
        <v>44508</v>
      </c>
      <c r="C69" s="62" t="s">
        <v>143</v>
      </c>
      <c r="D69" s="61" t="s">
        <v>140</v>
      </c>
      <c r="E69" s="189">
        <v>44510</v>
      </c>
      <c r="F69" s="189">
        <v>49989</v>
      </c>
      <c r="G69" s="63">
        <v>1000000</v>
      </c>
      <c r="H69" s="63"/>
      <c r="I69" s="63">
        <v>4295000</v>
      </c>
      <c r="J69" s="63">
        <v>1150000</v>
      </c>
      <c r="K69" s="85">
        <v>3279300</v>
      </c>
      <c r="L69" s="85">
        <v>922300</v>
      </c>
      <c r="M69" s="14">
        <v>1015700</v>
      </c>
      <c r="N69" s="14">
        <v>227700</v>
      </c>
      <c r="O69" s="86">
        <v>5.8799999999999998E-2</v>
      </c>
      <c r="P69" s="65"/>
      <c r="Q69" s="65">
        <v>7.0000000000000007E-2</v>
      </c>
      <c r="R69" s="65">
        <v>5.8799999999999998E-2</v>
      </c>
      <c r="S69" s="65">
        <v>5.1999999999999998E-2</v>
      </c>
      <c r="T69" s="66"/>
      <c r="U69" s="65"/>
      <c r="V69" s="66"/>
      <c r="W69" s="65"/>
      <c r="X69" s="15"/>
      <c r="Y69" s="65"/>
      <c r="Z69" s="65"/>
      <c r="AA69" s="65"/>
      <c r="AB69" s="65"/>
      <c r="AC69" s="65"/>
      <c r="AD69" s="65">
        <v>5.8799999999999998E-2</v>
      </c>
      <c r="AE69" s="15">
        <v>4.3</v>
      </c>
      <c r="AG69" s="8"/>
    </row>
    <row r="70" spans="1:16384" x14ac:dyDescent="0.25">
      <c r="A70" s="61" t="s">
        <v>145</v>
      </c>
      <c r="B70" s="189">
        <v>44516</v>
      </c>
      <c r="C70" s="62" t="s">
        <v>66</v>
      </c>
      <c r="D70" s="61" t="s">
        <v>140</v>
      </c>
      <c r="E70" s="189">
        <v>44518</v>
      </c>
      <c r="F70" s="189">
        <v>44609</v>
      </c>
      <c r="G70" s="63">
        <v>1000000</v>
      </c>
      <c r="H70" s="63"/>
      <c r="I70" s="63">
        <v>1189500</v>
      </c>
      <c r="J70" s="63">
        <v>849500</v>
      </c>
      <c r="K70" s="85">
        <v>888000</v>
      </c>
      <c r="L70" s="85">
        <v>548000</v>
      </c>
      <c r="M70" s="14">
        <v>301500</v>
      </c>
      <c r="N70" s="14">
        <v>301500</v>
      </c>
      <c r="O70" s="86"/>
      <c r="P70" s="65">
        <v>8.1899999999999994E-3</v>
      </c>
      <c r="Q70" s="65">
        <v>1.15E-2</v>
      </c>
      <c r="R70" s="65">
        <v>0.01</v>
      </c>
      <c r="S70" s="65">
        <v>6.0000000000000001E-3</v>
      </c>
      <c r="T70" s="66"/>
      <c r="U70" s="65"/>
      <c r="V70" s="66"/>
      <c r="W70" s="65"/>
      <c r="X70" s="15"/>
      <c r="Y70" s="65"/>
      <c r="Z70" s="65"/>
      <c r="AA70" s="65"/>
      <c r="AB70" s="65"/>
      <c r="AC70" s="65"/>
      <c r="AD70" s="65"/>
      <c r="AE70" s="15">
        <v>1.19</v>
      </c>
      <c r="AG70" s="8"/>
    </row>
    <row r="71" spans="1:16384" x14ac:dyDescent="0.25">
      <c r="A71" s="61" t="s">
        <v>146</v>
      </c>
      <c r="B71" s="189">
        <v>44516</v>
      </c>
      <c r="C71" s="62" t="s">
        <v>64</v>
      </c>
      <c r="D71" s="61" t="s">
        <v>140</v>
      </c>
      <c r="E71" s="189">
        <v>44518</v>
      </c>
      <c r="F71" s="189">
        <v>44882</v>
      </c>
      <c r="G71" s="63">
        <v>5000000</v>
      </c>
      <c r="H71" s="63"/>
      <c r="I71" s="63">
        <v>5021700</v>
      </c>
      <c r="J71" s="63">
        <v>4621700</v>
      </c>
      <c r="K71" s="85">
        <v>3901000</v>
      </c>
      <c r="L71" s="85">
        <v>3501000</v>
      </c>
      <c r="M71" s="14">
        <v>1120700</v>
      </c>
      <c r="N71" s="14">
        <v>1120700</v>
      </c>
      <c r="O71" s="86"/>
      <c r="P71" s="65">
        <v>1.7129999999999999E-2</v>
      </c>
      <c r="Q71" s="65">
        <v>1.89E-2</v>
      </c>
      <c r="R71" s="65">
        <v>1.7500000000000002E-2</v>
      </c>
      <c r="S71" s="65">
        <v>1.6500000000000001E-2</v>
      </c>
      <c r="T71" s="66"/>
      <c r="U71" s="65"/>
      <c r="V71" s="66"/>
      <c r="W71" s="65"/>
      <c r="X71" s="15"/>
      <c r="Y71" s="65"/>
      <c r="Z71" s="65"/>
      <c r="AA71" s="65"/>
      <c r="AB71" s="65"/>
      <c r="AC71" s="65"/>
      <c r="AD71" s="65"/>
      <c r="AE71" s="15">
        <v>1</v>
      </c>
      <c r="AG71" s="8"/>
    </row>
    <row r="72" spans="1:16384" x14ac:dyDescent="0.25">
      <c r="A72" s="61" t="s">
        <v>90</v>
      </c>
      <c r="B72" s="189">
        <v>44522</v>
      </c>
      <c r="C72" s="62" t="s">
        <v>74</v>
      </c>
      <c r="D72" s="61" t="s">
        <v>140</v>
      </c>
      <c r="E72" s="189">
        <v>44524</v>
      </c>
      <c r="F72" s="189">
        <v>46107</v>
      </c>
      <c r="G72" s="63">
        <v>4000000</v>
      </c>
      <c r="H72" s="63"/>
      <c r="I72" s="63">
        <v>7088300</v>
      </c>
      <c r="J72" s="63">
        <v>4599900</v>
      </c>
      <c r="K72" s="85">
        <v>7018300</v>
      </c>
      <c r="L72" s="85">
        <v>4529900</v>
      </c>
      <c r="M72" s="14">
        <v>70000</v>
      </c>
      <c r="N72" s="14">
        <v>70000</v>
      </c>
      <c r="O72" s="86"/>
      <c r="P72" s="65">
        <v>3.4669999999999999E-2</v>
      </c>
      <c r="Q72" s="65">
        <v>4.2000000000000003E-2</v>
      </c>
      <c r="R72" s="65">
        <v>3.5099999999999999E-2</v>
      </c>
      <c r="S72" s="65">
        <v>3.2199999999999999E-2</v>
      </c>
      <c r="T72" s="66">
        <v>101.553299</v>
      </c>
      <c r="U72" s="65">
        <v>6.2833333E-3</v>
      </c>
      <c r="V72" s="66">
        <v>102.18163239</v>
      </c>
      <c r="W72" s="65"/>
      <c r="X72" s="65"/>
      <c r="Y72" s="65"/>
      <c r="Z72" s="65"/>
      <c r="AA72" s="65"/>
      <c r="AB72" s="65"/>
      <c r="AC72" s="65"/>
      <c r="AD72" s="65">
        <v>3.9E-2</v>
      </c>
      <c r="AE72" s="15">
        <v>1.77</v>
      </c>
      <c r="AG72" s="8"/>
    </row>
    <row r="73" spans="1:16384" x14ac:dyDescent="0.25">
      <c r="A73" s="61" t="s">
        <v>147</v>
      </c>
      <c r="B73" s="189">
        <v>44531</v>
      </c>
      <c r="C73" s="62" t="s">
        <v>64</v>
      </c>
      <c r="D73" s="61" t="s">
        <v>148</v>
      </c>
      <c r="E73" s="189">
        <v>44532</v>
      </c>
      <c r="F73" s="189">
        <v>44896</v>
      </c>
      <c r="G73" s="63">
        <v>6800000</v>
      </c>
      <c r="H73" s="63"/>
      <c r="I73" s="64">
        <v>8915920</v>
      </c>
      <c r="J73" s="63">
        <v>6799980</v>
      </c>
      <c r="K73" s="85">
        <v>5550000</v>
      </c>
      <c r="L73" s="85">
        <v>3434060</v>
      </c>
      <c r="M73" s="14">
        <v>3365920</v>
      </c>
      <c r="N73" s="14">
        <v>3365920</v>
      </c>
      <c r="O73" s="86"/>
      <c r="P73" s="65">
        <v>1.6289999999999999E-2</v>
      </c>
      <c r="Q73" s="65">
        <v>1.8700000000000001E-2</v>
      </c>
      <c r="R73" s="65">
        <v>1.7100000000000001E-2</v>
      </c>
      <c r="S73" s="65">
        <v>1.4E-2</v>
      </c>
      <c r="T73" s="66"/>
      <c r="U73" s="65"/>
      <c r="V73" s="66"/>
      <c r="W73" s="65"/>
      <c r="X73" s="65"/>
      <c r="Y73" s="65"/>
      <c r="Z73" s="65"/>
      <c r="AA73" s="65"/>
      <c r="AB73" s="65"/>
      <c r="AC73" s="65"/>
      <c r="AD73" s="65"/>
      <c r="AE73" s="15">
        <v>1.31</v>
      </c>
      <c r="AG73" s="8"/>
    </row>
    <row r="74" spans="1:16384" x14ac:dyDescent="0.25">
      <c r="A74" s="61" t="s">
        <v>137</v>
      </c>
      <c r="B74" s="189">
        <v>44532</v>
      </c>
      <c r="C74" s="62" t="s">
        <v>127</v>
      </c>
      <c r="D74" s="61" t="s">
        <v>148</v>
      </c>
      <c r="E74" s="189">
        <v>44536</v>
      </c>
      <c r="F74" s="189">
        <v>45200</v>
      </c>
      <c r="G74" s="63">
        <v>2000000</v>
      </c>
      <c r="H74" s="63"/>
      <c r="I74" s="64">
        <v>2421900</v>
      </c>
      <c r="J74" s="63">
        <v>2000000</v>
      </c>
      <c r="K74" s="64">
        <v>2421900</v>
      </c>
      <c r="L74" s="63">
        <v>2000000</v>
      </c>
      <c r="M74" s="14" t="s">
        <v>99</v>
      </c>
      <c r="N74" s="14" t="s">
        <v>99</v>
      </c>
      <c r="O74" s="86">
        <v>0.02</v>
      </c>
      <c r="P74" s="65"/>
      <c r="Q74" s="65">
        <v>2.4E-2</v>
      </c>
      <c r="R74" s="65">
        <v>0.02</v>
      </c>
      <c r="S74" s="65">
        <v>1.7000000000000001E-2</v>
      </c>
      <c r="T74" s="66">
        <v>100.35434272000001</v>
      </c>
      <c r="U74" s="65">
        <v>4.0000000000000001E-3</v>
      </c>
      <c r="V74" s="66">
        <v>100.75156493999999</v>
      </c>
      <c r="W74" s="65"/>
      <c r="X74" s="65"/>
      <c r="Y74" s="65"/>
      <c r="Z74" s="65"/>
      <c r="AA74" s="65"/>
      <c r="AB74" s="65"/>
      <c r="AC74" s="65"/>
      <c r="AD74" s="65">
        <v>2.1999999999999999E-2</v>
      </c>
      <c r="AE74" s="15">
        <v>1.21</v>
      </c>
      <c r="AG74" s="8"/>
    </row>
    <row r="75" spans="1:16384" x14ac:dyDescent="0.25">
      <c r="A75" s="61" t="s">
        <v>150</v>
      </c>
      <c r="B75" s="189">
        <v>44537</v>
      </c>
      <c r="C75" s="62" t="s">
        <v>66</v>
      </c>
      <c r="D75" s="61" t="s">
        <v>148</v>
      </c>
      <c r="E75" s="189">
        <v>44539</v>
      </c>
      <c r="F75" s="189">
        <v>44630</v>
      </c>
      <c r="G75" s="63">
        <v>1000000</v>
      </c>
      <c r="H75" s="63"/>
      <c r="I75" s="64">
        <v>900700</v>
      </c>
      <c r="J75" s="63">
        <v>800700</v>
      </c>
      <c r="K75" s="87">
        <v>900000</v>
      </c>
      <c r="L75" s="87">
        <v>800000</v>
      </c>
      <c r="M75" s="14">
        <v>700</v>
      </c>
      <c r="N75" s="14">
        <v>700</v>
      </c>
      <c r="O75" s="88"/>
      <c r="P75" s="65">
        <v>9.9799999999999993E-3</v>
      </c>
      <c r="Q75" s="65">
        <v>1.0699999999999999E-2</v>
      </c>
      <c r="R75" s="65">
        <v>0.01</v>
      </c>
      <c r="S75" s="65">
        <v>9.7999999999999997E-3</v>
      </c>
      <c r="T75" s="66"/>
      <c r="U75" s="65"/>
      <c r="V75" s="66"/>
      <c r="W75" s="65"/>
      <c r="X75" s="65"/>
      <c r="Y75" s="65"/>
      <c r="Z75" s="65"/>
      <c r="AA75" s="65"/>
      <c r="AB75" s="65"/>
      <c r="AC75" s="65"/>
      <c r="AD75" s="65"/>
      <c r="AE75" s="15">
        <v>0.9</v>
      </c>
      <c r="AG75" s="8"/>
      <c r="AX75" s="19"/>
      <c r="AY75" s="25"/>
      <c r="AZ75" s="19"/>
      <c r="BA75" s="25"/>
      <c r="BB75" s="19"/>
      <c r="BC75" s="19"/>
      <c r="BD75" s="19"/>
      <c r="BE75" s="19"/>
      <c r="BF75" s="19"/>
      <c r="BG75" s="19"/>
      <c r="BH75" s="19"/>
      <c r="BI75" s="19"/>
      <c r="BJ75" s="26"/>
      <c r="BK75" s="22"/>
      <c r="BL75" s="23"/>
      <c r="BM75" s="20"/>
      <c r="BN75" s="22"/>
      <c r="BO75" s="23"/>
      <c r="BP75" s="23"/>
      <c r="BQ75" s="24"/>
      <c r="BR75" s="24"/>
      <c r="BS75" s="21"/>
      <c r="BT75" s="24"/>
      <c r="BU75" s="16"/>
      <c r="BV75" s="16"/>
      <c r="BW75" s="17"/>
      <c r="BX75" s="17"/>
      <c r="BY75" s="18"/>
      <c r="BZ75" s="19"/>
      <c r="CA75" s="19"/>
      <c r="CB75" s="19"/>
      <c r="CC75" s="19"/>
      <c r="CD75" s="25"/>
      <c r="CE75" s="19"/>
      <c r="CF75" s="25"/>
      <c r="CG75" s="19"/>
      <c r="CH75" s="19"/>
      <c r="CI75" s="19"/>
      <c r="CJ75" s="19"/>
      <c r="CK75" s="19"/>
      <c r="CL75" s="19"/>
      <c r="CM75" s="19"/>
      <c r="CN75" s="19"/>
      <c r="CO75" s="26"/>
      <c r="CP75" s="22"/>
      <c r="CQ75" s="23"/>
      <c r="CR75" s="20"/>
      <c r="CS75" s="22"/>
      <c r="CT75" s="23"/>
      <c r="CU75" s="23"/>
      <c r="CV75" s="24"/>
      <c r="CW75" s="24"/>
      <c r="CX75" s="21"/>
      <c r="CY75" s="24"/>
      <c r="CZ75" s="16"/>
      <c r="DA75" s="16"/>
      <c r="DB75" s="17"/>
      <c r="DC75" s="17"/>
      <c r="DD75" s="18"/>
      <c r="DE75" s="19"/>
      <c r="DF75" s="19"/>
      <c r="DG75" s="19"/>
      <c r="DH75" s="19"/>
      <c r="DI75" s="25"/>
      <c r="DJ75" s="19"/>
      <c r="DK75" s="25"/>
      <c r="DL75" s="19"/>
      <c r="DM75" s="19"/>
      <c r="DN75" s="19"/>
      <c r="DO75" s="19"/>
      <c r="DP75" s="19"/>
      <c r="DQ75" s="19"/>
      <c r="DR75" s="19"/>
      <c r="DS75" s="19"/>
      <c r="DT75" s="26"/>
      <c r="DU75" s="22"/>
      <c r="DV75" s="23"/>
      <c r="DW75" s="20"/>
      <c r="DX75" s="22"/>
      <c r="DY75" s="23"/>
      <c r="DZ75" s="23"/>
      <c r="EA75" s="24"/>
      <c r="EB75" s="24"/>
      <c r="EC75" s="21"/>
      <c r="ED75" s="24"/>
      <c r="EE75" s="16"/>
      <c r="EF75" s="16"/>
      <c r="EG75" s="17"/>
      <c r="EH75" s="17"/>
      <c r="EI75" s="18"/>
      <c r="EJ75" s="19"/>
      <c r="EK75" s="19"/>
      <c r="EL75" s="19"/>
      <c r="EM75" s="19"/>
      <c r="EN75" s="25"/>
      <c r="EO75" s="19"/>
      <c r="EP75" s="25"/>
      <c r="EQ75" s="19"/>
      <c r="ER75" s="19"/>
      <c r="ES75" s="19"/>
      <c r="ET75" s="19"/>
      <c r="EU75" s="19"/>
      <c r="EV75" s="19"/>
      <c r="EW75" s="19"/>
      <c r="EX75" s="19"/>
      <c r="EY75" s="26"/>
      <c r="EZ75" s="22"/>
      <c r="FA75" s="23"/>
      <c r="FB75" s="20"/>
      <c r="FC75" s="22"/>
      <c r="FD75" s="23"/>
      <c r="FE75" s="23"/>
      <c r="FF75" s="24"/>
      <c r="FG75" s="24"/>
      <c r="FH75" s="21"/>
      <c r="FI75" s="24"/>
      <c r="FJ75" s="16"/>
      <c r="FK75" s="16"/>
      <c r="FL75" s="17"/>
      <c r="FM75" s="17"/>
      <c r="FN75" s="18"/>
      <c r="FO75" s="19"/>
      <c r="FP75" s="19"/>
      <c r="FQ75" s="19"/>
      <c r="FR75" s="19"/>
      <c r="FS75" s="25"/>
      <c r="FT75" s="19"/>
      <c r="FU75" s="25"/>
      <c r="FV75" s="19"/>
      <c r="FW75" s="19"/>
      <c r="FX75" s="19"/>
      <c r="FY75" s="19"/>
      <c r="FZ75" s="19"/>
      <c r="GA75" s="19"/>
      <c r="GB75" s="19"/>
      <c r="GC75" s="19"/>
      <c r="GD75" s="26"/>
      <c r="GE75" s="22"/>
      <c r="GF75" s="23"/>
      <c r="GG75" s="20"/>
      <c r="GH75" s="22"/>
      <c r="GI75" s="23"/>
      <c r="GJ75" s="23"/>
      <c r="GK75" s="24"/>
      <c r="GL75" s="24"/>
      <c r="GM75" s="21"/>
      <c r="GN75" s="24"/>
      <c r="GO75" s="16"/>
      <c r="GP75" s="16"/>
      <c r="GQ75" s="17"/>
      <c r="GR75" s="17"/>
      <c r="GS75" s="18"/>
      <c r="GT75" s="19"/>
      <c r="GU75" s="19"/>
      <c r="GV75" s="19"/>
      <c r="GW75" s="19"/>
      <c r="GX75" s="25"/>
      <c r="GY75" s="19"/>
      <c r="GZ75" s="25"/>
      <c r="HA75" s="19"/>
      <c r="HB75" s="19"/>
      <c r="HC75" s="19"/>
      <c r="HD75" s="19"/>
      <c r="HE75" s="19"/>
      <c r="HF75" s="19"/>
      <c r="HG75" s="19"/>
      <c r="HH75" s="19"/>
      <c r="HI75" s="26"/>
      <c r="HJ75" s="22"/>
      <c r="HK75" s="23"/>
      <c r="HL75" s="20"/>
      <c r="HM75" s="22"/>
      <c r="HN75" s="23"/>
      <c r="HO75" s="23"/>
      <c r="HP75" s="24"/>
      <c r="HQ75" s="24"/>
      <c r="HR75" s="21"/>
      <c r="HS75" s="24"/>
      <c r="HT75" s="16"/>
      <c r="HU75" s="16"/>
      <c r="HV75" s="17"/>
      <c r="HW75" s="17"/>
      <c r="HX75" s="18"/>
      <c r="HY75" s="19"/>
      <c r="HZ75" s="19"/>
      <c r="IA75" s="19"/>
      <c r="IB75" s="19"/>
      <c r="IC75" s="25"/>
      <c r="ID75" s="19"/>
      <c r="IE75" s="25"/>
      <c r="IF75" s="19"/>
      <c r="IG75" s="19"/>
      <c r="IH75" s="19"/>
      <c r="II75" s="19"/>
      <c r="IJ75" s="19"/>
      <c r="IK75" s="19"/>
      <c r="IL75" s="19"/>
      <c r="IM75" s="19"/>
      <c r="IN75" s="26"/>
      <c r="IO75" s="22"/>
      <c r="IP75" s="23"/>
      <c r="IQ75" s="20"/>
      <c r="IR75" s="22"/>
      <c r="IS75" s="23"/>
      <c r="IT75" s="23"/>
      <c r="IU75" s="24"/>
      <c r="IV75" s="24"/>
      <c r="IW75" s="21"/>
      <c r="IX75" s="24"/>
      <c r="IY75" s="16"/>
      <c r="IZ75" s="16"/>
      <c r="JA75" s="17"/>
      <c r="JB75" s="17"/>
      <c r="JC75" s="18"/>
      <c r="JD75" s="19"/>
      <c r="JE75" s="19"/>
      <c r="JF75" s="19"/>
      <c r="JG75" s="19"/>
      <c r="JH75" s="25"/>
      <c r="JI75" s="19"/>
      <c r="JJ75" s="25"/>
      <c r="JK75" s="19"/>
      <c r="JL75" s="19"/>
      <c r="JM75" s="19"/>
      <c r="JN75" s="19"/>
      <c r="JO75" s="19"/>
      <c r="JP75" s="19"/>
      <c r="JQ75" s="19"/>
      <c r="JR75" s="19"/>
      <c r="JS75" s="26"/>
      <c r="JT75" s="22"/>
      <c r="JU75" s="23"/>
      <c r="JV75" s="20"/>
      <c r="JW75" s="22"/>
      <c r="JX75" s="23"/>
      <c r="JY75" s="23"/>
      <c r="JZ75" s="24"/>
      <c r="KA75" s="24"/>
      <c r="KB75" s="21"/>
      <c r="KC75" s="24"/>
      <c r="KD75" s="16"/>
      <c r="KE75" s="16"/>
      <c r="KF75" s="17"/>
      <c r="KG75" s="17"/>
      <c r="KH75" s="18"/>
      <c r="KI75" s="19"/>
      <c r="KJ75" s="19"/>
      <c r="KK75" s="19"/>
      <c r="KL75" s="19"/>
      <c r="KM75" s="25"/>
      <c r="KN75" s="19"/>
      <c r="KO75" s="25"/>
      <c r="KP75" s="19"/>
      <c r="KQ75" s="19"/>
      <c r="KR75" s="19"/>
      <c r="KS75" s="19"/>
      <c r="KT75" s="19"/>
      <c r="KU75" s="19"/>
      <c r="KV75" s="19"/>
      <c r="KW75" s="19"/>
      <c r="KX75" s="26"/>
      <c r="KY75" s="22"/>
      <c r="KZ75" s="23"/>
      <c r="LA75" s="20"/>
      <c r="LB75" s="22"/>
      <c r="LC75" s="23"/>
      <c r="LD75" s="23"/>
      <c r="LE75" s="24"/>
      <c r="LF75" s="24"/>
      <c r="LG75" s="21"/>
      <c r="LH75" s="24"/>
      <c r="LI75" s="16"/>
      <c r="LJ75" s="16"/>
      <c r="LK75" s="17"/>
      <c r="LL75" s="17"/>
      <c r="LM75" s="18"/>
      <c r="LN75" s="19"/>
      <c r="LO75" s="19"/>
      <c r="LP75" s="19"/>
      <c r="LQ75" s="19"/>
      <c r="LR75" s="25"/>
      <c r="LS75" s="19"/>
      <c r="LT75" s="25"/>
      <c r="LU75" s="19"/>
      <c r="LV75" s="19"/>
      <c r="LW75" s="19"/>
      <c r="LX75" s="19"/>
      <c r="LY75" s="19"/>
      <c r="LZ75" s="19"/>
      <c r="MA75" s="19"/>
      <c r="MB75" s="19"/>
      <c r="MC75" s="26"/>
      <c r="MD75" s="22"/>
      <c r="ME75" s="23"/>
      <c r="MF75" s="20"/>
      <c r="MG75" s="22"/>
      <c r="MH75" s="23"/>
      <c r="MI75" s="23"/>
      <c r="MJ75" s="24"/>
      <c r="MK75" s="24"/>
      <c r="ML75" s="21"/>
      <c r="MM75" s="24"/>
      <c r="MN75" s="16"/>
      <c r="MO75" s="16"/>
      <c r="MP75" s="17"/>
      <c r="MQ75" s="17"/>
      <c r="MR75" s="18"/>
      <c r="MS75" s="19"/>
      <c r="MT75" s="19"/>
      <c r="MU75" s="19"/>
      <c r="MV75" s="19"/>
      <c r="MW75" s="25"/>
      <c r="MX75" s="19"/>
      <c r="MY75" s="25"/>
      <c r="MZ75" s="19"/>
      <c r="NA75" s="19"/>
      <c r="NB75" s="19"/>
      <c r="NC75" s="19"/>
      <c r="ND75" s="19"/>
      <c r="NE75" s="19"/>
      <c r="NF75" s="19"/>
      <c r="NG75" s="19"/>
      <c r="NH75" s="26"/>
      <c r="NI75" s="22"/>
      <c r="NJ75" s="23"/>
      <c r="NK75" s="20"/>
      <c r="NL75" s="22"/>
      <c r="NM75" s="23"/>
      <c r="NN75" s="23"/>
      <c r="NO75" s="24"/>
      <c r="NP75" s="24"/>
      <c r="NQ75" s="21"/>
      <c r="NR75" s="24"/>
      <c r="NS75" s="16"/>
      <c r="NT75" s="16"/>
      <c r="NU75" s="17"/>
      <c r="NV75" s="17"/>
      <c r="NW75" s="18"/>
      <c r="NX75" s="19"/>
      <c r="NY75" s="19"/>
      <c r="NZ75" s="19"/>
      <c r="OA75" s="19"/>
      <c r="OB75" s="25"/>
      <c r="OC75" s="19"/>
      <c r="OD75" s="25"/>
      <c r="OE75" s="19"/>
      <c r="OF75" s="19"/>
      <c r="OG75" s="19"/>
      <c r="OH75" s="19"/>
      <c r="OI75" s="19"/>
      <c r="OJ75" s="19"/>
      <c r="OK75" s="19"/>
      <c r="OL75" s="19"/>
      <c r="OM75" s="26"/>
      <c r="ON75" s="22"/>
      <c r="OO75" s="23"/>
      <c r="OP75" s="20"/>
      <c r="OQ75" s="22"/>
      <c r="OR75" s="23"/>
      <c r="OS75" s="23"/>
      <c r="OT75" s="24"/>
      <c r="OU75" s="24"/>
      <c r="OV75" s="21"/>
      <c r="OW75" s="24"/>
      <c r="OX75" s="16"/>
      <c r="OY75" s="16"/>
      <c r="OZ75" s="17"/>
      <c r="PA75" s="17"/>
      <c r="PB75" s="18"/>
      <c r="PC75" s="19"/>
      <c r="PD75" s="19"/>
      <c r="PE75" s="19"/>
      <c r="PF75" s="19"/>
      <c r="PG75" s="25"/>
      <c r="PH75" s="19"/>
      <c r="PI75" s="25"/>
      <c r="PJ75" s="19"/>
      <c r="PK75" s="19"/>
      <c r="PL75" s="19"/>
      <c r="PM75" s="19"/>
      <c r="PN75" s="19"/>
      <c r="PO75" s="19"/>
      <c r="PP75" s="19"/>
      <c r="PQ75" s="19"/>
      <c r="PR75" s="26"/>
      <c r="PS75" s="22"/>
      <c r="PT75" s="23"/>
      <c r="PU75" s="20"/>
      <c r="PV75" s="22"/>
      <c r="PW75" s="23"/>
      <c r="PX75" s="23"/>
      <c r="PY75" s="24"/>
      <c r="PZ75" s="24"/>
      <c r="QA75" s="21"/>
      <c r="QB75" s="24"/>
      <c r="QC75" s="16"/>
      <c r="QD75" s="16"/>
      <c r="QE75" s="17"/>
      <c r="QF75" s="17"/>
      <c r="QG75" s="18"/>
      <c r="QH75" s="19"/>
      <c r="QI75" s="19"/>
      <c r="QJ75" s="19"/>
      <c r="QK75" s="19"/>
      <c r="QL75" s="25"/>
      <c r="QM75" s="19"/>
      <c r="QN75" s="25"/>
      <c r="QO75" s="19"/>
      <c r="QP75" s="19"/>
      <c r="QQ75" s="19"/>
      <c r="QR75" s="19"/>
      <c r="QS75" s="19"/>
      <c r="QT75" s="19"/>
      <c r="QU75" s="19"/>
      <c r="QV75" s="19"/>
      <c r="QW75" s="26"/>
      <c r="QX75" s="22"/>
      <c r="QY75" s="23"/>
      <c r="QZ75" s="20"/>
      <c r="RA75" s="22"/>
      <c r="RB75" s="23"/>
      <c r="RC75" s="23"/>
      <c r="RD75" s="24"/>
      <c r="RE75" s="24"/>
      <c r="RF75" s="21"/>
      <c r="RG75" s="24"/>
      <c r="RH75" s="16"/>
      <c r="RI75" s="16"/>
      <c r="RJ75" s="17"/>
      <c r="RK75" s="17"/>
      <c r="RL75" s="18"/>
      <c r="RM75" s="19"/>
      <c r="RN75" s="19"/>
      <c r="RO75" s="19"/>
      <c r="RP75" s="19"/>
      <c r="RQ75" s="25"/>
      <c r="RR75" s="19"/>
      <c r="RS75" s="25"/>
      <c r="RT75" s="19"/>
      <c r="RU75" s="19"/>
      <c r="RV75" s="19"/>
      <c r="RW75" s="19"/>
      <c r="RX75" s="19"/>
      <c r="RY75" s="19"/>
      <c r="RZ75" s="19"/>
      <c r="SA75" s="19"/>
      <c r="SB75" s="26"/>
      <c r="SC75" s="22"/>
      <c r="SD75" s="23"/>
      <c r="SE75" s="20"/>
      <c r="SF75" s="22"/>
      <c r="SG75" s="23"/>
      <c r="SH75" s="23"/>
      <c r="SI75" s="24"/>
      <c r="SJ75" s="24"/>
      <c r="SK75" s="21"/>
      <c r="SL75" s="24"/>
      <c r="SM75" s="16"/>
      <c r="SN75" s="16"/>
      <c r="SO75" s="17"/>
      <c r="SP75" s="17"/>
      <c r="SQ75" s="18"/>
      <c r="SR75" s="19"/>
      <c r="SS75" s="19"/>
      <c r="ST75" s="19"/>
      <c r="SU75" s="19"/>
      <c r="SV75" s="25"/>
      <c r="SW75" s="19"/>
      <c r="SX75" s="25"/>
      <c r="SY75" s="19"/>
      <c r="SZ75" s="19"/>
      <c r="TA75" s="19"/>
      <c r="TB75" s="19"/>
      <c r="TC75" s="19"/>
      <c r="TD75" s="19"/>
      <c r="TE75" s="19"/>
      <c r="TF75" s="19"/>
      <c r="TG75" s="26"/>
      <c r="TH75" s="22"/>
      <c r="TI75" s="23"/>
      <c r="TJ75" s="20"/>
      <c r="TK75" s="22"/>
      <c r="TL75" s="23"/>
      <c r="TM75" s="23"/>
      <c r="TN75" s="24"/>
      <c r="TO75" s="24"/>
      <c r="TP75" s="21"/>
      <c r="TQ75" s="24"/>
      <c r="TR75" s="16"/>
      <c r="TS75" s="16"/>
      <c r="TT75" s="17"/>
      <c r="TU75" s="17"/>
      <c r="TV75" s="18"/>
      <c r="TW75" s="19"/>
      <c r="TX75" s="19"/>
      <c r="TY75" s="19"/>
      <c r="TZ75" s="19"/>
      <c r="UA75" s="25"/>
      <c r="UB75" s="19"/>
      <c r="UC75" s="25"/>
      <c r="UD75" s="19"/>
      <c r="UE75" s="19"/>
      <c r="UF75" s="19"/>
      <c r="UG75" s="19"/>
      <c r="UH75" s="19"/>
      <c r="UI75" s="19"/>
      <c r="UJ75" s="19"/>
      <c r="UK75" s="19"/>
      <c r="UL75" s="26"/>
      <c r="UM75" s="22"/>
      <c r="UN75" s="23"/>
      <c r="UO75" s="20"/>
      <c r="UP75" s="22"/>
      <c r="UQ75" s="23"/>
      <c r="UR75" s="23"/>
      <c r="US75" s="24"/>
      <c r="UT75" s="24"/>
      <c r="UU75" s="21"/>
      <c r="UV75" s="24"/>
      <c r="UW75" s="16"/>
      <c r="UX75" s="16"/>
      <c r="UY75" s="17"/>
      <c r="UZ75" s="17"/>
      <c r="VA75" s="18"/>
      <c r="VB75" s="19"/>
      <c r="VC75" s="19"/>
      <c r="VD75" s="19"/>
      <c r="VE75" s="19"/>
      <c r="VF75" s="25"/>
      <c r="VG75" s="19"/>
      <c r="VH75" s="25"/>
      <c r="VI75" s="19"/>
      <c r="VJ75" s="19"/>
      <c r="VK75" s="19"/>
      <c r="VL75" s="19"/>
      <c r="VM75" s="19"/>
      <c r="VN75" s="19"/>
      <c r="VO75" s="19"/>
      <c r="VP75" s="19"/>
      <c r="VQ75" s="26"/>
      <c r="VR75" s="22"/>
      <c r="VS75" s="23"/>
      <c r="VT75" s="20"/>
      <c r="VU75" s="22"/>
      <c r="VV75" s="23"/>
      <c r="VW75" s="23"/>
      <c r="VX75" s="24"/>
      <c r="VY75" s="24"/>
      <c r="VZ75" s="21"/>
      <c r="WA75" s="24"/>
      <c r="WB75" s="16"/>
      <c r="WC75" s="16"/>
      <c r="WD75" s="17"/>
      <c r="WE75" s="17"/>
      <c r="WF75" s="18"/>
      <c r="WG75" s="19"/>
      <c r="WH75" s="19"/>
      <c r="WI75" s="19"/>
      <c r="WJ75" s="19"/>
      <c r="WK75" s="25"/>
      <c r="WL75" s="19"/>
      <c r="WM75" s="25"/>
      <c r="WN75" s="19"/>
      <c r="WO75" s="19"/>
      <c r="WP75" s="19"/>
      <c r="WQ75" s="19"/>
      <c r="WR75" s="19"/>
      <c r="WS75" s="19"/>
      <c r="WT75" s="19"/>
      <c r="WU75" s="19"/>
      <c r="WV75" s="26"/>
      <c r="WW75" s="22"/>
      <c r="WX75" s="23"/>
      <c r="WY75" s="20"/>
      <c r="WZ75" s="22"/>
      <c r="XA75" s="23"/>
      <c r="XB75" s="23"/>
      <c r="XC75" s="24"/>
      <c r="XD75" s="24"/>
      <c r="XE75" s="21"/>
      <c r="XF75" s="24"/>
      <c r="XG75" s="16"/>
      <c r="XH75" s="16"/>
      <c r="XI75" s="17"/>
      <c r="XJ75" s="17"/>
      <c r="XK75" s="18"/>
      <c r="XL75" s="19"/>
      <c r="XM75" s="19"/>
      <c r="XN75" s="19"/>
      <c r="XO75" s="19"/>
      <c r="XP75" s="25"/>
      <c r="XQ75" s="19"/>
      <c r="XR75" s="25"/>
      <c r="XS75" s="19"/>
      <c r="XT75" s="19"/>
      <c r="XU75" s="19"/>
      <c r="XV75" s="19"/>
      <c r="XW75" s="19"/>
      <c r="XX75" s="19"/>
      <c r="XY75" s="19"/>
      <c r="XZ75" s="19"/>
      <c r="YA75" s="26"/>
      <c r="YB75" s="22"/>
      <c r="YC75" s="23"/>
      <c r="YD75" s="20"/>
      <c r="YE75" s="22"/>
      <c r="YF75" s="23"/>
      <c r="YG75" s="23"/>
      <c r="YH75" s="24"/>
      <c r="YI75" s="24"/>
      <c r="YJ75" s="21"/>
      <c r="YK75" s="24"/>
      <c r="YL75" s="16"/>
      <c r="YM75" s="16"/>
      <c r="YN75" s="17"/>
      <c r="YO75" s="17"/>
      <c r="YP75" s="18"/>
      <c r="YQ75" s="19"/>
      <c r="YR75" s="19"/>
      <c r="YS75" s="19"/>
      <c r="YT75" s="19"/>
      <c r="YU75" s="25"/>
      <c r="YV75" s="19"/>
      <c r="YW75" s="25"/>
      <c r="YX75" s="19"/>
      <c r="YY75" s="19"/>
      <c r="YZ75" s="19"/>
      <c r="ZA75" s="19"/>
      <c r="ZB75" s="19"/>
      <c r="ZC75" s="19"/>
      <c r="ZD75" s="19"/>
      <c r="ZE75" s="19"/>
      <c r="ZF75" s="26"/>
      <c r="ZG75" s="22"/>
      <c r="ZH75" s="23"/>
      <c r="ZI75" s="20"/>
      <c r="ZJ75" s="22"/>
      <c r="ZK75" s="23"/>
      <c r="ZL75" s="23"/>
      <c r="ZM75" s="24"/>
      <c r="ZN75" s="24"/>
      <c r="ZO75" s="21"/>
      <c r="ZP75" s="24"/>
      <c r="ZQ75" s="16"/>
      <c r="ZR75" s="16"/>
      <c r="ZS75" s="17"/>
      <c r="ZT75" s="17"/>
      <c r="ZU75" s="18"/>
      <c r="ZV75" s="19"/>
      <c r="ZW75" s="19"/>
      <c r="ZX75" s="19"/>
      <c r="ZY75" s="19"/>
      <c r="ZZ75" s="25"/>
      <c r="AAA75" s="19"/>
      <c r="AAB75" s="25"/>
      <c r="AAC75" s="19"/>
      <c r="AAD75" s="19"/>
      <c r="AAE75" s="19"/>
      <c r="AAF75" s="19"/>
      <c r="AAG75" s="19"/>
      <c r="AAH75" s="19"/>
      <c r="AAI75" s="19"/>
      <c r="AAJ75" s="19"/>
      <c r="AAK75" s="26"/>
      <c r="AAL75" s="22"/>
      <c r="AAM75" s="23"/>
      <c r="AAN75" s="20"/>
      <c r="AAO75" s="22"/>
      <c r="AAP75" s="23"/>
      <c r="AAQ75" s="23"/>
      <c r="AAR75" s="24"/>
      <c r="AAS75" s="24"/>
      <c r="AAT75" s="21"/>
      <c r="AAU75" s="24"/>
      <c r="AAV75" s="16"/>
      <c r="AAW75" s="16"/>
      <c r="AAX75" s="17"/>
      <c r="AAY75" s="17"/>
      <c r="AAZ75" s="18"/>
      <c r="ABA75" s="19"/>
      <c r="ABB75" s="19"/>
      <c r="ABC75" s="19"/>
      <c r="ABD75" s="19"/>
      <c r="ABE75" s="25"/>
      <c r="ABF75" s="19"/>
      <c r="ABG75" s="25"/>
      <c r="ABH75" s="19"/>
      <c r="ABI75" s="19"/>
      <c r="ABJ75" s="19"/>
      <c r="ABK75" s="19"/>
      <c r="ABL75" s="19"/>
      <c r="ABM75" s="19"/>
      <c r="ABN75" s="19"/>
      <c r="ABO75" s="19"/>
      <c r="ABP75" s="26"/>
      <c r="ABQ75" s="22"/>
      <c r="ABR75" s="23"/>
      <c r="ABS75" s="20"/>
      <c r="ABT75" s="22"/>
      <c r="ABU75" s="23"/>
      <c r="ABV75" s="23"/>
      <c r="ABW75" s="24"/>
      <c r="ABX75" s="24"/>
      <c r="ABY75" s="21"/>
      <c r="ABZ75" s="24"/>
      <c r="ACA75" s="16"/>
      <c r="ACB75" s="16"/>
      <c r="ACC75" s="17"/>
      <c r="ACD75" s="17"/>
      <c r="ACE75" s="18"/>
      <c r="ACF75" s="19"/>
      <c r="ACG75" s="19"/>
      <c r="ACH75" s="19"/>
      <c r="ACI75" s="19"/>
      <c r="ACJ75" s="25"/>
      <c r="ACK75" s="19"/>
      <c r="ACL75" s="25"/>
      <c r="ACM75" s="19"/>
      <c r="ACN75" s="19"/>
      <c r="ACO75" s="19"/>
      <c r="ACP75" s="19"/>
      <c r="ACQ75" s="19"/>
      <c r="ACR75" s="19"/>
      <c r="ACS75" s="19"/>
      <c r="ACT75" s="19"/>
      <c r="ACU75" s="26"/>
      <c r="ACV75" s="22"/>
      <c r="ACW75" s="23"/>
      <c r="ACX75" s="20"/>
      <c r="ACY75" s="22"/>
      <c r="ACZ75" s="23"/>
      <c r="ADA75" s="23"/>
      <c r="ADB75" s="24"/>
      <c r="ADC75" s="24"/>
      <c r="ADD75" s="21"/>
      <c r="ADE75" s="24"/>
      <c r="ADF75" s="16"/>
      <c r="ADG75" s="16"/>
      <c r="ADH75" s="17"/>
      <c r="ADI75" s="17"/>
      <c r="ADJ75" s="18"/>
      <c r="ADK75" s="19"/>
      <c r="ADL75" s="19"/>
      <c r="ADM75" s="19"/>
      <c r="ADN75" s="19"/>
      <c r="ADO75" s="25"/>
      <c r="ADP75" s="19"/>
      <c r="ADQ75" s="25"/>
      <c r="ADR75" s="19"/>
      <c r="ADS75" s="19"/>
      <c r="ADT75" s="19"/>
      <c r="ADU75" s="19"/>
      <c r="ADV75" s="19"/>
      <c r="ADW75" s="19"/>
      <c r="ADX75" s="19"/>
      <c r="ADY75" s="19"/>
      <c r="ADZ75" s="26"/>
      <c r="AEA75" s="22"/>
      <c r="AEB75" s="23"/>
      <c r="AEC75" s="20"/>
      <c r="AED75" s="22"/>
      <c r="AEE75" s="23"/>
      <c r="AEF75" s="23"/>
      <c r="AEG75" s="24"/>
      <c r="AEH75" s="24"/>
      <c r="AEI75" s="21"/>
      <c r="AEJ75" s="24"/>
      <c r="AEK75" s="16"/>
      <c r="AEL75" s="16"/>
      <c r="AEM75" s="17"/>
      <c r="AEN75" s="17"/>
      <c r="AEO75" s="18"/>
      <c r="AEP75" s="19"/>
      <c r="AEQ75" s="19"/>
      <c r="AER75" s="19"/>
      <c r="AES75" s="19"/>
      <c r="AET75" s="25"/>
      <c r="AEU75" s="19"/>
      <c r="AEV75" s="25"/>
      <c r="AEW75" s="19"/>
      <c r="AEX75" s="19"/>
      <c r="AEY75" s="19"/>
      <c r="AEZ75" s="19"/>
      <c r="AFA75" s="19"/>
      <c r="AFB75" s="19"/>
      <c r="AFC75" s="19"/>
      <c r="AFD75" s="19"/>
      <c r="AFE75" s="26"/>
      <c r="AFF75" s="22"/>
      <c r="AFG75" s="23"/>
      <c r="AFH75" s="20"/>
      <c r="AFI75" s="22"/>
      <c r="AFJ75" s="23"/>
      <c r="AFK75" s="23"/>
      <c r="AFL75" s="24"/>
      <c r="AFM75" s="24"/>
      <c r="AFN75" s="21"/>
      <c r="AFO75" s="24"/>
      <c r="AFP75" s="16"/>
      <c r="AFQ75" s="16"/>
      <c r="AFR75" s="17"/>
      <c r="AFS75" s="17"/>
      <c r="AFT75" s="18"/>
      <c r="AFU75" s="19"/>
      <c r="AFV75" s="19"/>
      <c r="AFW75" s="19"/>
      <c r="AFX75" s="19"/>
      <c r="AFY75" s="25"/>
      <c r="AFZ75" s="19"/>
      <c r="AGA75" s="25"/>
      <c r="AGB75" s="19"/>
      <c r="AGC75" s="19"/>
      <c r="AGD75" s="19"/>
      <c r="AGE75" s="19"/>
      <c r="AGF75" s="19"/>
      <c r="AGG75" s="19"/>
      <c r="AGH75" s="19"/>
      <c r="AGI75" s="19"/>
      <c r="AGJ75" s="26"/>
      <c r="AGK75" s="22"/>
      <c r="AGL75" s="23"/>
      <c r="AGM75" s="20"/>
      <c r="AGN75" s="22"/>
      <c r="AGO75" s="23"/>
      <c r="AGP75" s="23"/>
      <c r="AGQ75" s="24"/>
      <c r="AGR75" s="24"/>
      <c r="AGS75" s="21"/>
      <c r="AGT75" s="24"/>
      <c r="AGU75" s="16"/>
      <c r="AGV75" s="16"/>
      <c r="AGW75" s="17"/>
      <c r="AGX75" s="17"/>
      <c r="AGY75" s="18"/>
      <c r="AGZ75" s="19"/>
      <c r="AHA75" s="19"/>
      <c r="AHB75" s="19"/>
      <c r="AHC75" s="19"/>
      <c r="AHD75" s="25"/>
      <c r="AHE75" s="19"/>
      <c r="AHF75" s="25"/>
      <c r="AHG75" s="19"/>
      <c r="AHH75" s="19"/>
      <c r="AHI75" s="19"/>
      <c r="AHJ75" s="19"/>
      <c r="AHK75" s="19"/>
      <c r="AHL75" s="19"/>
      <c r="AHM75" s="19"/>
      <c r="AHN75" s="19"/>
      <c r="AHO75" s="26"/>
      <c r="AHP75" s="22"/>
      <c r="AHQ75" s="23"/>
      <c r="AHR75" s="20"/>
      <c r="AHS75" s="22"/>
      <c r="AHT75" s="23"/>
      <c r="AHU75" s="23"/>
      <c r="AHV75" s="24"/>
      <c r="AHW75" s="24"/>
      <c r="AHX75" s="21"/>
      <c r="AHY75" s="24"/>
      <c r="AHZ75" s="16"/>
      <c r="AIA75" s="16"/>
      <c r="AIB75" s="17"/>
      <c r="AIC75" s="17"/>
      <c r="AID75" s="18"/>
      <c r="AIE75" s="19"/>
      <c r="AIF75" s="19"/>
      <c r="AIG75" s="19"/>
      <c r="AIH75" s="19"/>
      <c r="AII75" s="25"/>
      <c r="AIJ75" s="19"/>
      <c r="AIK75" s="25"/>
      <c r="AIL75" s="19"/>
      <c r="AIM75" s="19"/>
      <c r="AIN75" s="19"/>
      <c r="AIO75" s="19"/>
      <c r="AIP75" s="19"/>
      <c r="AIQ75" s="19"/>
      <c r="AIR75" s="19"/>
      <c r="AIS75" s="19"/>
      <c r="AIT75" s="26"/>
      <c r="AIU75" s="22"/>
      <c r="AIV75" s="23"/>
      <c r="AIW75" s="20"/>
      <c r="AIX75" s="22"/>
      <c r="AIY75" s="23"/>
      <c r="AIZ75" s="23"/>
      <c r="AJA75" s="24"/>
      <c r="AJB75" s="24"/>
      <c r="AJC75" s="21"/>
      <c r="AJD75" s="24"/>
      <c r="AJE75" s="16"/>
      <c r="AJF75" s="16"/>
      <c r="AJG75" s="17"/>
      <c r="AJH75" s="17"/>
      <c r="AJI75" s="18"/>
      <c r="AJJ75" s="19"/>
      <c r="AJK75" s="19"/>
      <c r="AJL75" s="19"/>
      <c r="AJM75" s="19"/>
      <c r="AJN75" s="25"/>
      <c r="AJO75" s="19"/>
      <c r="AJP75" s="25"/>
      <c r="AJQ75" s="19"/>
      <c r="AJR75" s="19"/>
      <c r="AJS75" s="19"/>
      <c r="AJT75" s="19"/>
      <c r="AJU75" s="19"/>
      <c r="AJV75" s="19"/>
      <c r="AJW75" s="19"/>
      <c r="AJX75" s="19"/>
      <c r="AJY75" s="26"/>
      <c r="AJZ75" s="22"/>
      <c r="AKA75" s="23"/>
      <c r="AKB75" s="20"/>
      <c r="AKC75" s="22"/>
      <c r="AKD75" s="23"/>
      <c r="AKE75" s="23"/>
      <c r="AKF75" s="24"/>
      <c r="AKG75" s="24"/>
      <c r="AKH75" s="21"/>
      <c r="AKI75" s="24"/>
      <c r="AKJ75" s="16"/>
      <c r="AKK75" s="16"/>
      <c r="AKL75" s="17"/>
      <c r="AKM75" s="17"/>
      <c r="AKN75" s="18"/>
      <c r="AKO75" s="19"/>
      <c r="AKP75" s="19"/>
      <c r="AKQ75" s="19"/>
      <c r="AKR75" s="19"/>
      <c r="AKS75" s="25"/>
      <c r="AKT75" s="19"/>
      <c r="AKU75" s="25"/>
      <c r="AKV75" s="19"/>
      <c r="AKW75" s="19"/>
      <c r="AKX75" s="19"/>
      <c r="AKY75" s="19"/>
      <c r="AKZ75" s="19"/>
      <c r="ALA75" s="19"/>
      <c r="ALB75" s="19"/>
      <c r="ALC75" s="19"/>
      <c r="ALD75" s="26"/>
      <c r="ALE75" s="22"/>
      <c r="ALF75" s="23"/>
      <c r="ALG75" s="20"/>
      <c r="ALH75" s="22"/>
      <c r="ALI75" s="23"/>
      <c r="ALJ75" s="23"/>
      <c r="ALK75" s="24"/>
      <c r="ALL75" s="24"/>
      <c r="ALM75" s="21"/>
      <c r="ALN75" s="24"/>
      <c r="ALO75" s="16"/>
      <c r="ALP75" s="16"/>
      <c r="ALQ75" s="17"/>
      <c r="ALR75" s="17"/>
      <c r="ALS75" s="18"/>
      <c r="ALT75" s="19"/>
      <c r="ALU75" s="19"/>
      <c r="ALV75" s="19"/>
      <c r="ALW75" s="19"/>
      <c r="ALX75" s="25"/>
      <c r="ALY75" s="19"/>
      <c r="ALZ75" s="25"/>
      <c r="AMA75" s="19"/>
      <c r="AMB75" s="19"/>
      <c r="AMC75" s="19"/>
      <c r="AMD75" s="19"/>
      <c r="AME75" s="19"/>
      <c r="AMF75" s="19"/>
      <c r="AMG75" s="19"/>
      <c r="AMH75" s="19"/>
      <c r="AMI75" s="26"/>
      <c r="AMJ75" s="22"/>
      <c r="AMK75" s="23"/>
      <c r="AML75" s="20"/>
      <c r="AMM75" s="22"/>
      <c r="AMN75" s="23"/>
      <c r="AMO75" s="23"/>
      <c r="AMP75" s="24"/>
      <c r="AMQ75" s="24"/>
      <c r="AMR75" s="21"/>
      <c r="AMS75" s="24"/>
      <c r="AMT75" s="16"/>
      <c r="AMU75" s="16"/>
      <c r="AMV75" s="17"/>
      <c r="AMW75" s="17"/>
      <c r="AMX75" s="18"/>
      <c r="AMY75" s="19"/>
      <c r="AMZ75" s="19"/>
      <c r="ANA75" s="19"/>
      <c r="ANB75" s="19"/>
      <c r="ANC75" s="25"/>
      <c r="AND75" s="19"/>
      <c r="ANE75" s="25"/>
      <c r="ANF75" s="19"/>
      <c r="ANG75" s="19"/>
      <c r="ANH75" s="19"/>
      <c r="ANI75" s="19"/>
      <c r="ANJ75" s="19"/>
      <c r="ANK75" s="19"/>
      <c r="ANL75" s="19"/>
      <c r="ANM75" s="19"/>
      <c r="ANN75" s="26"/>
      <c r="ANO75" s="22"/>
      <c r="ANP75" s="23"/>
      <c r="ANQ75" s="20"/>
      <c r="ANR75" s="22"/>
      <c r="ANS75" s="23"/>
      <c r="ANT75" s="23"/>
      <c r="ANU75" s="24"/>
      <c r="ANV75" s="24"/>
      <c r="ANW75" s="21"/>
      <c r="ANX75" s="24"/>
      <c r="ANY75" s="16"/>
      <c r="ANZ75" s="16"/>
      <c r="AOA75" s="17"/>
      <c r="AOB75" s="17"/>
      <c r="AOC75" s="18"/>
      <c r="AOD75" s="19"/>
      <c r="AOE75" s="19"/>
      <c r="AOF75" s="19"/>
      <c r="AOG75" s="19"/>
      <c r="AOH75" s="25"/>
      <c r="AOI75" s="19"/>
      <c r="AOJ75" s="25"/>
      <c r="AOK75" s="19"/>
      <c r="AOL75" s="19"/>
      <c r="AOM75" s="19"/>
      <c r="AON75" s="19"/>
      <c r="AOO75" s="19"/>
      <c r="AOP75" s="19"/>
      <c r="AOQ75" s="19"/>
      <c r="AOR75" s="19"/>
      <c r="AOS75" s="26"/>
      <c r="AOT75" s="22"/>
      <c r="AOU75" s="23"/>
      <c r="AOV75" s="20"/>
      <c r="AOW75" s="22"/>
      <c r="AOX75" s="23"/>
      <c r="AOY75" s="23"/>
      <c r="AOZ75" s="24"/>
      <c r="APA75" s="24"/>
      <c r="APB75" s="21"/>
      <c r="APC75" s="24"/>
      <c r="APD75" s="16"/>
      <c r="APE75" s="16"/>
      <c r="APF75" s="17"/>
      <c r="APG75" s="17"/>
      <c r="APH75" s="18"/>
      <c r="API75" s="19"/>
      <c r="APJ75" s="19"/>
      <c r="APK75" s="19"/>
      <c r="APL75" s="19"/>
      <c r="APM75" s="25"/>
      <c r="APN75" s="19"/>
      <c r="APO75" s="25"/>
      <c r="APP75" s="19"/>
      <c r="APQ75" s="19"/>
      <c r="APR75" s="19"/>
      <c r="APS75" s="19"/>
      <c r="APT75" s="19"/>
      <c r="APU75" s="19"/>
      <c r="APV75" s="19"/>
      <c r="APW75" s="19"/>
      <c r="APX75" s="26"/>
      <c r="APY75" s="22"/>
      <c r="APZ75" s="23"/>
      <c r="AQA75" s="20"/>
      <c r="AQB75" s="22"/>
      <c r="AQC75" s="23"/>
      <c r="AQD75" s="23"/>
      <c r="AQE75" s="24"/>
      <c r="AQF75" s="24"/>
      <c r="AQG75" s="21"/>
      <c r="AQH75" s="24"/>
      <c r="AQI75" s="16"/>
      <c r="AQJ75" s="16"/>
      <c r="AQK75" s="17"/>
      <c r="AQL75" s="17"/>
      <c r="AQM75" s="18"/>
      <c r="AQN75" s="19"/>
      <c r="AQO75" s="19"/>
      <c r="AQP75" s="19"/>
      <c r="AQQ75" s="19"/>
      <c r="AQR75" s="25"/>
      <c r="AQS75" s="19"/>
      <c r="AQT75" s="25"/>
      <c r="AQU75" s="19"/>
      <c r="AQV75" s="19"/>
      <c r="AQW75" s="19"/>
      <c r="AQX75" s="19"/>
      <c r="AQY75" s="19"/>
      <c r="AQZ75" s="19"/>
      <c r="ARA75" s="19"/>
      <c r="ARB75" s="19"/>
      <c r="ARC75" s="26"/>
      <c r="ARD75" s="22"/>
      <c r="ARE75" s="23"/>
      <c r="ARF75" s="20"/>
      <c r="ARG75" s="22"/>
      <c r="ARH75" s="23"/>
      <c r="ARI75" s="23"/>
      <c r="ARJ75" s="24"/>
      <c r="ARK75" s="24"/>
      <c r="ARL75" s="21"/>
      <c r="ARM75" s="24"/>
      <c r="ARN75" s="16"/>
      <c r="ARO75" s="16"/>
      <c r="ARP75" s="17"/>
      <c r="ARQ75" s="17"/>
      <c r="ARR75" s="18"/>
      <c r="ARS75" s="19"/>
      <c r="ART75" s="19"/>
      <c r="ARU75" s="19"/>
      <c r="ARV75" s="19"/>
      <c r="ARW75" s="25"/>
      <c r="ARX75" s="19"/>
      <c r="ARY75" s="25"/>
      <c r="ARZ75" s="19"/>
      <c r="ASA75" s="19"/>
      <c r="ASB75" s="19"/>
      <c r="ASC75" s="19"/>
      <c r="ASD75" s="19"/>
      <c r="ASE75" s="19"/>
      <c r="ASF75" s="19"/>
      <c r="ASG75" s="19"/>
      <c r="ASH75" s="26"/>
      <c r="ASI75" s="22"/>
      <c r="ASJ75" s="23"/>
      <c r="ASK75" s="20"/>
      <c r="ASL75" s="22"/>
      <c r="ASM75" s="23"/>
      <c r="ASN75" s="23"/>
      <c r="ASO75" s="24"/>
      <c r="ASP75" s="24"/>
      <c r="ASQ75" s="21"/>
      <c r="ASR75" s="24"/>
      <c r="ASS75" s="16"/>
      <c r="AST75" s="16"/>
      <c r="ASU75" s="17"/>
      <c r="ASV75" s="17"/>
      <c r="ASW75" s="18"/>
      <c r="ASX75" s="19"/>
      <c r="ASY75" s="19"/>
      <c r="ASZ75" s="19"/>
      <c r="ATA75" s="19"/>
      <c r="ATB75" s="25"/>
      <c r="ATC75" s="19"/>
      <c r="ATD75" s="25"/>
      <c r="ATE75" s="19"/>
      <c r="ATF75" s="19"/>
      <c r="ATG75" s="19"/>
      <c r="ATH75" s="19"/>
      <c r="ATI75" s="19"/>
      <c r="ATJ75" s="19"/>
      <c r="ATK75" s="19"/>
      <c r="ATL75" s="19"/>
      <c r="ATM75" s="26"/>
      <c r="ATN75" s="22"/>
      <c r="ATO75" s="23"/>
      <c r="ATP75" s="20"/>
      <c r="ATQ75" s="22"/>
      <c r="ATR75" s="23"/>
      <c r="ATS75" s="23"/>
      <c r="ATT75" s="24"/>
      <c r="ATU75" s="24"/>
      <c r="ATV75" s="21"/>
      <c r="ATW75" s="24"/>
      <c r="ATX75" s="16"/>
      <c r="ATY75" s="16"/>
      <c r="ATZ75" s="17"/>
      <c r="AUA75" s="17"/>
      <c r="AUB75" s="18"/>
      <c r="AUC75" s="19"/>
      <c r="AUD75" s="19"/>
      <c r="AUE75" s="19"/>
      <c r="AUF75" s="19"/>
      <c r="AUG75" s="25"/>
      <c r="AUH75" s="19"/>
      <c r="AUI75" s="25"/>
      <c r="AUJ75" s="19"/>
      <c r="AUK75" s="19"/>
      <c r="AUL75" s="19"/>
      <c r="AUM75" s="19"/>
      <c r="AUN75" s="19"/>
      <c r="AUO75" s="19"/>
      <c r="AUP75" s="19"/>
      <c r="AUQ75" s="19"/>
      <c r="AUR75" s="26"/>
      <c r="AUS75" s="22"/>
      <c r="AUT75" s="23"/>
      <c r="AUU75" s="20"/>
      <c r="AUV75" s="22"/>
      <c r="AUW75" s="23"/>
      <c r="AUX75" s="23"/>
      <c r="AUY75" s="24"/>
      <c r="AUZ75" s="24"/>
      <c r="AVA75" s="21"/>
      <c r="AVB75" s="24"/>
      <c r="AVC75" s="16"/>
      <c r="AVD75" s="16"/>
      <c r="AVE75" s="17"/>
      <c r="AVF75" s="17"/>
      <c r="AVG75" s="18"/>
      <c r="AVH75" s="19"/>
      <c r="AVI75" s="19"/>
      <c r="AVJ75" s="19"/>
      <c r="AVK75" s="19"/>
      <c r="AVL75" s="25"/>
      <c r="AVM75" s="19"/>
      <c r="AVN75" s="25"/>
      <c r="AVO75" s="19"/>
      <c r="AVP75" s="19"/>
      <c r="AVQ75" s="19"/>
      <c r="AVR75" s="19"/>
      <c r="AVS75" s="19"/>
      <c r="AVT75" s="19"/>
      <c r="AVU75" s="19"/>
      <c r="AVV75" s="19"/>
      <c r="AVW75" s="26"/>
      <c r="AVX75" s="22"/>
      <c r="AVY75" s="23"/>
      <c r="AVZ75" s="20"/>
      <c r="AWA75" s="22"/>
      <c r="AWB75" s="23"/>
      <c r="AWC75" s="23"/>
      <c r="AWD75" s="24"/>
      <c r="AWE75" s="24"/>
      <c r="AWF75" s="21"/>
      <c r="AWG75" s="24"/>
      <c r="AWH75" s="16"/>
      <c r="AWI75" s="16"/>
      <c r="AWJ75" s="17"/>
      <c r="AWK75" s="17"/>
      <c r="AWL75" s="18"/>
      <c r="AWM75" s="19"/>
      <c r="AWN75" s="19"/>
      <c r="AWO75" s="19"/>
      <c r="AWP75" s="19"/>
      <c r="AWQ75" s="25"/>
      <c r="AWR75" s="19"/>
      <c r="AWS75" s="25"/>
      <c r="AWT75" s="19"/>
      <c r="AWU75" s="19"/>
      <c r="AWV75" s="19"/>
      <c r="AWW75" s="19"/>
      <c r="AWX75" s="19"/>
      <c r="AWY75" s="19"/>
      <c r="AWZ75" s="19"/>
      <c r="AXA75" s="19"/>
      <c r="AXB75" s="26"/>
      <c r="AXC75" s="22"/>
      <c r="AXD75" s="23"/>
      <c r="AXE75" s="20"/>
      <c r="AXF75" s="22"/>
      <c r="AXG75" s="23"/>
      <c r="AXH75" s="23"/>
      <c r="AXI75" s="24"/>
      <c r="AXJ75" s="24"/>
      <c r="AXK75" s="21"/>
      <c r="AXL75" s="24"/>
      <c r="AXM75" s="16"/>
      <c r="AXN75" s="16"/>
      <c r="AXO75" s="17"/>
      <c r="AXP75" s="17"/>
      <c r="AXQ75" s="18"/>
      <c r="AXR75" s="19"/>
      <c r="AXS75" s="19"/>
      <c r="AXT75" s="19"/>
      <c r="AXU75" s="19"/>
      <c r="AXV75" s="25"/>
      <c r="AXW75" s="19"/>
      <c r="AXX75" s="25"/>
      <c r="AXY75" s="19"/>
      <c r="AXZ75" s="19"/>
      <c r="AYA75" s="19"/>
      <c r="AYB75" s="19"/>
      <c r="AYC75" s="19"/>
      <c r="AYD75" s="19"/>
      <c r="AYE75" s="19"/>
      <c r="AYF75" s="19"/>
      <c r="AYG75" s="26"/>
      <c r="AYH75" s="22"/>
      <c r="AYI75" s="23"/>
      <c r="AYJ75" s="20"/>
      <c r="AYK75" s="22"/>
      <c r="AYL75" s="23"/>
      <c r="AYM75" s="23"/>
      <c r="AYN75" s="24"/>
      <c r="AYO75" s="24"/>
      <c r="AYP75" s="21"/>
      <c r="AYQ75" s="24"/>
      <c r="AYR75" s="16"/>
      <c r="AYS75" s="16"/>
      <c r="AYT75" s="17"/>
      <c r="AYU75" s="17"/>
      <c r="AYV75" s="18"/>
      <c r="AYW75" s="19"/>
      <c r="AYX75" s="19"/>
      <c r="AYY75" s="19"/>
      <c r="AYZ75" s="19"/>
      <c r="AZA75" s="25"/>
      <c r="AZB75" s="19"/>
      <c r="AZC75" s="25"/>
      <c r="AZD75" s="19"/>
      <c r="AZE75" s="19"/>
      <c r="AZF75" s="19"/>
      <c r="AZG75" s="19"/>
      <c r="AZH75" s="19"/>
      <c r="AZI75" s="19"/>
      <c r="AZJ75" s="19"/>
      <c r="AZK75" s="19"/>
      <c r="AZL75" s="26"/>
      <c r="AZM75" s="22"/>
      <c r="AZN75" s="23"/>
      <c r="AZO75" s="20"/>
      <c r="AZP75" s="22"/>
      <c r="AZQ75" s="23"/>
      <c r="AZR75" s="23"/>
      <c r="AZS75" s="24"/>
      <c r="AZT75" s="24"/>
      <c r="AZU75" s="21"/>
      <c r="AZV75" s="24"/>
      <c r="AZW75" s="16"/>
      <c r="AZX75" s="16"/>
      <c r="AZY75" s="17"/>
      <c r="AZZ75" s="17"/>
      <c r="BAA75" s="18"/>
      <c r="BAB75" s="19"/>
      <c r="BAC75" s="19"/>
      <c r="BAD75" s="19"/>
      <c r="BAE75" s="19"/>
      <c r="BAF75" s="25"/>
      <c r="BAG75" s="19"/>
      <c r="BAH75" s="25"/>
      <c r="BAI75" s="19"/>
      <c r="BAJ75" s="19"/>
      <c r="BAK75" s="19"/>
      <c r="BAL75" s="19"/>
      <c r="BAM75" s="19"/>
      <c r="BAN75" s="19"/>
      <c r="BAO75" s="19"/>
      <c r="BAP75" s="19"/>
      <c r="BAQ75" s="26"/>
      <c r="BAR75" s="22"/>
      <c r="BAS75" s="23"/>
      <c r="BAT75" s="20"/>
      <c r="BAU75" s="22"/>
      <c r="BAV75" s="23"/>
      <c r="BAW75" s="23"/>
      <c r="BAX75" s="24"/>
      <c r="BAY75" s="24"/>
      <c r="BAZ75" s="21"/>
      <c r="BBA75" s="24"/>
      <c r="BBB75" s="16"/>
      <c r="BBC75" s="16"/>
      <c r="BBD75" s="17"/>
      <c r="BBE75" s="17"/>
      <c r="BBF75" s="18"/>
      <c r="BBG75" s="19"/>
      <c r="BBH75" s="19"/>
      <c r="BBI75" s="19"/>
      <c r="BBJ75" s="19"/>
      <c r="BBK75" s="25"/>
      <c r="BBL75" s="19"/>
      <c r="BBM75" s="25"/>
      <c r="BBN75" s="19"/>
      <c r="BBO75" s="19"/>
      <c r="BBP75" s="19"/>
      <c r="BBQ75" s="19"/>
      <c r="BBR75" s="19"/>
      <c r="BBS75" s="19"/>
      <c r="BBT75" s="19"/>
      <c r="BBU75" s="19"/>
      <c r="BBV75" s="26"/>
      <c r="BBW75" s="22"/>
      <c r="BBX75" s="23"/>
      <c r="BBY75" s="20"/>
      <c r="BBZ75" s="22"/>
      <c r="BCA75" s="23"/>
      <c r="BCB75" s="23"/>
      <c r="BCC75" s="24"/>
      <c r="BCD75" s="24"/>
      <c r="BCE75" s="21"/>
      <c r="BCF75" s="24"/>
      <c r="BCG75" s="16"/>
      <c r="BCH75" s="16"/>
      <c r="BCI75" s="17"/>
      <c r="BCJ75" s="17"/>
      <c r="BCK75" s="18"/>
      <c r="BCL75" s="19"/>
      <c r="BCM75" s="19"/>
      <c r="BCN75" s="19"/>
      <c r="BCO75" s="19"/>
      <c r="BCP75" s="25"/>
      <c r="BCQ75" s="19"/>
      <c r="BCR75" s="25"/>
      <c r="BCS75" s="19"/>
      <c r="BCT75" s="19"/>
      <c r="BCU75" s="19"/>
      <c r="BCV75" s="19"/>
      <c r="BCW75" s="19"/>
      <c r="BCX75" s="19"/>
      <c r="BCY75" s="19"/>
      <c r="BCZ75" s="19"/>
      <c r="BDA75" s="26"/>
      <c r="BDB75" s="22"/>
      <c r="BDC75" s="23"/>
      <c r="BDD75" s="20"/>
      <c r="BDE75" s="22"/>
      <c r="BDF75" s="23"/>
      <c r="BDG75" s="23"/>
      <c r="BDH75" s="24"/>
      <c r="BDI75" s="24"/>
      <c r="BDJ75" s="21"/>
      <c r="BDK75" s="24"/>
      <c r="BDL75" s="16"/>
      <c r="BDM75" s="16"/>
      <c r="BDN75" s="17"/>
      <c r="BDO75" s="17"/>
      <c r="BDP75" s="18"/>
      <c r="BDQ75" s="19"/>
      <c r="BDR75" s="19"/>
      <c r="BDS75" s="19"/>
      <c r="BDT75" s="19"/>
      <c r="BDU75" s="25"/>
      <c r="BDV75" s="19"/>
      <c r="BDW75" s="25"/>
      <c r="BDX75" s="19"/>
      <c r="BDY75" s="19"/>
      <c r="BDZ75" s="19"/>
      <c r="BEA75" s="19"/>
      <c r="BEB75" s="19"/>
      <c r="BEC75" s="19"/>
      <c r="BED75" s="19"/>
      <c r="BEE75" s="19"/>
      <c r="BEF75" s="26"/>
      <c r="BEG75" s="22"/>
      <c r="BEH75" s="23"/>
      <c r="BEI75" s="20"/>
      <c r="BEJ75" s="22"/>
      <c r="BEK75" s="23"/>
      <c r="BEL75" s="23"/>
      <c r="BEM75" s="24"/>
      <c r="BEN75" s="24"/>
      <c r="BEO75" s="21"/>
      <c r="BEP75" s="24"/>
      <c r="BEQ75" s="16"/>
      <c r="BER75" s="16"/>
      <c r="BES75" s="17"/>
      <c r="BET75" s="17"/>
      <c r="BEU75" s="18"/>
      <c r="BEV75" s="19"/>
      <c r="BEW75" s="19"/>
      <c r="BEX75" s="19"/>
      <c r="BEY75" s="19"/>
      <c r="BEZ75" s="25"/>
      <c r="BFA75" s="19"/>
      <c r="BFB75" s="25"/>
      <c r="BFC75" s="19"/>
      <c r="BFD75" s="19"/>
      <c r="BFE75" s="19"/>
      <c r="BFF75" s="19"/>
      <c r="BFG75" s="19"/>
      <c r="BFH75" s="19"/>
      <c r="BFI75" s="19"/>
      <c r="BFJ75" s="19"/>
      <c r="BFK75" s="26"/>
      <c r="BFL75" s="22"/>
      <c r="BFM75" s="23"/>
      <c r="BFN75" s="20"/>
      <c r="BFO75" s="22"/>
      <c r="BFP75" s="23"/>
      <c r="BFQ75" s="23"/>
      <c r="BFR75" s="24"/>
      <c r="BFS75" s="24"/>
      <c r="BFT75" s="21"/>
      <c r="BFU75" s="24"/>
      <c r="BFV75" s="16"/>
      <c r="BFW75" s="16"/>
      <c r="BFX75" s="17"/>
      <c r="BFY75" s="17"/>
      <c r="BFZ75" s="18"/>
      <c r="BGA75" s="19"/>
      <c r="BGB75" s="19"/>
      <c r="BGC75" s="19"/>
      <c r="BGD75" s="19"/>
      <c r="BGE75" s="25"/>
      <c r="BGF75" s="19"/>
      <c r="BGG75" s="25"/>
      <c r="BGH75" s="19"/>
      <c r="BGI75" s="19"/>
      <c r="BGJ75" s="19"/>
      <c r="BGK75" s="19"/>
      <c r="BGL75" s="19"/>
      <c r="BGM75" s="19"/>
      <c r="BGN75" s="19"/>
      <c r="BGO75" s="19"/>
      <c r="BGP75" s="26"/>
      <c r="BGQ75" s="22"/>
      <c r="BGR75" s="23"/>
      <c r="BGS75" s="20"/>
      <c r="BGT75" s="22"/>
      <c r="BGU75" s="23"/>
      <c r="BGV75" s="23"/>
      <c r="BGW75" s="24"/>
      <c r="BGX75" s="24"/>
      <c r="BGY75" s="21"/>
      <c r="BGZ75" s="24"/>
      <c r="BHA75" s="16"/>
      <c r="BHB75" s="16"/>
      <c r="BHC75" s="17"/>
      <c r="BHD75" s="17"/>
      <c r="BHE75" s="18"/>
      <c r="BHF75" s="19"/>
      <c r="BHG75" s="19"/>
      <c r="BHH75" s="19"/>
      <c r="BHI75" s="19"/>
      <c r="BHJ75" s="25"/>
      <c r="BHK75" s="19"/>
      <c r="BHL75" s="25"/>
      <c r="BHM75" s="19"/>
      <c r="BHN75" s="19"/>
      <c r="BHO75" s="19"/>
      <c r="BHP75" s="19"/>
      <c r="BHQ75" s="19"/>
      <c r="BHR75" s="19"/>
      <c r="BHS75" s="19"/>
      <c r="BHT75" s="19"/>
      <c r="BHU75" s="26"/>
      <c r="BHV75" s="22"/>
      <c r="BHW75" s="23"/>
      <c r="BHX75" s="20"/>
      <c r="BHY75" s="22"/>
      <c r="BHZ75" s="23"/>
      <c r="BIA75" s="23"/>
      <c r="BIB75" s="24"/>
      <c r="BIC75" s="24"/>
      <c r="BID75" s="21"/>
      <c r="BIE75" s="24"/>
      <c r="BIF75" s="16"/>
      <c r="BIG75" s="16"/>
      <c r="BIH75" s="17"/>
      <c r="BII75" s="17"/>
      <c r="BIJ75" s="18"/>
      <c r="BIK75" s="19"/>
      <c r="BIL75" s="19"/>
      <c r="BIM75" s="19"/>
      <c r="BIN75" s="19"/>
      <c r="BIO75" s="25"/>
      <c r="BIP75" s="19"/>
      <c r="BIQ75" s="25"/>
      <c r="BIR75" s="19"/>
      <c r="BIS75" s="19"/>
      <c r="BIT75" s="19"/>
      <c r="BIU75" s="19"/>
      <c r="BIV75" s="19"/>
      <c r="BIW75" s="19"/>
      <c r="BIX75" s="19"/>
      <c r="BIY75" s="19"/>
      <c r="BIZ75" s="26"/>
      <c r="BJA75" s="22"/>
      <c r="BJB75" s="23"/>
      <c r="BJC75" s="20"/>
      <c r="BJD75" s="22"/>
      <c r="BJE75" s="23"/>
      <c r="BJF75" s="23"/>
      <c r="BJG75" s="24"/>
      <c r="BJH75" s="24"/>
      <c r="BJI75" s="21"/>
      <c r="BJJ75" s="24"/>
      <c r="BJK75" s="16"/>
      <c r="BJL75" s="16"/>
      <c r="BJM75" s="17"/>
      <c r="BJN75" s="17"/>
      <c r="BJO75" s="18"/>
      <c r="BJP75" s="19"/>
      <c r="BJQ75" s="19"/>
      <c r="BJR75" s="19"/>
      <c r="BJS75" s="19"/>
      <c r="BJT75" s="25"/>
      <c r="BJU75" s="19"/>
      <c r="BJV75" s="25"/>
      <c r="BJW75" s="19"/>
      <c r="BJX75" s="19"/>
      <c r="BJY75" s="19"/>
      <c r="BJZ75" s="19"/>
      <c r="BKA75" s="19"/>
      <c r="BKB75" s="19"/>
      <c r="BKC75" s="19"/>
      <c r="BKD75" s="19"/>
      <c r="BKE75" s="26"/>
      <c r="BKF75" s="22"/>
      <c r="BKG75" s="23"/>
      <c r="BKH75" s="20"/>
      <c r="BKI75" s="22"/>
      <c r="BKJ75" s="23"/>
      <c r="BKK75" s="23"/>
      <c r="BKL75" s="24"/>
      <c r="BKM75" s="24"/>
      <c r="BKN75" s="21"/>
      <c r="BKO75" s="24"/>
      <c r="BKP75" s="16"/>
      <c r="BKQ75" s="16"/>
      <c r="BKR75" s="17"/>
      <c r="BKS75" s="17"/>
      <c r="BKT75" s="18"/>
      <c r="BKU75" s="19"/>
      <c r="BKV75" s="19"/>
      <c r="BKW75" s="19"/>
      <c r="BKX75" s="19"/>
      <c r="BKY75" s="25"/>
      <c r="BKZ75" s="19"/>
      <c r="BLA75" s="25"/>
      <c r="BLB75" s="19"/>
      <c r="BLC75" s="19"/>
      <c r="BLD75" s="19"/>
      <c r="BLE75" s="19"/>
      <c r="BLF75" s="19"/>
      <c r="BLG75" s="19"/>
      <c r="BLH75" s="19"/>
      <c r="BLI75" s="19"/>
      <c r="BLJ75" s="26"/>
      <c r="BLK75" s="22"/>
      <c r="BLL75" s="23"/>
      <c r="BLM75" s="20"/>
      <c r="BLN75" s="22"/>
      <c r="BLO75" s="23"/>
      <c r="BLP75" s="23"/>
      <c r="BLQ75" s="24"/>
      <c r="BLR75" s="24"/>
      <c r="BLS75" s="21"/>
      <c r="BLT75" s="24"/>
      <c r="BLU75" s="16"/>
      <c r="BLV75" s="16"/>
      <c r="BLW75" s="17"/>
      <c r="BLX75" s="17"/>
      <c r="BLY75" s="18"/>
      <c r="BLZ75" s="19"/>
      <c r="BMA75" s="19"/>
      <c r="BMB75" s="19"/>
      <c r="BMC75" s="19"/>
      <c r="BMD75" s="25"/>
      <c r="BME75" s="19"/>
      <c r="BMF75" s="25"/>
      <c r="BMG75" s="19"/>
      <c r="BMH75" s="19"/>
      <c r="BMI75" s="19"/>
      <c r="BMJ75" s="19"/>
      <c r="BMK75" s="19"/>
      <c r="BML75" s="19"/>
      <c r="BMM75" s="19"/>
      <c r="BMN75" s="19"/>
      <c r="BMO75" s="26"/>
      <c r="BMP75" s="22"/>
      <c r="BMQ75" s="23"/>
      <c r="BMR75" s="20"/>
      <c r="BMS75" s="22"/>
      <c r="BMT75" s="23"/>
      <c r="BMU75" s="23"/>
      <c r="BMV75" s="24"/>
      <c r="BMW75" s="24"/>
      <c r="BMX75" s="21"/>
      <c r="BMY75" s="24"/>
      <c r="BMZ75" s="16"/>
      <c r="BNA75" s="16"/>
      <c r="BNB75" s="17"/>
      <c r="BNC75" s="17"/>
      <c r="BND75" s="18"/>
      <c r="BNE75" s="19"/>
      <c r="BNF75" s="19"/>
      <c r="BNG75" s="19"/>
      <c r="BNH75" s="19"/>
      <c r="BNI75" s="25"/>
      <c r="BNJ75" s="19"/>
      <c r="BNK75" s="25"/>
      <c r="BNL75" s="19"/>
      <c r="BNM75" s="19"/>
      <c r="BNN75" s="19"/>
      <c r="BNO75" s="19"/>
      <c r="BNP75" s="19"/>
      <c r="BNQ75" s="19"/>
      <c r="BNR75" s="19"/>
      <c r="BNS75" s="19"/>
      <c r="BNT75" s="26"/>
      <c r="BNU75" s="22"/>
      <c r="BNV75" s="23"/>
      <c r="BNW75" s="20"/>
      <c r="BNX75" s="22"/>
      <c r="BNY75" s="23"/>
      <c r="BNZ75" s="23"/>
      <c r="BOA75" s="24"/>
      <c r="BOB75" s="24"/>
      <c r="BOC75" s="21"/>
      <c r="BOD75" s="24"/>
      <c r="BOE75" s="16"/>
      <c r="BOF75" s="16"/>
      <c r="BOG75" s="17"/>
      <c r="BOH75" s="17"/>
      <c r="BOI75" s="18"/>
      <c r="BOJ75" s="19"/>
      <c r="BOK75" s="19"/>
      <c r="BOL75" s="19"/>
      <c r="BOM75" s="19"/>
      <c r="BON75" s="25"/>
      <c r="BOO75" s="19"/>
      <c r="BOP75" s="25"/>
      <c r="BOQ75" s="19"/>
      <c r="BOR75" s="19"/>
      <c r="BOS75" s="19"/>
      <c r="BOT75" s="19"/>
      <c r="BOU75" s="19"/>
      <c r="BOV75" s="19"/>
      <c r="BOW75" s="19"/>
      <c r="BOX75" s="19"/>
      <c r="BOY75" s="26"/>
      <c r="BOZ75" s="22"/>
      <c r="BPA75" s="23"/>
      <c r="BPB75" s="20"/>
      <c r="BPC75" s="22"/>
      <c r="BPD75" s="23"/>
      <c r="BPE75" s="23"/>
      <c r="BPF75" s="24"/>
      <c r="BPG75" s="24"/>
      <c r="BPH75" s="21"/>
      <c r="BPI75" s="24"/>
      <c r="BPJ75" s="16"/>
      <c r="BPK75" s="16"/>
      <c r="BPL75" s="17"/>
      <c r="BPM75" s="17"/>
      <c r="BPN75" s="18"/>
      <c r="BPO75" s="19"/>
      <c r="BPP75" s="19"/>
      <c r="BPQ75" s="19"/>
      <c r="BPR75" s="19"/>
      <c r="BPS75" s="25"/>
      <c r="BPT75" s="19"/>
      <c r="BPU75" s="25"/>
      <c r="BPV75" s="19"/>
      <c r="BPW75" s="19"/>
      <c r="BPX75" s="19"/>
      <c r="BPY75" s="19"/>
      <c r="BPZ75" s="19"/>
      <c r="BQA75" s="19"/>
      <c r="BQB75" s="19"/>
      <c r="BQC75" s="19"/>
      <c r="BQD75" s="26"/>
      <c r="BQE75" s="22"/>
      <c r="BQF75" s="23"/>
      <c r="BQG75" s="20"/>
      <c r="BQH75" s="22"/>
      <c r="BQI75" s="23"/>
      <c r="BQJ75" s="23"/>
      <c r="BQK75" s="24"/>
      <c r="BQL75" s="24"/>
      <c r="BQM75" s="21"/>
      <c r="BQN75" s="24"/>
      <c r="BQO75" s="16"/>
      <c r="BQP75" s="16"/>
      <c r="BQQ75" s="17"/>
      <c r="BQR75" s="17"/>
      <c r="BQS75" s="18"/>
      <c r="BQT75" s="19"/>
      <c r="BQU75" s="19"/>
      <c r="BQV75" s="19"/>
      <c r="BQW75" s="19"/>
      <c r="BQX75" s="25"/>
      <c r="BQY75" s="19"/>
      <c r="BQZ75" s="25"/>
      <c r="BRA75" s="19"/>
      <c r="BRB75" s="19"/>
      <c r="BRC75" s="19"/>
      <c r="BRD75" s="19"/>
      <c r="BRE75" s="19"/>
      <c r="BRF75" s="19"/>
      <c r="BRG75" s="19"/>
      <c r="BRH75" s="19"/>
      <c r="BRI75" s="26"/>
      <c r="BRJ75" s="22"/>
      <c r="BRK75" s="23"/>
      <c r="BRL75" s="20"/>
      <c r="BRM75" s="22"/>
      <c r="BRN75" s="23"/>
      <c r="BRO75" s="23"/>
      <c r="BRP75" s="24"/>
      <c r="BRQ75" s="24"/>
      <c r="BRR75" s="21"/>
      <c r="BRS75" s="24"/>
      <c r="BRT75" s="16"/>
      <c r="BRU75" s="16"/>
      <c r="BRV75" s="17"/>
      <c r="BRW75" s="17"/>
      <c r="BRX75" s="18"/>
      <c r="BRY75" s="19"/>
      <c r="BRZ75" s="19"/>
      <c r="BSA75" s="19"/>
      <c r="BSB75" s="19"/>
      <c r="BSC75" s="25"/>
      <c r="BSD75" s="19"/>
      <c r="BSE75" s="25"/>
      <c r="BSF75" s="19"/>
      <c r="BSG75" s="19"/>
      <c r="BSH75" s="19"/>
      <c r="BSI75" s="19"/>
      <c r="BSJ75" s="19"/>
      <c r="BSK75" s="19"/>
      <c r="BSL75" s="19"/>
      <c r="BSM75" s="19"/>
      <c r="BSN75" s="26"/>
      <c r="BSO75" s="22"/>
      <c r="BSP75" s="23"/>
      <c r="BSQ75" s="20"/>
      <c r="BSR75" s="22"/>
      <c r="BSS75" s="23"/>
      <c r="BST75" s="23"/>
      <c r="BSU75" s="24"/>
      <c r="BSV75" s="24"/>
      <c r="BSW75" s="21"/>
      <c r="BSX75" s="24"/>
      <c r="BSY75" s="16"/>
      <c r="BSZ75" s="16"/>
      <c r="BTA75" s="17"/>
      <c r="BTB75" s="17"/>
      <c r="BTC75" s="18"/>
      <c r="BTD75" s="19"/>
      <c r="BTE75" s="19"/>
      <c r="BTF75" s="19"/>
      <c r="BTG75" s="19"/>
      <c r="BTH75" s="25"/>
      <c r="BTI75" s="19"/>
      <c r="BTJ75" s="25"/>
      <c r="BTK75" s="19"/>
      <c r="BTL75" s="19"/>
      <c r="BTM75" s="19"/>
      <c r="BTN75" s="19"/>
      <c r="BTO75" s="19"/>
      <c r="BTP75" s="19"/>
      <c r="BTQ75" s="19"/>
      <c r="BTR75" s="19"/>
      <c r="BTS75" s="26"/>
      <c r="BTT75" s="22"/>
      <c r="BTU75" s="23"/>
      <c r="BTV75" s="20"/>
      <c r="BTW75" s="22"/>
      <c r="BTX75" s="23"/>
      <c r="BTY75" s="23"/>
      <c r="BTZ75" s="24"/>
      <c r="BUA75" s="24"/>
      <c r="BUB75" s="21"/>
      <c r="BUC75" s="24"/>
      <c r="BUD75" s="16"/>
      <c r="BUE75" s="16"/>
      <c r="BUF75" s="17"/>
      <c r="BUG75" s="17"/>
      <c r="BUH75" s="18"/>
      <c r="BUI75" s="19"/>
      <c r="BUJ75" s="19"/>
      <c r="BUK75" s="19"/>
      <c r="BUL75" s="19"/>
      <c r="BUM75" s="25"/>
      <c r="BUN75" s="19"/>
      <c r="BUO75" s="25"/>
      <c r="BUP75" s="19"/>
      <c r="BUQ75" s="19"/>
      <c r="BUR75" s="19"/>
      <c r="BUS75" s="19"/>
      <c r="BUT75" s="19"/>
      <c r="BUU75" s="19"/>
      <c r="BUV75" s="19"/>
      <c r="BUW75" s="19"/>
      <c r="BUX75" s="26"/>
      <c r="BUY75" s="22"/>
      <c r="BUZ75" s="23"/>
      <c r="BVA75" s="20"/>
      <c r="BVB75" s="22"/>
      <c r="BVC75" s="23"/>
      <c r="BVD75" s="23"/>
      <c r="BVE75" s="24"/>
      <c r="BVF75" s="24"/>
      <c r="BVG75" s="21"/>
      <c r="BVH75" s="24"/>
      <c r="BVI75" s="16"/>
      <c r="BVJ75" s="16"/>
      <c r="BVK75" s="17"/>
      <c r="BVL75" s="17"/>
      <c r="BVM75" s="18"/>
      <c r="BVN75" s="19"/>
      <c r="BVO75" s="19"/>
      <c r="BVP75" s="19"/>
      <c r="BVQ75" s="19"/>
      <c r="BVR75" s="25"/>
      <c r="BVS75" s="19"/>
      <c r="BVT75" s="25"/>
      <c r="BVU75" s="19"/>
      <c r="BVV75" s="19"/>
      <c r="BVW75" s="19"/>
      <c r="BVX75" s="19"/>
      <c r="BVY75" s="19"/>
      <c r="BVZ75" s="19"/>
      <c r="BWA75" s="19"/>
      <c r="BWB75" s="19"/>
      <c r="BWC75" s="26"/>
      <c r="BWD75" s="22"/>
      <c r="BWE75" s="23"/>
      <c r="BWF75" s="20"/>
      <c r="BWG75" s="22"/>
      <c r="BWH75" s="23"/>
      <c r="BWI75" s="23"/>
      <c r="BWJ75" s="24"/>
      <c r="BWK75" s="24"/>
      <c r="BWL75" s="21"/>
      <c r="BWM75" s="24"/>
      <c r="BWN75" s="16"/>
      <c r="BWO75" s="16"/>
      <c r="BWP75" s="17"/>
      <c r="BWQ75" s="17"/>
      <c r="BWR75" s="18"/>
      <c r="BWS75" s="19"/>
      <c r="BWT75" s="19"/>
      <c r="BWU75" s="19"/>
      <c r="BWV75" s="19"/>
      <c r="BWW75" s="25"/>
      <c r="BWX75" s="19"/>
      <c r="BWY75" s="25"/>
      <c r="BWZ75" s="19"/>
      <c r="BXA75" s="19"/>
      <c r="BXB75" s="19"/>
      <c r="BXC75" s="19"/>
      <c r="BXD75" s="19"/>
      <c r="BXE75" s="19"/>
      <c r="BXF75" s="19"/>
      <c r="BXG75" s="19"/>
      <c r="BXH75" s="26"/>
      <c r="BXI75" s="22"/>
      <c r="BXJ75" s="23"/>
      <c r="BXK75" s="20"/>
      <c r="BXL75" s="22"/>
      <c r="BXM75" s="23"/>
      <c r="BXN75" s="23"/>
      <c r="BXO75" s="24"/>
      <c r="BXP75" s="24"/>
      <c r="BXQ75" s="21"/>
      <c r="BXR75" s="24"/>
      <c r="BXS75" s="16"/>
      <c r="BXT75" s="16"/>
      <c r="BXU75" s="17"/>
      <c r="BXV75" s="17"/>
      <c r="BXW75" s="18"/>
      <c r="BXX75" s="19"/>
      <c r="BXY75" s="19"/>
      <c r="BXZ75" s="19"/>
      <c r="BYA75" s="19"/>
      <c r="BYB75" s="25"/>
      <c r="BYC75" s="19"/>
      <c r="BYD75" s="25"/>
      <c r="BYE75" s="19"/>
      <c r="BYF75" s="19"/>
      <c r="BYG75" s="19"/>
      <c r="BYH75" s="19"/>
      <c r="BYI75" s="19"/>
      <c r="BYJ75" s="19"/>
      <c r="BYK75" s="19"/>
      <c r="BYL75" s="19"/>
      <c r="BYM75" s="26"/>
      <c r="BYN75" s="22"/>
      <c r="BYO75" s="23"/>
      <c r="BYP75" s="20"/>
      <c r="BYQ75" s="22"/>
      <c r="BYR75" s="23"/>
      <c r="BYS75" s="23"/>
      <c r="BYT75" s="24"/>
      <c r="BYU75" s="24"/>
      <c r="BYV75" s="21"/>
      <c r="BYW75" s="24"/>
      <c r="BYX75" s="16"/>
      <c r="BYY75" s="16"/>
      <c r="BYZ75" s="17"/>
      <c r="BZA75" s="17"/>
      <c r="BZB75" s="18"/>
      <c r="BZC75" s="19"/>
      <c r="BZD75" s="19"/>
      <c r="BZE75" s="19"/>
      <c r="BZF75" s="19"/>
      <c r="BZG75" s="25"/>
      <c r="BZH75" s="19"/>
      <c r="BZI75" s="25"/>
      <c r="BZJ75" s="19"/>
      <c r="BZK75" s="19"/>
      <c r="BZL75" s="19"/>
      <c r="BZM75" s="19"/>
      <c r="BZN75" s="19"/>
      <c r="BZO75" s="19"/>
      <c r="BZP75" s="19"/>
      <c r="BZQ75" s="19"/>
      <c r="BZR75" s="26"/>
      <c r="BZS75" s="22"/>
      <c r="BZT75" s="23"/>
      <c r="BZU75" s="20"/>
      <c r="BZV75" s="22"/>
      <c r="BZW75" s="23"/>
      <c r="BZX75" s="23"/>
      <c r="BZY75" s="24"/>
      <c r="BZZ75" s="24"/>
      <c r="CAA75" s="21"/>
      <c r="CAB75" s="24"/>
      <c r="CAC75" s="16"/>
      <c r="CAD75" s="16"/>
      <c r="CAE75" s="17"/>
      <c r="CAF75" s="17"/>
      <c r="CAG75" s="18"/>
      <c r="CAH75" s="19"/>
      <c r="CAI75" s="19"/>
      <c r="CAJ75" s="19"/>
      <c r="CAK75" s="19"/>
      <c r="CAL75" s="25"/>
      <c r="CAM75" s="19"/>
      <c r="CAN75" s="25"/>
      <c r="CAO75" s="19"/>
      <c r="CAP75" s="19"/>
      <c r="CAQ75" s="19"/>
      <c r="CAR75" s="19"/>
      <c r="CAS75" s="19"/>
      <c r="CAT75" s="19"/>
      <c r="CAU75" s="19"/>
      <c r="CAV75" s="19"/>
      <c r="CAW75" s="26"/>
      <c r="CAX75" s="22"/>
      <c r="CAY75" s="23"/>
      <c r="CAZ75" s="20"/>
      <c r="CBA75" s="22"/>
      <c r="CBB75" s="23"/>
      <c r="CBC75" s="23"/>
      <c r="CBD75" s="24"/>
      <c r="CBE75" s="24"/>
      <c r="CBF75" s="21"/>
      <c r="CBG75" s="24"/>
      <c r="CBH75" s="16"/>
      <c r="CBI75" s="16"/>
      <c r="CBJ75" s="17"/>
      <c r="CBK75" s="17"/>
      <c r="CBL75" s="18"/>
      <c r="CBM75" s="19"/>
      <c r="CBN75" s="19"/>
      <c r="CBO75" s="19"/>
      <c r="CBP75" s="19"/>
      <c r="CBQ75" s="25"/>
      <c r="CBR75" s="19"/>
      <c r="CBS75" s="25"/>
      <c r="CBT75" s="19"/>
      <c r="CBU75" s="19"/>
      <c r="CBV75" s="19"/>
      <c r="CBW75" s="19"/>
      <c r="CBX75" s="19"/>
      <c r="CBY75" s="19"/>
      <c r="CBZ75" s="19"/>
      <c r="CCA75" s="19"/>
      <c r="CCB75" s="26"/>
      <c r="CCC75" s="22"/>
      <c r="CCD75" s="23"/>
      <c r="CCE75" s="20"/>
      <c r="CCF75" s="22"/>
      <c r="CCG75" s="23"/>
      <c r="CCH75" s="23"/>
      <c r="CCI75" s="24"/>
      <c r="CCJ75" s="24"/>
      <c r="CCK75" s="21"/>
      <c r="CCL75" s="24"/>
      <c r="CCM75" s="16"/>
      <c r="CCN75" s="16"/>
      <c r="CCO75" s="17"/>
      <c r="CCP75" s="17"/>
      <c r="CCQ75" s="18"/>
      <c r="CCR75" s="19"/>
      <c r="CCS75" s="19"/>
      <c r="CCT75" s="19"/>
      <c r="CCU75" s="19"/>
      <c r="CCV75" s="25"/>
      <c r="CCW75" s="19"/>
      <c r="CCX75" s="25"/>
      <c r="CCY75" s="19"/>
      <c r="CCZ75" s="19"/>
      <c r="CDA75" s="19"/>
      <c r="CDB75" s="19"/>
      <c r="CDC75" s="19"/>
      <c r="CDD75" s="19"/>
      <c r="CDE75" s="19"/>
      <c r="CDF75" s="19"/>
      <c r="CDG75" s="26"/>
      <c r="CDH75" s="22"/>
      <c r="CDI75" s="23"/>
      <c r="CDJ75" s="20"/>
      <c r="CDK75" s="22"/>
      <c r="CDL75" s="23"/>
      <c r="CDM75" s="23"/>
      <c r="CDN75" s="24"/>
      <c r="CDO75" s="24"/>
      <c r="CDP75" s="21"/>
      <c r="CDQ75" s="24"/>
      <c r="CDR75" s="16"/>
      <c r="CDS75" s="16"/>
      <c r="CDT75" s="17"/>
      <c r="CDU75" s="17"/>
      <c r="CDV75" s="18"/>
      <c r="CDW75" s="19"/>
      <c r="CDX75" s="19"/>
      <c r="CDY75" s="19"/>
      <c r="CDZ75" s="19"/>
      <c r="CEA75" s="25"/>
      <c r="CEB75" s="19"/>
      <c r="CEC75" s="25"/>
      <c r="CED75" s="19"/>
      <c r="CEE75" s="19"/>
      <c r="CEF75" s="19"/>
      <c r="CEG75" s="19"/>
      <c r="CEH75" s="19"/>
      <c r="CEI75" s="19"/>
      <c r="CEJ75" s="19"/>
      <c r="CEK75" s="19"/>
      <c r="CEL75" s="26"/>
      <c r="CEM75" s="22"/>
      <c r="CEN75" s="23"/>
      <c r="CEO75" s="20"/>
      <c r="CEP75" s="22"/>
      <c r="CEQ75" s="23"/>
      <c r="CER75" s="23"/>
      <c r="CES75" s="24"/>
      <c r="CET75" s="24"/>
      <c r="CEU75" s="21"/>
      <c r="CEV75" s="24"/>
      <c r="CEW75" s="16"/>
      <c r="CEX75" s="16"/>
      <c r="CEY75" s="17"/>
      <c r="CEZ75" s="17"/>
      <c r="CFA75" s="18"/>
      <c r="CFB75" s="19"/>
      <c r="CFC75" s="19"/>
      <c r="CFD75" s="19"/>
      <c r="CFE75" s="19"/>
      <c r="CFF75" s="25"/>
      <c r="CFG75" s="19"/>
      <c r="CFH75" s="25"/>
      <c r="CFI75" s="19"/>
      <c r="CFJ75" s="19"/>
      <c r="CFK75" s="19"/>
      <c r="CFL75" s="19"/>
      <c r="CFM75" s="19"/>
      <c r="CFN75" s="19"/>
      <c r="CFO75" s="19"/>
      <c r="CFP75" s="19"/>
      <c r="CFQ75" s="26"/>
      <c r="CFR75" s="22"/>
      <c r="CFS75" s="23"/>
      <c r="CFT75" s="20"/>
      <c r="CFU75" s="22"/>
      <c r="CFV75" s="23"/>
      <c r="CFW75" s="23"/>
      <c r="CFX75" s="24"/>
      <c r="CFY75" s="24"/>
      <c r="CFZ75" s="21"/>
      <c r="CGA75" s="24"/>
      <c r="CGB75" s="16"/>
      <c r="CGC75" s="16"/>
      <c r="CGD75" s="17"/>
      <c r="CGE75" s="17"/>
      <c r="CGF75" s="18"/>
      <c r="CGG75" s="19"/>
      <c r="CGH75" s="19"/>
      <c r="CGI75" s="19"/>
      <c r="CGJ75" s="19"/>
      <c r="CGK75" s="25"/>
      <c r="CGL75" s="19"/>
      <c r="CGM75" s="25"/>
      <c r="CGN75" s="19"/>
      <c r="CGO75" s="19"/>
      <c r="CGP75" s="19"/>
      <c r="CGQ75" s="19"/>
      <c r="CGR75" s="19"/>
      <c r="CGS75" s="19"/>
      <c r="CGT75" s="19"/>
      <c r="CGU75" s="19"/>
      <c r="CGV75" s="26"/>
      <c r="CGW75" s="22"/>
      <c r="CGX75" s="23"/>
      <c r="CGY75" s="20"/>
      <c r="CGZ75" s="22"/>
      <c r="CHA75" s="23"/>
      <c r="CHB75" s="23"/>
      <c r="CHC75" s="24"/>
      <c r="CHD75" s="24"/>
      <c r="CHE75" s="21"/>
      <c r="CHF75" s="24"/>
      <c r="CHG75" s="16"/>
      <c r="CHH75" s="16"/>
      <c r="CHI75" s="17"/>
      <c r="CHJ75" s="17"/>
      <c r="CHK75" s="18"/>
      <c r="CHL75" s="19"/>
      <c r="CHM75" s="19"/>
      <c r="CHN75" s="19"/>
      <c r="CHO75" s="19"/>
      <c r="CHP75" s="25"/>
      <c r="CHQ75" s="19"/>
      <c r="CHR75" s="25"/>
      <c r="CHS75" s="19"/>
      <c r="CHT75" s="19"/>
      <c r="CHU75" s="19"/>
      <c r="CHV75" s="19"/>
      <c r="CHW75" s="19"/>
      <c r="CHX75" s="19"/>
      <c r="CHY75" s="19"/>
      <c r="CHZ75" s="19"/>
      <c r="CIA75" s="26"/>
      <c r="CIB75" s="22"/>
      <c r="CIC75" s="23"/>
      <c r="CID75" s="20"/>
      <c r="CIE75" s="22"/>
      <c r="CIF75" s="23"/>
      <c r="CIG75" s="23"/>
      <c r="CIH75" s="24"/>
      <c r="CII75" s="24"/>
      <c r="CIJ75" s="21"/>
      <c r="CIK75" s="24"/>
      <c r="CIL75" s="16"/>
      <c r="CIM75" s="16"/>
      <c r="CIN75" s="17"/>
      <c r="CIO75" s="17"/>
      <c r="CIP75" s="18"/>
      <c r="CIQ75" s="19"/>
      <c r="CIR75" s="19"/>
      <c r="CIS75" s="19"/>
      <c r="CIT75" s="19"/>
      <c r="CIU75" s="25"/>
      <c r="CIV75" s="19"/>
      <c r="CIW75" s="25"/>
      <c r="CIX75" s="19"/>
      <c r="CIY75" s="19"/>
      <c r="CIZ75" s="19"/>
      <c r="CJA75" s="19"/>
      <c r="CJB75" s="19"/>
      <c r="CJC75" s="19"/>
      <c r="CJD75" s="19"/>
      <c r="CJE75" s="19"/>
      <c r="CJF75" s="26"/>
      <c r="CJG75" s="22"/>
      <c r="CJH75" s="23"/>
      <c r="CJI75" s="20"/>
      <c r="CJJ75" s="22"/>
      <c r="CJK75" s="23"/>
      <c r="CJL75" s="23"/>
      <c r="CJM75" s="24"/>
      <c r="CJN75" s="24"/>
      <c r="CJO75" s="21"/>
      <c r="CJP75" s="24"/>
      <c r="CJQ75" s="16"/>
      <c r="CJR75" s="16"/>
      <c r="CJS75" s="17"/>
      <c r="CJT75" s="17"/>
      <c r="CJU75" s="18"/>
      <c r="CJV75" s="19"/>
      <c r="CJW75" s="19"/>
      <c r="CJX75" s="19"/>
      <c r="CJY75" s="19"/>
      <c r="CJZ75" s="25"/>
      <c r="CKA75" s="19"/>
      <c r="CKB75" s="25"/>
      <c r="CKC75" s="19"/>
      <c r="CKD75" s="19"/>
      <c r="CKE75" s="19"/>
      <c r="CKF75" s="19"/>
      <c r="CKG75" s="19"/>
      <c r="CKH75" s="19"/>
      <c r="CKI75" s="19"/>
      <c r="CKJ75" s="19"/>
      <c r="CKK75" s="26"/>
      <c r="CKL75" s="22"/>
      <c r="CKM75" s="23"/>
      <c r="CKN75" s="20"/>
      <c r="CKO75" s="22"/>
      <c r="CKP75" s="23"/>
      <c r="CKQ75" s="23"/>
      <c r="CKR75" s="24"/>
      <c r="CKS75" s="24"/>
      <c r="CKT75" s="21"/>
      <c r="CKU75" s="24"/>
      <c r="CKV75" s="16"/>
      <c r="CKW75" s="16"/>
      <c r="CKX75" s="17"/>
      <c r="CKY75" s="17"/>
      <c r="CKZ75" s="18"/>
      <c r="CLA75" s="19"/>
      <c r="CLB75" s="19"/>
      <c r="CLC75" s="19"/>
      <c r="CLD75" s="19"/>
      <c r="CLE75" s="25"/>
      <c r="CLF75" s="19"/>
      <c r="CLG75" s="25"/>
      <c r="CLH75" s="19"/>
      <c r="CLI75" s="19"/>
      <c r="CLJ75" s="19"/>
      <c r="CLK75" s="19"/>
      <c r="CLL75" s="19"/>
      <c r="CLM75" s="19"/>
      <c r="CLN75" s="19"/>
      <c r="CLO75" s="19"/>
      <c r="CLP75" s="26"/>
      <c r="CLQ75" s="22"/>
      <c r="CLR75" s="23"/>
      <c r="CLS75" s="20"/>
      <c r="CLT75" s="22"/>
      <c r="CLU75" s="23"/>
      <c r="CLV75" s="23"/>
      <c r="CLW75" s="24"/>
      <c r="CLX75" s="24"/>
      <c r="CLY75" s="21"/>
      <c r="CLZ75" s="24"/>
      <c r="CMA75" s="16"/>
      <c r="CMB75" s="16"/>
      <c r="CMC75" s="17"/>
      <c r="CMD75" s="17"/>
      <c r="CME75" s="18"/>
      <c r="CMF75" s="19"/>
      <c r="CMG75" s="19"/>
      <c r="CMH75" s="19"/>
      <c r="CMI75" s="19"/>
      <c r="CMJ75" s="25"/>
      <c r="CMK75" s="19"/>
      <c r="CML75" s="25"/>
      <c r="CMM75" s="19"/>
      <c r="CMN75" s="19"/>
      <c r="CMO75" s="19"/>
      <c r="CMP75" s="19"/>
      <c r="CMQ75" s="19"/>
      <c r="CMR75" s="19"/>
      <c r="CMS75" s="19"/>
      <c r="CMT75" s="19"/>
      <c r="CMU75" s="26"/>
      <c r="CMV75" s="22"/>
      <c r="CMW75" s="23"/>
      <c r="CMX75" s="20"/>
      <c r="CMY75" s="22"/>
      <c r="CMZ75" s="23"/>
      <c r="CNA75" s="23"/>
      <c r="CNB75" s="24"/>
      <c r="CNC75" s="24"/>
      <c r="CND75" s="21"/>
      <c r="CNE75" s="24"/>
      <c r="CNF75" s="16"/>
      <c r="CNG75" s="16"/>
      <c r="CNH75" s="17"/>
      <c r="CNI75" s="17"/>
      <c r="CNJ75" s="18"/>
      <c r="CNK75" s="19"/>
      <c r="CNL75" s="19"/>
      <c r="CNM75" s="19"/>
      <c r="CNN75" s="19"/>
      <c r="CNO75" s="25"/>
      <c r="CNP75" s="19"/>
      <c r="CNQ75" s="25"/>
      <c r="CNR75" s="19"/>
      <c r="CNS75" s="19"/>
      <c r="CNT75" s="19"/>
      <c r="CNU75" s="19"/>
      <c r="CNV75" s="19"/>
      <c r="CNW75" s="19"/>
      <c r="CNX75" s="19"/>
      <c r="CNY75" s="19"/>
      <c r="CNZ75" s="26"/>
      <c r="COA75" s="22"/>
      <c r="COB75" s="23"/>
      <c r="COC75" s="20"/>
      <c r="COD75" s="22"/>
      <c r="COE75" s="23"/>
      <c r="COF75" s="23"/>
      <c r="COG75" s="24"/>
      <c r="COH75" s="24"/>
      <c r="COI75" s="21"/>
      <c r="COJ75" s="24"/>
      <c r="COK75" s="16"/>
      <c r="COL75" s="16"/>
      <c r="COM75" s="17"/>
      <c r="CON75" s="17"/>
      <c r="COO75" s="18"/>
      <c r="COP75" s="19"/>
      <c r="COQ75" s="19"/>
      <c r="COR75" s="19"/>
      <c r="COS75" s="19"/>
      <c r="COT75" s="25"/>
      <c r="COU75" s="19"/>
      <c r="COV75" s="25"/>
      <c r="COW75" s="19"/>
      <c r="COX75" s="19"/>
      <c r="COY75" s="19"/>
      <c r="COZ75" s="19"/>
      <c r="CPA75" s="19"/>
      <c r="CPB75" s="19"/>
      <c r="CPC75" s="19"/>
      <c r="CPD75" s="19"/>
      <c r="CPE75" s="26"/>
      <c r="CPF75" s="22"/>
      <c r="CPG75" s="23"/>
      <c r="CPH75" s="20"/>
      <c r="CPI75" s="22"/>
      <c r="CPJ75" s="23"/>
      <c r="CPK75" s="23"/>
      <c r="CPL75" s="24"/>
      <c r="CPM75" s="24"/>
      <c r="CPN75" s="21"/>
      <c r="CPO75" s="24"/>
      <c r="CPP75" s="16"/>
      <c r="CPQ75" s="16"/>
      <c r="CPR75" s="17"/>
      <c r="CPS75" s="17"/>
      <c r="CPT75" s="18"/>
      <c r="CPU75" s="19"/>
      <c r="CPV75" s="19"/>
      <c r="CPW75" s="19"/>
      <c r="CPX75" s="19"/>
      <c r="CPY75" s="25"/>
      <c r="CPZ75" s="19"/>
      <c r="CQA75" s="25"/>
      <c r="CQB75" s="19"/>
      <c r="CQC75" s="19"/>
      <c r="CQD75" s="19"/>
      <c r="CQE75" s="19"/>
      <c r="CQF75" s="19"/>
      <c r="CQG75" s="19"/>
      <c r="CQH75" s="19"/>
      <c r="CQI75" s="19"/>
      <c r="CQJ75" s="26"/>
      <c r="CQK75" s="22"/>
      <c r="CQL75" s="23"/>
      <c r="CQM75" s="20"/>
      <c r="CQN75" s="22"/>
      <c r="CQO75" s="23"/>
      <c r="CQP75" s="23"/>
      <c r="CQQ75" s="24"/>
      <c r="CQR75" s="24"/>
      <c r="CQS75" s="21"/>
      <c r="CQT75" s="24"/>
      <c r="CQU75" s="16"/>
      <c r="CQV75" s="16"/>
      <c r="CQW75" s="17"/>
      <c r="CQX75" s="17"/>
      <c r="CQY75" s="18"/>
      <c r="CQZ75" s="19"/>
      <c r="CRA75" s="19"/>
      <c r="CRB75" s="19"/>
      <c r="CRC75" s="19"/>
      <c r="CRD75" s="25"/>
      <c r="CRE75" s="19"/>
      <c r="CRF75" s="25"/>
      <c r="CRG75" s="19"/>
      <c r="CRH75" s="19"/>
      <c r="CRI75" s="19"/>
      <c r="CRJ75" s="19"/>
      <c r="CRK75" s="19"/>
      <c r="CRL75" s="19"/>
      <c r="CRM75" s="19"/>
      <c r="CRN75" s="19"/>
      <c r="CRO75" s="26"/>
      <c r="CRP75" s="22"/>
      <c r="CRQ75" s="23"/>
      <c r="CRR75" s="20"/>
      <c r="CRS75" s="22"/>
      <c r="CRT75" s="23"/>
      <c r="CRU75" s="23"/>
      <c r="CRV75" s="24"/>
      <c r="CRW75" s="24"/>
      <c r="CRX75" s="21"/>
      <c r="CRY75" s="24"/>
      <c r="CRZ75" s="16"/>
      <c r="CSA75" s="16"/>
      <c r="CSB75" s="17"/>
      <c r="CSC75" s="17"/>
      <c r="CSD75" s="18"/>
      <c r="CSE75" s="19"/>
      <c r="CSF75" s="19"/>
      <c r="CSG75" s="19"/>
      <c r="CSH75" s="19"/>
      <c r="CSI75" s="25"/>
      <c r="CSJ75" s="19"/>
      <c r="CSK75" s="25"/>
      <c r="CSL75" s="19"/>
      <c r="CSM75" s="19"/>
      <c r="CSN75" s="19"/>
      <c r="CSO75" s="19"/>
      <c r="CSP75" s="19"/>
      <c r="CSQ75" s="19"/>
      <c r="CSR75" s="19"/>
      <c r="CSS75" s="19"/>
      <c r="CST75" s="26"/>
      <c r="CSU75" s="22"/>
      <c r="CSV75" s="23"/>
      <c r="CSW75" s="20"/>
      <c r="CSX75" s="22"/>
      <c r="CSY75" s="23"/>
      <c r="CSZ75" s="23"/>
      <c r="CTA75" s="24"/>
      <c r="CTB75" s="24"/>
      <c r="CTC75" s="21"/>
      <c r="CTD75" s="24"/>
      <c r="CTE75" s="16"/>
      <c r="CTF75" s="16"/>
      <c r="CTG75" s="17"/>
      <c r="CTH75" s="17"/>
      <c r="CTI75" s="18"/>
      <c r="CTJ75" s="19"/>
      <c r="CTK75" s="19"/>
      <c r="CTL75" s="19"/>
      <c r="CTM75" s="19"/>
      <c r="CTN75" s="25"/>
      <c r="CTO75" s="19"/>
      <c r="CTP75" s="25"/>
      <c r="CTQ75" s="19"/>
      <c r="CTR75" s="19"/>
      <c r="CTS75" s="19"/>
      <c r="CTT75" s="19"/>
      <c r="CTU75" s="19"/>
      <c r="CTV75" s="19"/>
      <c r="CTW75" s="19"/>
      <c r="CTX75" s="19"/>
      <c r="CTY75" s="26"/>
      <c r="CTZ75" s="22"/>
      <c r="CUA75" s="23"/>
      <c r="CUB75" s="20"/>
      <c r="CUC75" s="22"/>
      <c r="CUD75" s="23"/>
      <c r="CUE75" s="23"/>
      <c r="CUF75" s="24"/>
      <c r="CUG75" s="24"/>
      <c r="CUH75" s="21"/>
      <c r="CUI75" s="24"/>
      <c r="CUJ75" s="16"/>
      <c r="CUK75" s="16"/>
      <c r="CUL75" s="17"/>
      <c r="CUM75" s="17"/>
      <c r="CUN75" s="18"/>
      <c r="CUO75" s="19"/>
      <c r="CUP75" s="19"/>
      <c r="CUQ75" s="19"/>
      <c r="CUR75" s="19"/>
      <c r="CUS75" s="25"/>
      <c r="CUT75" s="19"/>
      <c r="CUU75" s="25"/>
      <c r="CUV75" s="19"/>
      <c r="CUW75" s="19"/>
      <c r="CUX75" s="19"/>
      <c r="CUY75" s="19"/>
      <c r="CUZ75" s="19"/>
      <c r="CVA75" s="19"/>
      <c r="CVB75" s="19"/>
      <c r="CVC75" s="19"/>
      <c r="CVD75" s="26"/>
      <c r="CVE75" s="22"/>
      <c r="CVF75" s="23"/>
      <c r="CVG75" s="20"/>
      <c r="CVH75" s="22"/>
      <c r="CVI75" s="23"/>
      <c r="CVJ75" s="23"/>
      <c r="CVK75" s="24"/>
      <c r="CVL75" s="24"/>
      <c r="CVM75" s="21"/>
      <c r="CVN75" s="24"/>
      <c r="CVO75" s="16"/>
      <c r="CVP75" s="16"/>
      <c r="CVQ75" s="17"/>
      <c r="CVR75" s="17"/>
      <c r="CVS75" s="18"/>
      <c r="CVT75" s="19"/>
      <c r="CVU75" s="19"/>
      <c r="CVV75" s="19"/>
      <c r="CVW75" s="19"/>
      <c r="CVX75" s="25"/>
      <c r="CVY75" s="19"/>
      <c r="CVZ75" s="25"/>
      <c r="CWA75" s="19"/>
      <c r="CWB75" s="19"/>
      <c r="CWC75" s="19"/>
      <c r="CWD75" s="19"/>
      <c r="CWE75" s="19"/>
      <c r="CWF75" s="19"/>
      <c r="CWG75" s="19"/>
      <c r="CWH75" s="19"/>
      <c r="CWI75" s="26"/>
      <c r="CWJ75" s="22"/>
      <c r="CWK75" s="23"/>
      <c r="CWL75" s="20"/>
      <c r="CWM75" s="22"/>
      <c r="CWN75" s="23"/>
      <c r="CWO75" s="23"/>
      <c r="CWP75" s="24"/>
      <c r="CWQ75" s="24"/>
      <c r="CWR75" s="21"/>
      <c r="CWS75" s="24"/>
      <c r="CWT75" s="16"/>
      <c r="CWU75" s="16"/>
      <c r="CWV75" s="17"/>
      <c r="CWW75" s="17"/>
      <c r="CWX75" s="18"/>
      <c r="CWY75" s="19"/>
      <c r="CWZ75" s="19"/>
      <c r="CXA75" s="19"/>
      <c r="CXB75" s="19"/>
      <c r="CXC75" s="25"/>
      <c r="CXD75" s="19"/>
      <c r="CXE75" s="25"/>
      <c r="CXF75" s="19"/>
      <c r="CXG75" s="19"/>
      <c r="CXH75" s="19"/>
      <c r="CXI75" s="19"/>
      <c r="CXJ75" s="19"/>
      <c r="CXK75" s="19"/>
      <c r="CXL75" s="19"/>
      <c r="CXM75" s="19"/>
      <c r="CXN75" s="26"/>
      <c r="CXO75" s="22"/>
      <c r="CXP75" s="23"/>
      <c r="CXQ75" s="20"/>
      <c r="CXR75" s="22"/>
      <c r="CXS75" s="23"/>
      <c r="CXT75" s="23"/>
      <c r="CXU75" s="24"/>
      <c r="CXV75" s="24"/>
      <c r="CXW75" s="21"/>
      <c r="CXX75" s="24"/>
      <c r="CXY75" s="16"/>
      <c r="CXZ75" s="16"/>
      <c r="CYA75" s="17"/>
      <c r="CYB75" s="17"/>
      <c r="CYC75" s="18"/>
      <c r="CYD75" s="19"/>
      <c r="CYE75" s="19"/>
      <c r="CYF75" s="19"/>
      <c r="CYG75" s="19"/>
      <c r="CYH75" s="25"/>
      <c r="CYI75" s="19"/>
      <c r="CYJ75" s="25"/>
      <c r="CYK75" s="19"/>
      <c r="CYL75" s="19"/>
      <c r="CYM75" s="19"/>
      <c r="CYN75" s="19"/>
      <c r="CYO75" s="19"/>
      <c r="CYP75" s="19"/>
      <c r="CYQ75" s="19"/>
      <c r="CYR75" s="19"/>
      <c r="CYS75" s="26"/>
      <c r="CYT75" s="22"/>
      <c r="CYU75" s="23"/>
      <c r="CYV75" s="20"/>
      <c r="CYW75" s="22"/>
      <c r="CYX75" s="23"/>
      <c r="CYY75" s="23"/>
      <c r="CYZ75" s="24"/>
      <c r="CZA75" s="24"/>
      <c r="CZB75" s="21"/>
      <c r="CZC75" s="24"/>
      <c r="CZD75" s="16"/>
      <c r="CZE75" s="16"/>
      <c r="CZF75" s="17"/>
      <c r="CZG75" s="17"/>
      <c r="CZH75" s="18"/>
      <c r="CZI75" s="19"/>
      <c r="CZJ75" s="19"/>
      <c r="CZK75" s="19"/>
      <c r="CZL75" s="19"/>
      <c r="CZM75" s="25"/>
      <c r="CZN75" s="19"/>
      <c r="CZO75" s="25"/>
      <c r="CZP75" s="19"/>
      <c r="CZQ75" s="19"/>
      <c r="CZR75" s="19"/>
      <c r="CZS75" s="19"/>
      <c r="CZT75" s="19"/>
      <c r="CZU75" s="19"/>
      <c r="CZV75" s="19"/>
      <c r="CZW75" s="19"/>
      <c r="CZX75" s="26"/>
      <c r="CZY75" s="22"/>
      <c r="CZZ75" s="23"/>
      <c r="DAA75" s="20"/>
      <c r="DAB75" s="22"/>
      <c r="DAC75" s="23"/>
      <c r="DAD75" s="23"/>
      <c r="DAE75" s="24"/>
      <c r="DAF75" s="24"/>
      <c r="DAG75" s="21"/>
      <c r="DAH75" s="24"/>
      <c r="DAI75" s="16"/>
      <c r="DAJ75" s="16"/>
      <c r="DAK75" s="17"/>
      <c r="DAL75" s="17"/>
      <c r="DAM75" s="18"/>
      <c r="DAN75" s="19"/>
      <c r="DAO75" s="19"/>
      <c r="DAP75" s="19"/>
      <c r="DAQ75" s="19"/>
      <c r="DAR75" s="25"/>
      <c r="DAS75" s="19"/>
      <c r="DAT75" s="25"/>
      <c r="DAU75" s="19"/>
      <c r="DAV75" s="19"/>
      <c r="DAW75" s="19"/>
      <c r="DAX75" s="19"/>
      <c r="DAY75" s="19"/>
      <c r="DAZ75" s="19"/>
      <c r="DBA75" s="19"/>
      <c r="DBB75" s="19"/>
      <c r="DBC75" s="26"/>
      <c r="DBD75" s="22"/>
      <c r="DBE75" s="23"/>
      <c r="DBF75" s="20"/>
      <c r="DBG75" s="22"/>
      <c r="DBH75" s="23"/>
      <c r="DBI75" s="23"/>
      <c r="DBJ75" s="24"/>
      <c r="DBK75" s="24"/>
      <c r="DBL75" s="21"/>
      <c r="DBM75" s="24"/>
      <c r="DBN75" s="16"/>
      <c r="DBO75" s="16"/>
      <c r="DBP75" s="17"/>
      <c r="DBQ75" s="17"/>
      <c r="DBR75" s="18"/>
      <c r="DBS75" s="19"/>
      <c r="DBT75" s="19"/>
      <c r="DBU75" s="19"/>
      <c r="DBV75" s="19"/>
      <c r="DBW75" s="25"/>
      <c r="DBX75" s="19"/>
      <c r="DBY75" s="25"/>
      <c r="DBZ75" s="19"/>
      <c r="DCA75" s="19"/>
      <c r="DCB75" s="19"/>
      <c r="DCC75" s="19"/>
      <c r="DCD75" s="19"/>
      <c r="DCE75" s="19"/>
      <c r="DCF75" s="19"/>
      <c r="DCG75" s="19"/>
      <c r="DCH75" s="26"/>
      <c r="DCI75" s="22"/>
      <c r="DCJ75" s="23"/>
      <c r="DCK75" s="20"/>
      <c r="DCL75" s="22"/>
      <c r="DCM75" s="23"/>
      <c r="DCN75" s="23"/>
      <c r="DCO75" s="24"/>
      <c r="DCP75" s="24"/>
      <c r="DCQ75" s="21"/>
      <c r="DCR75" s="24"/>
      <c r="DCS75" s="16"/>
      <c r="DCT75" s="16"/>
      <c r="DCU75" s="17"/>
      <c r="DCV75" s="17"/>
      <c r="DCW75" s="18"/>
      <c r="DCX75" s="19"/>
      <c r="DCY75" s="19"/>
      <c r="DCZ75" s="19"/>
      <c r="DDA75" s="19"/>
      <c r="DDB75" s="25"/>
      <c r="DDC75" s="19"/>
      <c r="DDD75" s="25"/>
      <c r="DDE75" s="19"/>
      <c r="DDF75" s="19"/>
      <c r="DDG75" s="19"/>
      <c r="DDH75" s="19"/>
      <c r="DDI75" s="19"/>
      <c r="DDJ75" s="19"/>
      <c r="DDK75" s="19"/>
      <c r="DDL75" s="19"/>
      <c r="DDM75" s="26"/>
      <c r="DDN75" s="22"/>
      <c r="DDO75" s="23"/>
      <c r="DDP75" s="20"/>
      <c r="DDQ75" s="22"/>
      <c r="DDR75" s="23"/>
      <c r="DDS75" s="23"/>
      <c r="DDT75" s="24"/>
      <c r="DDU75" s="24"/>
      <c r="DDV75" s="21"/>
      <c r="DDW75" s="24"/>
      <c r="DDX75" s="16"/>
      <c r="DDY75" s="16"/>
      <c r="DDZ75" s="17"/>
      <c r="DEA75" s="17"/>
      <c r="DEB75" s="18"/>
      <c r="DEC75" s="19"/>
      <c r="DED75" s="19"/>
      <c r="DEE75" s="19"/>
      <c r="DEF75" s="19"/>
      <c r="DEG75" s="25"/>
      <c r="DEH75" s="19"/>
      <c r="DEI75" s="25"/>
      <c r="DEJ75" s="19"/>
      <c r="DEK75" s="19"/>
      <c r="DEL75" s="19"/>
      <c r="DEM75" s="19"/>
      <c r="DEN75" s="19"/>
      <c r="DEO75" s="19"/>
      <c r="DEP75" s="19"/>
      <c r="DEQ75" s="19"/>
      <c r="DER75" s="26"/>
      <c r="DES75" s="22"/>
      <c r="DET75" s="23"/>
      <c r="DEU75" s="20"/>
      <c r="DEV75" s="22"/>
      <c r="DEW75" s="23"/>
      <c r="DEX75" s="23"/>
      <c r="DEY75" s="24"/>
      <c r="DEZ75" s="24"/>
      <c r="DFA75" s="21"/>
      <c r="DFB75" s="24"/>
      <c r="DFC75" s="16"/>
      <c r="DFD75" s="16"/>
      <c r="DFE75" s="17"/>
      <c r="DFF75" s="17"/>
      <c r="DFG75" s="18"/>
      <c r="DFH75" s="19"/>
      <c r="DFI75" s="19"/>
      <c r="DFJ75" s="19"/>
      <c r="DFK75" s="19"/>
      <c r="DFL75" s="25"/>
      <c r="DFM75" s="19"/>
      <c r="DFN75" s="25"/>
      <c r="DFO75" s="19"/>
      <c r="DFP75" s="19"/>
      <c r="DFQ75" s="19"/>
      <c r="DFR75" s="19"/>
      <c r="DFS75" s="19"/>
      <c r="DFT75" s="19"/>
      <c r="DFU75" s="19"/>
      <c r="DFV75" s="19"/>
      <c r="DFW75" s="26"/>
      <c r="DFX75" s="22"/>
      <c r="DFY75" s="23"/>
      <c r="DFZ75" s="20"/>
      <c r="DGA75" s="22"/>
      <c r="DGB75" s="23"/>
      <c r="DGC75" s="23"/>
      <c r="DGD75" s="24"/>
      <c r="DGE75" s="24"/>
      <c r="DGF75" s="21"/>
      <c r="DGG75" s="24"/>
      <c r="DGH75" s="16"/>
      <c r="DGI75" s="16"/>
      <c r="DGJ75" s="17"/>
      <c r="DGK75" s="17"/>
      <c r="DGL75" s="18"/>
      <c r="DGM75" s="19"/>
      <c r="DGN75" s="19"/>
      <c r="DGO75" s="19"/>
      <c r="DGP75" s="19"/>
      <c r="DGQ75" s="25"/>
      <c r="DGR75" s="19"/>
      <c r="DGS75" s="25"/>
      <c r="DGT75" s="19"/>
      <c r="DGU75" s="19"/>
      <c r="DGV75" s="19"/>
      <c r="DGW75" s="19"/>
      <c r="DGX75" s="19"/>
      <c r="DGY75" s="19"/>
      <c r="DGZ75" s="19"/>
      <c r="DHA75" s="19"/>
      <c r="DHB75" s="26"/>
      <c r="DHC75" s="22"/>
      <c r="DHD75" s="23"/>
      <c r="DHE75" s="20"/>
      <c r="DHF75" s="22"/>
      <c r="DHG75" s="23"/>
      <c r="DHH75" s="23"/>
      <c r="DHI75" s="24"/>
      <c r="DHJ75" s="24"/>
      <c r="DHK75" s="21"/>
      <c r="DHL75" s="24"/>
      <c r="DHM75" s="16"/>
      <c r="DHN75" s="16"/>
      <c r="DHO75" s="17"/>
      <c r="DHP75" s="17"/>
      <c r="DHQ75" s="18"/>
      <c r="DHR75" s="19"/>
      <c r="DHS75" s="19"/>
      <c r="DHT75" s="19"/>
      <c r="DHU75" s="19"/>
      <c r="DHV75" s="25"/>
      <c r="DHW75" s="19"/>
      <c r="DHX75" s="25"/>
      <c r="DHY75" s="19"/>
      <c r="DHZ75" s="19"/>
      <c r="DIA75" s="19"/>
      <c r="DIB75" s="19"/>
      <c r="DIC75" s="19"/>
      <c r="DID75" s="19"/>
      <c r="DIE75" s="19"/>
      <c r="DIF75" s="19"/>
      <c r="DIG75" s="26"/>
      <c r="DIH75" s="22"/>
      <c r="DII75" s="23"/>
      <c r="DIJ75" s="20"/>
      <c r="DIK75" s="22"/>
      <c r="DIL75" s="23"/>
      <c r="DIM75" s="23"/>
      <c r="DIN75" s="24"/>
      <c r="DIO75" s="24"/>
      <c r="DIP75" s="21"/>
      <c r="DIQ75" s="24"/>
      <c r="DIR75" s="16"/>
      <c r="DIS75" s="16"/>
      <c r="DIT75" s="17"/>
      <c r="DIU75" s="17"/>
      <c r="DIV75" s="18"/>
      <c r="DIW75" s="19"/>
      <c r="DIX75" s="19"/>
      <c r="DIY75" s="19"/>
      <c r="DIZ75" s="19"/>
      <c r="DJA75" s="25"/>
      <c r="DJB75" s="19"/>
      <c r="DJC75" s="25"/>
      <c r="DJD75" s="19"/>
      <c r="DJE75" s="19"/>
      <c r="DJF75" s="19"/>
      <c r="DJG75" s="19"/>
      <c r="DJH75" s="19"/>
      <c r="DJI75" s="19"/>
      <c r="DJJ75" s="19"/>
      <c r="DJK75" s="19"/>
      <c r="DJL75" s="26"/>
      <c r="DJM75" s="22"/>
      <c r="DJN75" s="23"/>
      <c r="DJO75" s="20"/>
      <c r="DJP75" s="22"/>
      <c r="DJQ75" s="23"/>
      <c r="DJR75" s="23"/>
      <c r="DJS75" s="24"/>
      <c r="DJT75" s="24"/>
      <c r="DJU75" s="21"/>
      <c r="DJV75" s="24"/>
      <c r="DJW75" s="16"/>
      <c r="DJX75" s="16"/>
      <c r="DJY75" s="17"/>
      <c r="DJZ75" s="17"/>
      <c r="DKA75" s="18"/>
      <c r="DKB75" s="19"/>
      <c r="DKC75" s="19"/>
      <c r="DKD75" s="19"/>
      <c r="DKE75" s="19"/>
      <c r="DKF75" s="25"/>
      <c r="DKG75" s="19"/>
      <c r="DKH75" s="25"/>
      <c r="DKI75" s="19"/>
      <c r="DKJ75" s="19"/>
      <c r="DKK75" s="19"/>
      <c r="DKL75" s="19"/>
      <c r="DKM75" s="19"/>
      <c r="DKN75" s="19"/>
      <c r="DKO75" s="19"/>
      <c r="DKP75" s="19"/>
      <c r="DKQ75" s="26"/>
      <c r="DKR75" s="22"/>
      <c r="DKS75" s="23"/>
      <c r="DKT75" s="20"/>
      <c r="DKU75" s="22"/>
      <c r="DKV75" s="23"/>
      <c r="DKW75" s="23"/>
      <c r="DKX75" s="24"/>
      <c r="DKY75" s="24"/>
      <c r="DKZ75" s="21"/>
      <c r="DLA75" s="24"/>
      <c r="DLB75" s="16"/>
      <c r="DLC75" s="16"/>
      <c r="DLD75" s="17"/>
      <c r="DLE75" s="17"/>
      <c r="DLF75" s="18"/>
      <c r="DLG75" s="19"/>
      <c r="DLH75" s="19"/>
      <c r="DLI75" s="19"/>
      <c r="DLJ75" s="19"/>
      <c r="DLK75" s="25"/>
      <c r="DLL75" s="19"/>
      <c r="DLM75" s="25"/>
      <c r="DLN75" s="19"/>
      <c r="DLO75" s="19"/>
      <c r="DLP75" s="19"/>
      <c r="DLQ75" s="19"/>
      <c r="DLR75" s="19"/>
      <c r="DLS75" s="19"/>
      <c r="DLT75" s="19"/>
      <c r="DLU75" s="19"/>
      <c r="DLV75" s="26"/>
      <c r="DLW75" s="22"/>
      <c r="DLX75" s="23"/>
      <c r="DLY75" s="20"/>
      <c r="DLZ75" s="22"/>
      <c r="DMA75" s="23"/>
      <c r="DMB75" s="23"/>
      <c r="DMC75" s="24"/>
      <c r="DMD75" s="24"/>
      <c r="DME75" s="21"/>
      <c r="DMF75" s="24"/>
      <c r="DMG75" s="16"/>
      <c r="DMH75" s="16"/>
      <c r="DMI75" s="17"/>
      <c r="DMJ75" s="17"/>
      <c r="DMK75" s="18"/>
      <c r="DML75" s="19"/>
      <c r="DMM75" s="19"/>
      <c r="DMN75" s="19"/>
      <c r="DMO75" s="19"/>
      <c r="DMP75" s="25"/>
      <c r="DMQ75" s="19"/>
      <c r="DMR75" s="25"/>
      <c r="DMS75" s="19"/>
      <c r="DMT75" s="19"/>
      <c r="DMU75" s="19"/>
      <c r="DMV75" s="19"/>
      <c r="DMW75" s="19"/>
      <c r="DMX75" s="19"/>
      <c r="DMY75" s="19"/>
      <c r="DMZ75" s="19"/>
      <c r="DNA75" s="26"/>
      <c r="DNB75" s="22"/>
      <c r="DNC75" s="23"/>
      <c r="DND75" s="20"/>
      <c r="DNE75" s="22"/>
      <c r="DNF75" s="23"/>
      <c r="DNG75" s="23"/>
      <c r="DNH75" s="24"/>
      <c r="DNI75" s="24"/>
      <c r="DNJ75" s="21"/>
      <c r="DNK75" s="24"/>
      <c r="DNL75" s="16"/>
      <c r="DNM75" s="16"/>
      <c r="DNN75" s="17"/>
      <c r="DNO75" s="17"/>
      <c r="DNP75" s="18"/>
      <c r="DNQ75" s="19"/>
      <c r="DNR75" s="19"/>
      <c r="DNS75" s="19"/>
      <c r="DNT75" s="19"/>
      <c r="DNU75" s="25"/>
      <c r="DNV75" s="19"/>
      <c r="DNW75" s="25"/>
      <c r="DNX75" s="19"/>
      <c r="DNY75" s="19"/>
      <c r="DNZ75" s="19"/>
      <c r="DOA75" s="19"/>
      <c r="DOB75" s="19"/>
      <c r="DOC75" s="19"/>
      <c r="DOD75" s="19"/>
      <c r="DOE75" s="19"/>
      <c r="DOF75" s="26"/>
      <c r="DOG75" s="22"/>
      <c r="DOH75" s="23"/>
      <c r="DOI75" s="20"/>
      <c r="DOJ75" s="22"/>
      <c r="DOK75" s="23"/>
      <c r="DOL75" s="23"/>
      <c r="DOM75" s="24"/>
      <c r="DON75" s="24"/>
      <c r="DOO75" s="21"/>
      <c r="DOP75" s="24"/>
      <c r="DOQ75" s="16"/>
      <c r="DOR75" s="16"/>
      <c r="DOS75" s="17"/>
      <c r="DOT75" s="17"/>
      <c r="DOU75" s="18"/>
      <c r="DOV75" s="19"/>
      <c r="DOW75" s="19"/>
      <c r="DOX75" s="19"/>
      <c r="DOY75" s="19"/>
      <c r="DOZ75" s="25"/>
      <c r="DPA75" s="19"/>
      <c r="DPB75" s="25"/>
      <c r="DPC75" s="19"/>
      <c r="DPD75" s="19"/>
      <c r="DPE75" s="19"/>
      <c r="DPF75" s="19"/>
      <c r="DPG75" s="19"/>
      <c r="DPH75" s="19"/>
      <c r="DPI75" s="19"/>
      <c r="DPJ75" s="19"/>
      <c r="DPK75" s="26"/>
      <c r="DPL75" s="22"/>
      <c r="DPM75" s="23"/>
      <c r="DPN75" s="20"/>
      <c r="DPO75" s="22"/>
      <c r="DPP75" s="23"/>
      <c r="DPQ75" s="23"/>
      <c r="DPR75" s="24"/>
      <c r="DPS75" s="24"/>
      <c r="DPT75" s="21"/>
      <c r="DPU75" s="24"/>
      <c r="DPV75" s="16"/>
      <c r="DPW75" s="16"/>
      <c r="DPX75" s="17"/>
      <c r="DPY75" s="17"/>
      <c r="DPZ75" s="18"/>
      <c r="DQA75" s="19"/>
      <c r="DQB75" s="19"/>
      <c r="DQC75" s="19"/>
      <c r="DQD75" s="19"/>
      <c r="DQE75" s="25"/>
      <c r="DQF75" s="19"/>
      <c r="DQG75" s="25"/>
      <c r="DQH75" s="19"/>
      <c r="DQI75" s="19"/>
      <c r="DQJ75" s="19"/>
      <c r="DQK75" s="19"/>
      <c r="DQL75" s="19"/>
      <c r="DQM75" s="19"/>
      <c r="DQN75" s="19"/>
      <c r="DQO75" s="19"/>
      <c r="DQP75" s="26"/>
      <c r="DQQ75" s="22"/>
      <c r="DQR75" s="23"/>
      <c r="DQS75" s="20"/>
      <c r="DQT75" s="22"/>
      <c r="DQU75" s="23"/>
      <c r="DQV75" s="23"/>
      <c r="DQW75" s="24"/>
      <c r="DQX75" s="24"/>
      <c r="DQY75" s="21"/>
      <c r="DQZ75" s="24"/>
      <c r="DRA75" s="16"/>
      <c r="DRB75" s="16"/>
      <c r="DRC75" s="17"/>
      <c r="DRD75" s="17"/>
      <c r="DRE75" s="18"/>
      <c r="DRF75" s="19"/>
      <c r="DRG75" s="19"/>
      <c r="DRH75" s="19"/>
      <c r="DRI75" s="19"/>
      <c r="DRJ75" s="25"/>
      <c r="DRK75" s="19"/>
      <c r="DRL75" s="25"/>
      <c r="DRM75" s="19"/>
      <c r="DRN75" s="19"/>
      <c r="DRO75" s="19"/>
      <c r="DRP75" s="19"/>
      <c r="DRQ75" s="19"/>
      <c r="DRR75" s="19"/>
      <c r="DRS75" s="19"/>
      <c r="DRT75" s="19"/>
      <c r="DRU75" s="26"/>
      <c r="DRV75" s="22"/>
      <c r="DRW75" s="23"/>
      <c r="DRX75" s="20"/>
      <c r="DRY75" s="22"/>
      <c r="DRZ75" s="23"/>
      <c r="DSA75" s="23"/>
      <c r="DSB75" s="24"/>
      <c r="DSC75" s="24"/>
      <c r="DSD75" s="21"/>
      <c r="DSE75" s="24"/>
      <c r="DSF75" s="16"/>
      <c r="DSG75" s="16"/>
      <c r="DSH75" s="17"/>
      <c r="DSI75" s="17"/>
      <c r="DSJ75" s="18"/>
      <c r="DSK75" s="19"/>
      <c r="DSL75" s="19"/>
      <c r="DSM75" s="19"/>
      <c r="DSN75" s="19"/>
      <c r="DSO75" s="25"/>
      <c r="DSP75" s="19"/>
      <c r="DSQ75" s="25"/>
      <c r="DSR75" s="19"/>
      <c r="DSS75" s="19"/>
      <c r="DST75" s="19"/>
      <c r="DSU75" s="19"/>
      <c r="DSV75" s="19"/>
      <c r="DSW75" s="19"/>
      <c r="DSX75" s="19"/>
      <c r="DSY75" s="19"/>
      <c r="DSZ75" s="26"/>
      <c r="DTA75" s="22"/>
      <c r="DTB75" s="23"/>
      <c r="DTC75" s="20"/>
      <c r="DTD75" s="22"/>
      <c r="DTE75" s="23"/>
      <c r="DTF75" s="23"/>
      <c r="DTG75" s="24"/>
      <c r="DTH75" s="24"/>
      <c r="DTI75" s="21"/>
      <c r="DTJ75" s="24"/>
      <c r="DTK75" s="16"/>
      <c r="DTL75" s="16"/>
      <c r="DTM75" s="17"/>
      <c r="DTN75" s="17"/>
      <c r="DTO75" s="18"/>
      <c r="DTP75" s="19"/>
      <c r="DTQ75" s="19"/>
      <c r="DTR75" s="19"/>
      <c r="DTS75" s="19"/>
      <c r="DTT75" s="25"/>
      <c r="DTU75" s="19"/>
      <c r="DTV75" s="25"/>
      <c r="DTW75" s="19"/>
      <c r="DTX75" s="19"/>
      <c r="DTY75" s="19"/>
      <c r="DTZ75" s="19"/>
      <c r="DUA75" s="19"/>
      <c r="DUB75" s="19"/>
      <c r="DUC75" s="19"/>
      <c r="DUD75" s="19"/>
      <c r="DUE75" s="26"/>
      <c r="DUF75" s="22"/>
      <c r="DUG75" s="23"/>
      <c r="DUH75" s="20"/>
      <c r="DUI75" s="22"/>
      <c r="DUJ75" s="23"/>
      <c r="DUK75" s="23"/>
      <c r="DUL75" s="24"/>
      <c r="DUM75" s="24"/>
      <c r="DUN75" s="21"/>
      <c r="DUO75" s="24"/>
      <c r="DUP75" s="16"/>
      <c r="DUQ75" s="16"/>
      <c r="DUR75" s="17"/>
      <c r="DUS75" s="17"/>
      <c r="DUT75" s="18"/>
      <c r="DUU75" s="19"/>
      <c r="DUV75" s="19"/>
      <c r="DUW75" s="19"/>
      <c r="DUX75" s="19"/>
      <c r="DUY75" s="25"/>
      <c r="DUZ75" s="19"/>
      <c r="DVA75" s="25"/>
      <c r="DVB75" s="19"/>
      <c r="DVC75" s="19"/>
      <c r="DVD75" s="19"/>
      <c r="DVE75" s="19"/>
      <c r="DVF75" s="19"/>
      <c r="DVG75" s="19"/>
      <c r="DVH75" s="19"/>
      <c r="DVI75" s="19"/>
      <c r="DVJ75" s="26"/>
      <c r="DVK75" s="22"/>
      <c r="DVL75" s="23"/>
      <c r="DVM75" s="20"/>
      <c r="DVN75" s="22"/>
      <c r="DVO75" s="23"/>
      <c r="DVP75" s="23"/>
      <c r="DVQ75" s="24"/>
      <c r="DVR75" s="24"/>
      <c r="DVS75" s="21"/>
      <c r="DVT75" s="24"/>
      <c r="DVU75" s="16"/>
      <c r="DVV75" s="16"/>
      <c r="DVW75" s="17"/>
      <c r="DVX75" s="17"/>
      <c r="DVY75" s="18"/>
      <c r="DVZ75" s="19"/>
      <c r="DWA75" s="19"/>
      <c r="DWB75" s="19"/>
      <c r="DWC75" s="19"/>
      <c r="DWD75" s="25"/>
      <c r="DWE75" s="19"/>
      <c r="DWF75" s="25"/>
      <c r="DWG75" s="19"/>
      <c r="DWH75" s="19"/>
      <c r="DWI75" s="19"/>
      <c r="DWJ75" s="19"/>
      <c r="DWK75" s="19"/>
      <c r="DWL75" s="19"/>
      <c r="DWM75" s="19"/>
      <c r="DWN75" s="19"/>
      <c r="DWO75" s="26"/>
      <c r="DWP75" s="22"/>
      <c r="DWQ75" s="23"/>
      <c r="DWR75" s="20"/>
      <c r="DWS75" s="22"/>
      <c r="DWT75" s="23"/>
      <c r="DWU75" s="23"/>
      <c r="DWV75" s="24"/>
      <c r="DWW75" s="24"/>
      <c r="DWX75" s="21"/>
      <c r="DWY75" s="24"/>
      <c r="DWZ75" s="16"/>
      <c r="DXA75" s="16"/>
      <c r="DXB75" s="17"/>
      <c r="DXC75" s="17"/>
      <c r="DXD75" s="18"/>
      <c r="DXE75" s="19"/>
      <c r="DXF75" s="19"/>
      <c r="DXG75" s="19"/>
      <c r="DXH75" s="19"/>
      <c r="DXI75" s="25"/>
      <c r="DXJ75" s="19"/>
      <c r="DXK75" s="25"/>
      <c r="DXL75" s="19"/>
      <c r="DXM75" s="19"/>
      <c r="DXN75" s="19"/>
      <c r="DXO75" s="19"/>
      <c r="DXP75" s="19"/>
      <c r="DXQ75" s="19"/>
      <c r="DXR75" s="19"/>
      <c r="DXS75" s="19"/>
      <c r="DXT75" s="26"/>
      <c r="DXU75" s="22"/>
      <c r="DXV75" s="23"/>
      <c r="DXW75" s="20"/>
      <c r="DXX75" s="22"/>
      <c r="DXY75" s="23"/>
      <c r="DXZ75" s="23"/>
      <c r="DYA75" s="24"/>
      <c r="DYB75" s="24"/>
      <c r="DYC75" s="21"/>
      <c r="DYD75" s="24"/>
      <c r="DYE75" s="16"/>
      <c r="DYF75" s="16"/>
      <c r="DYG75" s="17"/>
      <c r="DYH75" s="17"/>
      <c r="DYI75" s="18"/>
      <c r="DYJ75" s="19"/>
      <c r="DYK75" s="19"/>
      <c r="DYL75" s="19"/>
      <c r="DYM75" s="19"/>
      <c r="DYN75" s="25"/>
      <c r="DYO75" s="19"/>
      <c r="DYP75" s="25"/>
      <c r="DYQ75" s="19"/>
      <c r="DYR75" s="19"/>
      <c r="DYS75" s="19"/>
      <c r="DYT75" s="19"/>
      <c r="DYU75" s="19"/>
      <c r="DYV75" s="19"/>
      <c r="DYW75" s="19"/>
      <c r="DYX75" s="19"/>
      <c r="DYY75" s="26"/>
      <c r="DYZ75" s="22"/>
      <c r="DZA75" s="23"/>
      <c r="DZB75" s="20"/>
      <c r="DZC75" s="22"/>
      <c r="DZD75" s="23"/>
      <c r="DZE75" s="23"/>
      <c r="DZF75" s="24"/>
      <c r="DZG75" s="24"/>
      <c r="DZH75" s="21"/>
      <c r="DZI75" s="24"/>
      <c r="DZJ75" s="16"/>
      <c r="DZK75" s="16"/>
      <c r="DZL75" s="17"/>
      <c r="DZM75" s="17"/>
      <c r="DZN75" s="18"/>
      <c r="DZO75" s="19"/>
      <c r="DZP75" s="19"/>
      <c r="DZQ75" s="19"/>
      <c r="DZR75" s="19"/>
      <c r="DZS75" s="25"/>
      <c r="DZT75" s="19"/>
      <c r="DZU75" s="25"/>
      <c r="DZV75" s="19"/>
      <c r="DZW75" s="19"/>
      <c r="DZX75" s="19"/>
      <c r="DZY75" s="19"/>
      <c r="DZZ75" s="19"/>
      <c r="EAA75" s="19"/>
      <c r="EAB75" s="19"/>
      <c r="EAC75" s="19"/>
      <c r="EAD75" s="26"/>
      <c r="EAE75" s="22"/>
      <c r="EAF75" s="23"/>
      <c r="EAG75" s="20"/>
      <c r="EAH75" s="22"/>
      <c r="EAI75" s="23"/>
      <c r="EAJ75" s="23"/>
      <c r="EAK75" s="24"/>
      <c r="EAL75" s="24"/>
      <c r="EAM75" s="21"/>
      <c r="EAN75" s="24"/>
      <c r="EAO75" s="16"/>
      <c r="EAP75" s="16"/>
      <c r="EAQ75" s="17"/>
      <c r="EAR75" s="17"/>
      <c r="EAS75" s="18"/>
      <c r="EAT75" s="19"/>
      <c r="EAU75" s="19"/>
      <c r="EAV75" s="19"/>
      <c r="EAW75" s="19"/>
      <c r="EAX75" s="25"/>
      <c r="EAY75" s="19"/>
      <c r="EAZ75" s="25"/>
      <c r="EBA75" s="19"/>
      <c r="EBB75" s="19"/>
      <c r="EBC75" s="19"/>
      <c r="EBD75" s="19"/>
      <c r="EBE75" s="19"/>
      <c r="EBF75" s="19"/>
      <c r="EBG75" s="19"/>
      <c r="EBH75" s="19"/>
      <c r="EBI75" s="26"/>
      <c r="EBJ75" s="22"/>
      <c r="EBK75" s="23"/>
      <c r="EBL75" s="20"/>
      <c r="EBM75" s="22"/>
      <c r="EBN75" s="23"/>
      <c r="EBO75" s="23"/>
      <c r="EBP75" s="24"/>
      <c r="EBQ75" s="24"/>
      <c r="EBR75" s="21"/>
      <c r="EBS75" s="24"/>
      <c r="EBT75" s="16"/>
      <c r="EBU75" s="16"/>
      <c r="EBV75" s="17"/>
      <c r="EBW75" s="17"/>
      <c r="EBX75" s="18"/>
      <c r="EBY75" s="19"/>
      <c r="EBZ75" s="19"/>
      <c r="ECA75" s="19"/>
      <c r="ECB75" s="19"/>
      <c r="ECC75" s="25"/>
      <c r="ECD75" s="19"/>
      <c r="ECE75" s="25"/>
      <c r="ECF75" s="19"/>
      <c r="ECG75" s="19"/>
      <c r="ECH75" s="19"/>
      <c r="ECI75" s="19"/>
      <c r="ECJ75" s="19"/>
      <c r="ECK75" s="19"/>
      <c r="ECL75" s="19"/>
      <c r="ECM75" s="19"/>
      <c r="ECN75" s="26"/>
      <c r="ECO75" s="22"/>
      <c r="ECP75" s="23"/>
      <c r="ECQ75" s="20"/>
      <c r="ECR75" s="22"/>
      <c r="ECS75" s="23"/>
      <c r="ECT75" s="23"/>
      <c r="ECU75" s="24"/>
      <c r="ECV75" s="24"/>
      <c r="ECW75" s="21"/>
      <c r="ECX75" s="24"/>
      <c r="ECY75" s="16"/>
      <c r="ECZ75" s="16"/>
      <c r="EDA75" s="17"/>
      <c r="EDB75" s="17"/>
      <c r="EDC75" s="18"/>
      <c r="EDD75" s="19"/>
      <c r="EDE75" s="19"/>
      <c r="EDF75" s="19"/>
      <c r="EDG75" s="19"/>
      <c r="EDH75" s="25"/>
      <c r="EDI75" s="19"/>
      <c r="EDJ75" s="25"/>
      <c r="EDK75" s="19"/>
      <c r="EDL75" s="19"/>
      <c r="EDM75" s="19"/>
      <c r="EDN75" s="19"/>
      <c r="EDO75" s="19"/>
      <c r="EDP75" s="19"/>
      <c r="EDQ75" s="19"/>
      <c r="EDR75" s="19"/>
      <c r="EDS75" s="26"/>
      <c r="EDT75" s="22"/>
      <c r="EDU75" s="23"/>
      <c r="EDV75" s="20"/>
      <c r="EDW75" s="22"/>
      <c r="EDX75" s="23"/>
      <c r="EDY75" s="23"/>
      <c r="EDZ75" s="24"/>
      <c r="EEA75" s="24"/>
      <c r="EEB75" s="21"/>
      <c r="EEC75" s="24"/>
      <c r="EED75" s="16"/>
      <c r="EEE75" s="16"/>
      <c r="EEF75" s="17"/>
      <c r="EEG75" s="17"/>
      <c r="EEH75" s="18"/>
      <c r="EEI75" s="19"/>
      <c r="EEJ75" s="19"/>
      <c r="EEK75" s="19"/>
      <c r="EEL75" s="19"/>
      <c r="EEM75" s="25"/>
      <c r="EEN75" s="19"/>
      <c r="EEO75" s="25"/>
      <c r="EEP75" s="19"/>
      <c r="EEQ75" s="19"/>
      <c r="EER75" s="19"/>
      <c r="EES75" s="19"/>
      <c r="EET75" s="19"/>
      <c r="EEU75" s="19"/>
      <c r="EEV75" s="19"/>
      <c r="EEW75" s="19"/>
      <c r="EEX75" s="26"/>
      <c r="EEY75" s="22"/>
      <c r="EEZ75" s="23"/>
      <c r="EFA75" s="20"/>
      <c r="EFB75" s="22"/>
      <c r="EFC75" s="23"/>
      <c r="EFD75" s="23"/>
      <c r="EFE75" s="24"/>
      <c r="EFF75" s="24"/>
      <c r="EFG75" s="21"/>
      <c r="EFH75" s="24"/>
      <c r="EFI75" s="16"/>
      <c r="EFJ75" s="16"/>
      <c r="EFK75" s="17"/>
      <c r="EFL75" s="17"/>
      <c r="EFM75" s="18"/>
      <c r="EFN75" s="19"/>
      <c r="EFO75" s="19"/>
      <c r="EFP75" s="19"/>
      <c r="EFQ75" s="19"/>
      <c r="EFR75" s="25"/>
      <c r="EFS75" s="19"/>
      <c r="EFT75" s="25"/>
      <c r="EFU75" s="19"/>
      <c r="EFV75" s="19"/>
      <c r="EFW75" s="19"/>
      <c r="EFX75" s="19"/>
      <c r="EFY75" s="19"/>
      <c r="EFZ75" s="19"/>
      <c r="EGA75" s="19"/>
      <c r="EGB75" s="19"/>
      <c r="EGC75" s="26"/>
      <c r="EGD75" s="22"/>
      <c r="EGE75" s="23"/>
      <c r="EGF75" s="20"/>
      <c r="EGG75" s="22"/>
      <c r="EGH75" s="23"/>
      <c r="EGI75" s="23"/>
      <c r="EGJ75" s="24"/>
      <c r="EGK75" s="24"/>
      <c r="EGL75" s="21"/>
      <c r="EGM75" s="24"/>
      <c r="EGN75" s="16"/>
      <c r="EGO75" s="16"/>
      <c r="EGP75" s="17"/>
      <c r="EGQ75" s="17"/>
      <c r="EGR75" s="18"/>
      <c r="EGS75" s="19"/>
      <c r="EGT75" s="19"/>
      <c r="EGU75" s="19"/>
      <c r="EGV75" s="19"/>
      <c r="EGW75" s="25"/>
      <c r="EGX75" s="19"/>
      <c r="EGY75" s="25"/>
      <c r="EGZ75" s="19"/>
      <c r="EHA75" s="19"/>
      <c r="EHB75" s="19"/>
      <c r="EHC75" s="19"/>
      <c r="EHD75" s="19"/>
      <c r="EHE75" s="19"/>
      <c r="EHF75" s="19"/>
      <c r="EHG75" s="19"/>
      <c r="EHH75" s="26"/>
      <c r="EHI75" s="22"/>
      <c r="EHJ75" s="23"/>
      <c r="EHK75" s="20"/>
      <c r="EHL75" s="22"/>
      <c r="EHM75" s="23"/>
      <c r="EHN75" s="23"/>
      <c r="EHO75" s="24"/>
      <c r="EHP75" s="24"/>
      <c r="EHQ75" s="21"/>
      <c r="EHR75" s="24"/>
      <c r="EHS75" s="16"/>
      <c r="EHT75" s="16"/>
      <c r="EHU75" s="17"/>
      <c r="EHV75" s="17"/>
      <c r="EHW75" s="18"/>
      <c r="EHX75" s="19"/>
      <c r="EHY75" s="19"/>
      <c r="EHZ75" s="19"/>
      <c r="EIA75" s="19"/>
      <c r="EIB75" s="25"/>
      <c r="EIC75" s="19"/>
      <c r="EID75" s="25"/>
      <c r="EIE75" s="19"/>
      <c r="EIF75" s="19"/>
      <c r="EIG75" s="19"/>
      <c r="EIH75" s="19"/>
      <c r="EII75" s="19"/>
      <c r="EIJ75" s="19"/>
      <c r="EIK75" s="19"/>
      <c r="EIL75" s="19"/>
      <c r="EIM75" s="26"/>
      <c r="EIN75" s="22"/>
      <c r="EIO75" s="23"/>
      <c r="EIP75" s="20"/>
      <c r="EIQ75" s="22"/>
      <c r="EIR75" s="23"/>
      <c r="EIS75" s="23"/>
      <c r="EIT75" s="24"/>
      <c r="EIU75" s="24"/>
      <c r="EIV75" s="21"/>
      <c r="EIW75" s="24"/>
      <c r="EIX75" s="16"/>
      <c r="EIY75" s="16"/>
      <c r="EIZ75" s="17"/>
      <c r="EJA75" s="17"/>
      <c r="EJB75" s="18"/>
      <c r="EJC75" s="19"/>
      <c r="EJD75" s="19"/>
      <c r="EJE75" s="19"/>
      <c r="EJF75" s="19"/>
      <c r="EJG75" s="25"/>
      <c r="EJH75" s="19"/>
      <c r="EJI75" s="25"/>
      <c r="EJJ75" s="19"/>
      <c r="EJK75" s="19"/>
      <c r="EJL75" s="19"/>
      <c r="EJM75" s="19"/>
      <c r="EJN75" s="19"/>
      <c r="EJO75" s="19"/>
      <c r="EJP75" s="19"/>
      <c r="EJQ75" s="19"/>
      <c r="EJR75" s="26"/>
      <c r="EJS75" s="22"/>
      <c r="EJT75" s="23"/>
      <c r="EJU75" s="20"/>
      <c r="EJV75" s="22"/>
      <c r="EJW75" s="23"/>
      <c r="EJX75" s="23"/>
      <c r="EJY75" s="24"/>
      <c r="EJZ75" s="24"/>
      <c r="EKA75" s="21"/>
      <c r="EKB75" s="24"/>
      <c r="EKC75" s="16"/>
      <c r="EKD75" s="16"/>
      <c r="EKE75" s="17"/>
      <c r="EKF75" s="17"/>
      <c r="EKG75" s="18"/>
      <c r="EKH75" s="19"/>
      <c r="EKI75" s="19"/>
      <c r="EKJ75" s="19"/>
      <c r="EKK75" s="19"/>
      <c r="EKL75" s="25"/>
      <c r="EKM75" s="19"/>
      <c r="EKN75" s="25"/>
      <c r="EKO75" s="19"/>
      <c r="EKP75" s="19"/>
      <c r="EKQ75" s="19"/>
      <c r="EKR75" s="19"/>
      <c r="EKS75" s="19"/>
      <c r="EKT75" s="19"/>
      <c r="EKU75" s="19"/>
      <c r="EKV75" s="19"/>
      <c r="EKW75" s="26"/>
      <c r="EKX75" s="22"/>
      <c r="EKY75" s="23"/>
      <c r="EKZ75" s="20"/>
      <c r="ELA75" s="22"/>
      <c r="ELB75" s="23"/>
      <c r="ELC75" s="23"/>
      <c r="ELD75" s="24"/>
      <c r="ELE75" s="24"/>
      <c r="ELF75" s="21"/>
      <c r="ELG75" s="24"/>
      <c r="ELH75" s="16"/>
      <c r="ELI75" s="16"/>
      <c r="ELJ75" s="17"/>
      <c r="ELK75" s="17"/>
      <c r="ELL75" s="18"/>
      <c r="ELM75" s="19"/>
      <c r="ELN75" s="19"/>
      <c r="ELO75" s="19"/>
      <c r="ELP75" s="19"/>
      <c r="ELQ75" s="25"/>
      <c r="ELR75" s="19"/>
      <c r="ELS75" s="25"/>
      <c r="ELT75" s="19"/>
      <c r="ELU75" s="19"/>
      <c r="ELV75" s="19"/>
      <c r="ELW75" s="19"/>
      <c r="ELX75" s="19"/>
      <c r="ELY75" s="19"/>
      <c r="ELZ75" s="19"/>
      <c r="EMA75" s="19"/>
      <c r="EMB75" s="26"/>
      <c r="EMC75" s="22"/>
      <c r="EMD75" s="23"/>
      <c r="EME75" s="20"/>
      <c r="EMF75" s="22"/>
      <c r="EMG75" s="23"/>
      <c r="EMH75" s="23"/>
      <c r="EMI75" s="24"/>
      <c r="EMJ75" s="24"/>
      <c r="EMK75" s="21"/>
      <c r="EML75" s="24"/>
      <c r="EMM75" s="16"/>
      <c r="EMN75" s="16"/>
      <c r="EMO75" s="17"/>
      <c r="EMP75" s="17"/>
      <c r="EMQ75" s="18"/>
      <c r="EMR75" s="19"/>
      <c r="EMS75" s="19"/>
      <c r="EMT75" s="19"/>
      <c r="EMU75" s="19"/>
      <c r="EMV75" s="25"/>
      <c r="EMW75" s="19"/>
      <c r="EMX75" s="25"/>
      <c r="EMY75" s="19"/>
      <c r="EMZ75" s="19"/>
      <c r="ENA75" s="19"/>
      <c r="ENB75" s="19"/>
      <c r="ENC75" s="19"/>
      <c r="END75" s="19"/>
      <c r="ENE75" s="19"/>
      <c r="ENF75" s="19"/>
      <c r="ENG75" s="26"/>
      <c r="ENH75" s="22"/>
      <c r="ENI75" s="23"/>
      <c r="ENJ75" s="20"/>
      <c r="ENK75" s="22"/>
      <c r="ENL75" s="23"/>
      <c r="ENM75" s="23"/>
      <c r="ENN75" s="24"/>
      <c r="ENO75" s="24"/>
      <c r="ENP75" s="21"/>
      <c r="ENQ75" s="24"/>
      <c r="ENR75" s="16"/>
      <c r="ENS75" s="16"/>
      <c r="ENT75" s="17"/>
      <c r="ENU75" s="17"/>
      <c r="ENV75" s="18"/>
      <c r="ENW75" s="19"/>
      <c r="ENX75" s="19"/>
      <c r="ENY75" s="19"/>
      <c r="ENZ75" s="19"/>
      <c r="EOA75" s="25"/>
      <c r="EOB75" s="19"/>
      <c r="EOC75" s="25"/>
      <c r="EOD75" s="19"/>
      <c r="EOE75" s="19"/>
      <c r="EOF75" s="19"/>
      <c r="EOG75" s="19"/>
      <c r="EOH75" s="19"/>
      <c r="EOI75" s="19"/>
      <c r="EOJ75" s="19"/>
      <c r="EOK75" s="19"/>
      <c r="EOL75" s="26"/>
      <c r="EOM75" s="22"/>
      <c r="EON75" s="23"/>
      <c r="EOO75" s="20"/>
      <c r="EOP75" s="22"/>
      <c r="EOQ75" s="23"/>
      <c r="EOR75" s="23"/>
      <c r="EOS75" s="24"/>
      <c r="EOT75" s="24"/>
      <c r="EOU75" s="21"/>
      <c r="EOV75" s="24"/>
      <c r="EOW75" s="16"/>
      <c r="EOX75" s="16"/>
      <c r="EOY75" s="17"/>
      <c r="EOZ75" s="17"/>
      <c r="EPA75" s="18"/>
      <c r="EPB75" s="19"/>
      <c r="EPC75" s="19"/>
      <c r="EPD75" s="19"/>
      <c r="EPE75" s="19"/>
      <c r="EPF75" s="25"/>
      <c r="EPG75" s="19"/>
      <c r="EPH75" s="25"/>
      <c r="EPI75" s="19"/>
      <c r="EPJ75" s="19"/>
      <c r="EPK75" s="19"/>
      <c r="EPL75" s="19"/>
      <c r="EPM75" s="19"/>
      <c r="EPN75" s="19"/>
      <c r="EPO75" s="19"/>
      <c r="EPP75" s="19"/>
      <c r="EPQ75" s="26"/>
      <c r="EPR75" s="22"/>
      <c r="EPS75" s="23"/>
      <c r="EPT75" s="20"/>
      <c r="EPU75" s="22"/>
      <c r="EPV75" s="23"/>
      <c r="EPW75" s="23"/>
      <c r="EPX75" s="24"/>
      <c r="EPY75" s="24"/>
      <c r="EPZ75" s="21"/>
      <c r="EQA75" s="24"/>
      <c r="EQB75" s="16"/>
      <c r="EQC75" s="16"/>
      <c r="EQD75" s="17"/>
      <c r="EQE75" s="17"/>
      <c r="EQF75" s="18"/>
      <c r="EQG75" s="19"/>
      <c r="EQH75" s="19"/>
      <c r="EQI75" s="19"/>
      <c r="EQJ75" s="19"/>
      <c r="EQK75" s="25"/>
      <c r="EQL75" s="19"/>
      <c r="EQM75" s="25"/>
      <c r="EQN75" s="19"/>
      <c r="EQO75" s="19"/>
      <c r="EQP75" s="19"/>
      <c r="EQQ75" s="19"/>
      <c r="EQR75" s="19"/>
      <c r="EQS75" s="19"/>
      <c r="EQT75" s="19"/>
      <c r="EQU75" s="19"/>
      <c r="EQV75" s="26"/>
      <c r="EQW75" s="22"/>
      <c r="EQX75" s="23"/>
      <c r="EQY75" s="20"/>
      <c r="EQZ75" s="22"/>
      <c r="ERA75" s="23"/>
      <c r="ERB75" s="23"/>
      <c r="ERC75" s="24"/>
      <c r="ERD75" s="24"/>
      <c r="ERE75" s="21"/>
      <c r="ERF75" s="24"/>
      <c r="ERG75" s="16"/>
      <c r="ERH75" s="16"/>
      <c r="ERI75" s="17"/>
      <c r="ERJ75" s="17"/>
      <c r="ERK75" s="18"/>
      <c r="ERL75" s="19"/>
      <c r="ERM75" s="19"/>
      <c r="ERN75" s="19"/>
      <c r="ERO75" s="19"/>
      <c r="ERP75" s="25"/>
      <c r="ERQ75" s="19"/>
      <c r="ERR75" s="25"/>
      <c r="ERS75" s="19"/>
      <c r="ERT75" s="19"/>
      <c r="ERU75" s="19"/>
      <c r="ERV75" s="19"/>
      <c r="ERW75" s="19"/>
      <c r="ERX75" s="19"/>
      <c r="ERY75" s="19"/>
      <c r="ERZ75" s="19"/>
      <c r="ESA75" s="26"/>
      <c r="ESB75" s="22"/>
      <c r="ESC75" s="23"/>
      <c r="ESD75" s="20"/>
      <c r="ESE75" s="22"/>
      <c r="ESF75" s="23"/>
      <c r="ESG75" s="23"/>
      <c r="ESH75" s="24"/>
      <c r="ESI75" s="24"/>
      <c r="ESJ75" s="21"/>
      <c r="ESK75" s="24"/>
      <c r="ESL75" s="16"/>
      <c r="ESM75" s="16"/>
      <c r="ESN75" s="17"/>
      <c r="ESO75" s="17"/>
      <c r="ESP75" s="18"/>
      <c r="ESQ75" s="19"/>
      <c r="ESR75" s="19"/>
      <c r="ESS75" s="19"/>
      <c r="EST75" s="19"/>
      <c r="ESU75" s="25"/>
      <c r="ESV75" s="19"/>
      <c r="ESW75" s="25"/>
      <c r="ESX75" s="19"/>
      <c r="ESY75" s="19"/>
      <c r="ESZ75" s="19"/>
      <c r="ETA75" s="19"/>
      <c r="ETB75" s="19"/>
      <c r="ETC75" s="19"/>
      <c r="ETD75" s="19"/>
      <c r="ETE75" s="19"/>
      <c r="ETF75" s="26"/>
      <c r="ETG75" s="22"/>
      <c r="ETH75" s="23"/>
      <c r="ETI75" s="20"/>
      <c r="ETJ75" s="22"/>
      <c r="ETK75" s="23"/>
      <c r="ETL75" s="23"/>
      <c r="ETM75" s="24"/>
      <c r="ETN75" s="24"/>
      <c r="ETO75" s="21"/>
      <c r="ETP75" s="24"/>
      <c r="ETQ75" s="16"/>
      <c r="ETR75" s="16"/>
      <c r="ETS75" s="17"/>
      <c r="ETT75" s="17"/>
      <c r="ETU75" s="18"/>
      <c r="ETV75" s="19"/>
      <c r="ETW75" s="19"/>
      <c r="ETX75" s="19"/>
      <c r="ETY75" s="19"/>
      <c r="ETZ75" s="25"/>
      <c r="EUA75" s="19"/>
      <c r="EUB75" s="25"/>
      <c r="EUC75" s="19"/>
      <c r="EUD75" s="19"/>
      <c r="EUE75" s="19"/>
      <c r="EUF75" s="19"/>
      <c r="EUG75" s="19"/>
      <c r="EUH75" s="19"/>
      <c r="EUI75" s="19"/>
      <c r="EUJ75" s="19"/>
      <c r="EUK75" s="26"/>
      <c r="EUL75" s="22"/>
      <c r="EUM75" s="23"/>
      <c r="EUN75" s="20"/>
      <c r="EUO75" s="22"/>
      <c r="EUP75" s="23"/>
      <c r="EUQ75" s="23"/>
      <c r="EUR75" s="24"/>
      <c r="EUS75" s="24"/>
      <c r="EUT75" s="21"/>
      <c r="EUU75" s="24"/>
      <c r="EUV75" s="16"/>
      <c r="EUW75" s="16"/>
      <c r="EUX75" s="17"/>
      <c r="EUY75" s="17"/>
      <c r="EUZ75" s="18"/>
      <c r="EVA75" s="19"/>
      <c r="EVB75" s="19"/>
      <c r="EVC75" s="19"/>
      <c r="EVD75" s="19"/>
      <c r="EVE75" s="25"/>
      <c r="EVF75" s="19"/>
      <c r="EVG75" s="25"/>
      <c r="EVH75" s="19"/>
      <c r="EVI75" s="19"/>
      <c r="EVJ75" s="19"/>
      <c r="EVK75" s="19"/>
      <c r="EVL75" s="19"/>
      <c r="EVM75" s="19"/>
      <c r="EVN75" s="19"/>
      <c r="EVO75" s="19"/>
      <c r="EVP75" s="26"/>
      <c r="EVQ75" s="22"/>
      <c r="EVR75" s="23"/>
      <c r="EVS75" s="20"/>
      <c r="EVT75" s="22"/>
      <c r="EVU75" s="23"/>
      <c r="EVV75" s="23"/>
      <c r="EVW75" s="24"/>
      <c r="EVX75" s="24"/>
      <c r="EVY75" s="21"/>
      <c r="EVZ75" s="24"/>
      <c r="EWA75" s="16"/>
      <c r="EWB75" s="16"/>
      <c r="EWC75" s="17"/>
      <c r="EWD75" s="17"/>
      <c r="EWE75" s="18"/>
      <c r="EWF75" s="19"/>
      <c r="EWG75" s="19"/>
      <c r="EWH75" s="19"/>
      <c r="EWI75" s="19"/>
      <c r="EWJ75" s="25"/>
      <c r="EWK75" s="19"/>
      <c r="EWL75" s="25"/>
      <c r="EWM75" s="19"/>
      <c r="EWN75" s="19"/>
      <c r="EWO75" s="19"/>
      <c r="EWP75" s="19"/>
      <c r="EWQ75" s="19"/>
      <c r="EWR75" s="19"/>
      <c r="EWS75" s="19"/>
      <c r="EWT75" s="19"/>
      <c r="EWU75" s="26"/>
      <c r="EWV75" s="22"/>
      <c r="EWW75" s="23"/>
      <c r="EWX75" s="20"/>
      <c r="EWY75" s="22"/>
      <c r="EWZ75" s="23"/>
      <c r="EXA75" s="23"/>
      <c r="EXB75" s="24"/>
      <c r="EXC75" s="24"/>
      <c r="EXD75" s="21"/>
      <c r="EXE75" s="24"/>
      <c r="EXF75" s="16"/>
      <c r="EXG75" s="16"/>
      <c r="EXH75" s="17"/>
      <c r="EXI75" s="17"/>
      <c r="EXJ75" s="18"/>
      <c r="EXK75" s="19"/>
      <c r="EXL75" s="19"/>
      <c r="EXM75" s="19"/>
      <c r="EXN75" s="19"/>
      <c r="EXO75" s="25"/>
      <c r="EXP75" s="19"/>
      <c r="EXQ75" s="25"/>
      <c r="EXR75" s="19"/>
      <c r="EXS75" s="19"/>
      <c r="EXT75" s="19"/>
      <c r="EXU75" s="19"/>
      <c r="EXV75" s="19"/>
      <c r="EXW75" s="19"/>
      <c r="EXX75" s="19"/>
      <c r="EXY75" s="19"/>
      <c r="EXZ75" s="26"/>
      <c r="EYA75" s="22"/>
      <c r="EYB75" s="23"/>
      <c r="EYC75" s="20"/>
      <c r="EYD75" s="22"/>
      <c r="EYE75" s="23"/>
      <c r="EYF75" s="23"/>
      <c r="EYG75" s="24"/>
      <c r="EYH75" s="24"/>
      <c r="EYI75" s="21"/>
      <c r="EYJ75" s="24"/>
      <c r="EYK75" s="16"/>
      <c r="EYL75" s="16"/>
      <c r="EYM75" s="17"/>
      <c r="EYN75" s="17"/>
      <c r="EYO75" s="18"/>
      <c r="EYP75" s="19"/>
      <c r="EYQ75" s="19"/>
      <c r="EYR75" s="19"/>
      <c r="EYS75" s="19"/>
      <c r="EYT75" s="25"/>
      <c r="EYU75" s="19"/>
      <c r="EYV75" s="25"/>
      <c r="EYW75" s="19"/>
      <c r="EYX75" s="19"/>
      <c r="EYY75" s="19"/>
      <c r="EYZ75" s="19"/>
      <c r="EZA75" s="19"/>
      <c r="EZB75" s="19"/>
      <c r="EZC75" s="19"/>
      <c r="EZD75" s="19"/>
      <c r="EZE75" s="26"/>
      <c r="EZF75" s="22"/>
      <c r="EZG75" s="23"/>
      <c r="EZH75" s="20"/>
      <c r="EZI75" s="22"/>
      <c r="EZJ75" s="23"/>
      <c r="EZK75" s="23"/>
      <c r="EZL75" s="24"/>
      <c r="EZM75" s="24"/>
      <c r="EZN75" s="21"/>
      <c r="EZO75" s="24"/>
      <c r="EZP75" s="16"/>
      <c r="EZQ75" s="16"/>
      <c r="EZR75" s="17"/>
      <c r="EZS75" s="17"/>
      <c r="EZT75" s="18"/>
      <c r="EZU75" s="19"/>
      <c r="EZV75" s="19"/>
      <c r="EZW75" s="19"/>
      <c r="EZX75" s="19"/>
      <c r="EZY75" s="25"/>
      <c r="EZZ75" s="19"/>
      <c r="FAA75" s="25"/>
      <c r="FAB75" s="19"/>
      <c r="FAC75" s="19"/>
      <c r="FAD75" s="19"/>
      <c r="FAE75" s="19"/>
      <c r="FAF75" s="19"/>
      <c r="FAG75" s="19"/>
      <c r="FAH75" s="19"/>
      <c r="FAI75" s="19"/>
      <c r="FAJ75" s="26"/>
      <c r="FAK75" s="22"/>
      <c r="FAL75" s="23"/>
      <c r="FAM75" s="20"/>
      <c r="FAN75" s="22"/>
      <c r="FAO75" s="23"/>
      <c r="FAP75" s="23"/>
      <c r="FAQ75" s="24"/>
      <c r="FAR75" s="24"/>
      <c r="FAS75" s="21"/>
      <c r="FAT75" s="24"/>
      <c r="FAU75" s="16"/>
      <c r="FAV75" s="16"/>
      <c r="FAW75" s="17"/>
      <c r="FAX75" s="17"/>
      <c r="FAY75" s="18"/>
      <c r="FAZ75" s="19"/>
      <c r="FBA75" s="19"/>
      <c r="FBB75" s="19"/>
      <c r="FBC75" s="19"/>
      <c r="FBD75" s="25"/>
      <c r="FBE75" s="19"/>
      <c r="FBF75" s="25"/>
      <c r="FBG75" s="19"/>
      <c r="FBH75" s="19"/>
      <c r="FBI75" s="19"/>
      <c r="FBJ75" s="19"/>
      <c r="FBK75" s="19"/>
      <c r="FBL75" s="19"/>
      <c r="FBM75" s="19"/>
      <c r="FBN75" s="19"/>
      <c r="FBO75" s="26"/>
      <c r="FBP75" s="22"/>
      <c r="FBQ75" s="23"/>
      <c r="FBR75" s="20"/>
      <c r="FBS75" s="22"/>
      <c r="FBT75" s="23"/>
      <c r="FBU75" s="23"/>
      <c r="FBV75" s="24"/>
      <c r="FBW75" s="24"/>
      <c r="FBX75" s="21"/>
      <c r="FBY75" s="24"/>
      <c r="FBZ75" s="16"/>
      <c r="FCA75" s="16"/>
      <c r="FCB75" s="17"/>
      <c r="FCC75" s="17"/>
      <c r="FCD75" s="18"/>
      <c r="FCE75" s="19"/>
      <c r="FCF75" s="19"/>
      <c r="FCG75" s="19"/>
      <c r="FCH75" s="19"/>
      <c r="FCI75" s="25"/>
      <c r="FCJ75" s="19"/>
      <c r="FCK75" s="25"/>
      <c r="FCL75" s="19"/>
      <c r="FCM75" s="19"/>
      <c r="FCN75" s="19"/>
      <c r="FCO75" s="19"/>
      <c r="FCP75" s="19"/>
      <c r="FCQ75" s="19"/>
      <c r="FCR75" s="19"/>
      <c r="FCS75" s="19"/>
      <c r="FCT75" s="26"/>
      <c r="FCU75" s="22"/>
      <c r="FCV75" s="23"/>
      <c r="FCW75" s="20"/>
      <c r="FCX75" s="22"/>
      <c r="FCY75" s="23"/>
      <c r="FCZ75" s="23"/>
      <c r="FDA75" s="24"/>
      <c r="FDB75" s="24"/>
      <c r="FDC75" s="21"/>
      <c r="FDD75" s="24"/>
      <c r="FDE75" s="16"/>
      <c r="FDF75" s="16"/>
      <c r="FDG75" s="17"/>
      <c r="FDH75" s="17"/>
      <c r="FDI75" s="18"/>
      <c r="FDJ75" s="19"/>
      <c r="FDK75" s="19"/>
      <c r="FDL75" s="19"/>
      <c r="FDM75" s="19"/>
      <c r="FDN75" s="25"/>
      <c r="FDO75" s="19"/>
      <c r="FDP75" s="25"/>
      <c r="FDQ75" s="19"/>
      <c r="FDR75" s="19"/>
      <c r="FDS75" s="19"/>
      <c r="FDT75" s="19"/>
      <c r="FDU75" s="19"/>
      <c r="FDV75" s="19"/>
      <c r="FDW75" s="19"/>
      <c r="FDX75" s="19"/>
      <c r="FDY75" s="26"/>
      <c r="FDZ75" s="22"/>
      <c r="FEA75" s="23"/>
      <c r="FEB75" s="20"/>
      <c r="FEC75" s="22"/>
      <c r="FED75" s="23"/>
      <c r="FEE75" s="23"/>
      <c r="FEF75" s="24"/>
      <c r="FEG75" s="24"/>
      <c r="FEH75" s="21"/>
      <c r="FEI75" s="24"/>
      <c r="FEJ75" s="16"/>
      <c r="FEK75" s="16"/>
      <c r="FEL75" s="17"/>
      <c r="FEM75" s="17"/>
      <c r="FEN75" s="18"/>
      <c r="FEO75" s="19"/>
      <c r="FEP75" s="19"/>
      <c r="FEQ75" s="19"/>
      <c r="FER75" s="19"/>
      <c r="FES75" s="25"/>
      <c r="FET75" s="19"/>
      <c r="FEU75" s="25"/>
      <c r="FEV75" s="19"/>
      <c r="FEW75" s="19"/>
      <c r="FEX75" s="19"/>
      <c r="FEY75" s="19"/>
      <c r="FEZ75" s="19"/>
      <c r="FFA75" s="19"/>
      <c r="FFB75" s="19"/>
      <c r="FFC75" s="19"/>
      <c r="FFD75" s="26"/>
      <c r="FFE75" s="22"/>
      <c r="FFF75" s="23"/>
      <c r="FFG75" s="20"/>
      <c r="FFH75" s="22"/>
      <c r="FFI75" s="23"/>
      <c r="FFJ75" s="23"/>
      <c r="FFK75" s="24"/>
      <c r="FFL75" s="24"/>
      <c r="FFM75" s="21"/>
      <c r="FFN75" s="24"/>
      <c r="FFO75" s="16"/>
      <c r="FFP75" s="16"/>
      <c r="FFQ75" s="17"/>
      <c r="FFR75" s="17"/>
      <c r="FFS75" s="18"/>
      <c r="FFT75" s="19"/>
      <c r="FFU75" s="19"/>
      <c r="FFV75" s="19"/>
      <c r="FFW75" s="19"/>
      <c r="FFX75" s="25"/>
      <c r="FFY75" s="19"/>
      <c r="FFZ75" s="25"/>
      <c r="FGA75" s="19"/>
      <c r="FGB75" s="19"/>
      <c r="FGC75" s="19"/>
      <c r="FGD75" s="19"/>
      <c r="FGE75" s="19"/>
      <c r="FGF75" s="19"/>
      <c r="FGG75" s="19"/>
      <c r="FGH75" s="19"/>
      <c r="FGI75" s="26"/>
      <c r="FGJ75" s="22"/>
      <c r="FGK75" s="23"/>
      <c r="FGL75" s="20"/>
      <c r="FGM75" s="22"/>
      <c r="FGN75" s="23"/>
      <c r="FGO75" s="23"/>
      <c r="FGP75" s="24"/>
      <c r="FGQ75" s="24"/>
      <c r="FGR75" s="21"/>
      <c r="FGS75" s="24"/>
      <c r="FGT75" s="16"/>
      <c r="FGU75" s="16"/>
      <c r="FGV75" s="17"/>
      <c r="FGW75" s="17"/>
      <c r="FGX75" s="18"/>
      <c r="FGY75" s="19"/>
      <c r="FGZ75" s="19"/>
      <c r="FHA75" s="19"/>
      <c r="FHB75" s="19"/>
      <c r="FHC75" s="25"/>
      <c r="FHD75" s="19"/>
      <c r="FHE75" s="25"/>
      <c r="FHF75" s="19"/>
      <c r="FHG75" s="19"/>
      <c r="FHH75" s="19"/>
      <c r="FHI75" s="19"/>
      <c r="FHJ75" s="19"/>
      <c r="FHK75" s="19"/>
      <c r="FHL75" s="19"/>
      <c r="FHM75" s="19"/>
      <c r="FHN75" s="26"/>
      <c r="FHO75" s="22"/>
      <c r="FHP75" s="23"/>
      <c r="FHQ75" s="20"/>
      <c r="FHR75" s="22"/>
      <c r="FHS75" s="23"/>
      <c r="FHT75" s="23"/>
      <c r="FHU75" s="24"/>
      <c r="FHV75" s="24"/>
      <c r="FHW75" s="21"/>
      <c r="FHX75" s="24"/>
      <c r="FHY75" s="16"/>
      <c r="FHZ75" s="16"/>
      <c r="FIA75" s="17"/>
      <c r="FIB75" s="17"/>
      <c r="FIC75" s="18"/>
      <c r="FID75" s="19"/>
      <c r="FIE75" s="19"/>
      <c r="FIF75" s="19"/>
      <c r="FIG75" s="19"/>
      <c r="FIH75" s="25"/>
      <c r="FII75" s="19"/>
      <c r="FIJ75" s="25"/>
      <c r="FIK75" s="19"/>
      <c r="FIL75" s="19"/>
      <c r="FIM75" s="19"/>
      <c r="FIN75" s="19"/>
      <c r="FIO75" s="19"/>
      <c r="FIP75" s="19"/>
      <c r="FIQ75" s="19"/>
      <c r="FIR75" s="19"/>
      <c r="FIS75" s="26"/>
      <c r="FIT75" s="22"/>
      <c r="FIU75" s="23"/>
      <c r="FIV75" s="20"/>
      <c r="FIW75" s="22"/>
      <c r="FIX75" s="23"/>
      <c r="FIY75" s="23"/>
      <c r="FIZ75" s="24"/>
      <c r="FJA75" s="24"/>
      <c r="FJB75" s="21"/>
      <c r="FJC75" s="24"/>
      <c r="FJD75" s="16"/>
      <c r="FJE75" s="16"/>
      <c r="FJF75" s="17"/>
      <c r="FJG75" s="17"/>
      <c r="FJH75" s="18"/>
      <c r="FJI75" s="19"/>
      <c r="FJJ75" s="19"/>
      <c r="FJK75" s="19"/>
      <c r="FJL75" s="19"/>
      <c r="FJM75" s="25"/>
      <c r="FJN75" s="19"/>
      <c r="FJO75" s="25"/>
      <c r="FJP75" s="19"/>
      <c r="FJQ75" s="19"/>
      <c r="FJR75" s="19"/>
      <c r="FJS75" s="19"/>
      <c r="FJT75" s="19"/>
      <c r="FJU75" s="19"/>
      <c r="FJV75" s="19"/>
      <c r="FJW75" s="19"/>
      <c r="FJX75" s="26"/>
      <c r="FJY75" s="22"/>
      <c r="FJZ75" s="23"/>
      <c r="FKA75" s="20"/>
      <c r="FKB75" s="22"/>
      <c r="FKC75" s="23"/>
      <c r="FKD75" s="23"/>
      <c r="FKE75" s="24"/>
      <c r="FKF75" s="24"/>
      <c r="FKG75" s="21"/>
      <c r="FKH75" s="24"/>
      <c r="FKI75" s="16"/>
      <c r="FKJ75" s="16"/>
      <c r="FKK75" s="17"/>
      <c r="FKL75" s="17"/>
      <c r="FKM75" s="18"/>
      <c r="FKN75" s="19"/>
      <c r="FKO75" s="19"/>
      <c r="FKP75" s="19"/>
      <c r="FKQ75" s="19"/>
      <c r="FKR75" s="25"/>
      <c r="FKS75" s="19"/>
      <c r="FKT75" s="25"/>
      <c r="FKU75" s="19"/>
      <c r="FKV75" s="19"/>
      <c r="FKW75" s="19"/>
      <c r="FKX75" s="19"/>
      <c r="FKY75" s="19"/>
      <c r="FKZ75" s="19"/>
      <c r="FLA75" s="19"/>
      <c r="FLB75" s="19"/>
      <c r="FLC75" s="26"/>
      <c r="FLD75" s="22"/>
      <c r="FLE75" s="23"/>
      <c r="FLF75" s="20"/>
      <c r="FLG75" s="22"/>
      <c r="FLH75" s="23"/>
      <c r="FLI75" s="23"/>
      <c r="FLJ75" s="24"/>
      <c r="FLK75" s="24"/>
      <c r="FLL75" s="21"/>
      <c r="FLM75" s="24"/>
      <c r="FLN75" s="16"/>
      <c r="FLO75" s="16"/>
      <c r="FLP75" s="17"/>
      <c r="FLQ75" s="17"/>
      <c r="FLR75" s="18"/>
      <c r="FLS75" s="19"/>
      <c r="FLT75" s="19"/>
      <c r="FLU75" s="19"/>
      <c r="FLV75" s="19"/>
      <c r="FLW75" s="25"/>
      <c r="FLX75" s="19"/>
      <c r="FLY75" s="25"/>
      <c r="FLZ75" s="19"/>
      <c r="FMA75" s="19"/>
      <c r="FMB75" s="19"/>
      <c r="FMC75" s="19"/>
      <c r="FMD75" s="19"/>
      <c r="FME75" s="19"/>
      <c r="FMF75" s="19"/>
      <c r="FMG75" s="19"/>
      <c r="FMH75" s="26"/>
      <c r="FMI75" s="22"/>
      <c r="FMJ75" s="23"/>
      <c r="FMK75" s="20"/>
      <c r="FML75" s="22"/>
      <c r="FMM75" s="23"/>
      <c r="FMN75" s="23"/>
      <c r="FMO75" s="24"/>
      <c r="FMP75" s="24"/>
      <c r="FMQ75" s="21"/>
      <c r="FMR75" s="24"/>
      <c r="FMS75" s="16"/>
      <c r="FMT75" s="16"/>
      <c r="FMU75" s="17"/>
      <c r="FMV75" s="17"/>
      <c r="FMW75" s="18"/>
      <c r="FMX75" s="19"/>
      <c r="FMY75" s="19"/>
      <c r="FMZ75" s="19"/>
      <c r="FNA75" s="19"/>
      <c r="FNB75" s="25"/>
      <c r="FNC75" s="19"/>
      <c r="FND75" s="25"/>
      <c r="FNE75" s="19"/>
      <c r="FNF75" s="19"/>
      <c r="FNG75" s="19"/>
      <c r="FNH75" s="19"/>
      <c r="FNI75" s="19"/>
      <c r="FNJ75" s="19"/>
      <c r="FNK75" s="19"/>
      <c r="FNL75" s="19"/>
      <c r="FNM75" s="26"/>
      <c r="FNN75" s="22"/>
      <c r="FNO75" s="23"/>
      <c r="FNP75" s="20"/>
      <c r="FNQ75" s="22"/>
      <c r="FNR75" s="23"/>
      <c r="FNS75" s="23"/>
      <c r="FNT75" s="24"/>
      <c r="FNU75" s="24"/>
      <c r="FNV75" s="21"/>
      <c r="FNW75" s="24"/>
      <c r="FNX75" s="16"/>
      <c r="FNY75" s="16"/>
      <c r="FNZ75" s="17"/>
      <c r="FOA75" s="17"/>
      <c r="FOB75" s="18"/>
      <c r="FOC75" s="19"/>
      <c r="FOD75" s="19"/>
      <c r="FOE75" s="19"/>
      <c r="FOF75" s="19"/>
      <c r="FOG75" s="25"/>
      <c r="FOH75" s="19"/>
      <c r="FOI75" s="25"/>
      <c r="FOJ75" s="19"/>
      <c r="FOK75" s="19"/>
      <c r="FOL75" s="19"/>
      <c r="FOM75" s="19"/>
      <c r="FON75" s="19"/>
      <c r="FOO75" s="19"/>
      <c r="FOP75" s="19"/>
      <c r="FOQ75" s="19"/>
      <c r="FOR75" s="26"/>
      <c r="FOS75" s="22"/>
      <c r="FOT75" s="23"/>
      <c r="FOU75" s="20"/>
      <c r="FOV75" s="22"/>
      <c r="FOW75" s="23"/>
      <c r="FOX75" s="23"/>
      <c r="FOY75" s="24"/>
      <c r="FOZ75" s="24"/>
      <c r="FPA75" s="21"/>
      <c r="FPB75" s="24"/>
      <c r="FPC75" s="16"/>
      <c r="FPD75" s="16"/>
      <c r="FPE75" s="17"/>
      <c r="FPF75" s="17"/>
      <c r="FPG75" s="18"/>
      <c r="FPH75" s="19"/>
      <c r="FPI75" s="19"/>
      <c r="FPJ75" s="19"/>
      <c r="FPK75" s="19"/>
      <c r="FPL75" s="25"/>
      <c r="FPM75" s="19"/>
      <c r="FPN75" s="25"/>
      <c r="FPO75" s="19"/>
      <c r="FPP75" s="19"/>
      <c r="FPQ75" s="19"/>
      <c r="FPR75" s="19"/>
      <c r="FPS75" s="19"/>
      <c r="FPT75" s="19"/>
      <c r="FPU75" s="19"/>
      <c r="FPV75" s="19"/>
      <c r="FPW75" s="26"/>
      <c r="FPX75" s="22"/>
      <c r="FPY75" s="23"/>
      <c r="FPZ75" s="20"/>
      <c r="FQA75" s="22"/>
      <c r="FQB75" s="23"/>
      <c r="FQC75" s="23"/>
      <c r="FQD75" s="24"/>
      <c r="FQE75" s="24"/>
      <c r="FQF75" s="21"/>
      <c r="FQG75" s="24"/>
      <c r="FQH75" s="16"/>
      <c r="FQI75" s="16"/>
      <c r="FQJ75" s="17"/>
      <c r="FQK75" s="17"/>
      <c r="FQL75" s="18"/>
      <c r="FQM75" s="19"/>
      <c r="FQN75" s="19"/>
      <c r="FQO75" s="19"/>
      <c r="FQP75" s="19"/>
      <c r="FQQ75" s="25"/>
      <c r="FQR75" s="19"/>
      <c r="FQS75" s="25"/>
      <c r="FQT75" s="19"/>
      <c r="FQU75" s="19"/>
      <c r="FQV75" s="19"/>
      <c r="FQW75" s="19"/>
      <c r="FQX75" s="19"/>
      <c r="FQY75" s="19"/>
      <c r="FQZ75" s="19"/>
      <c r="FRA75" s="19"/>
      <c r="FRB75" s="26"/>
      <c r="FRC75" s="22"/>
      <c r="FRD75" s="23"/>
      <c r="FRE75" s="20"/>
      <c r="FRF75" s="22"/>
      <c r="FRG75" s="23"/>
      <c r="FRH75" s="23"/>
      <c r="FRI75" s="24"/>
      <c r="FRJ75" s="24"/>
      <c r="FRK75" s="21"/>
      <c r="FRL75" s="24"/>
      <c r="FRM75" s="16"/>
      <c r="FRN75" s="16"/>
      <c r="FRO75" s="17"/>
      <c r="FRP75" s="17"/>
      <c r="FRQ75" s="18"/>
      <c r="FRR75" s="19"/>
      <c r="FRS75" s="19"/>
      <c r="FRT75" s="19"/>
      <c r="FRU75" s="19"/>
      <c r="FRV75" s="25"/>
      <c r="FRW75" s="19"/>
      <c r="FRX75" s="25"/>
      <c r="FRY75" s="19"/>
      <c r="FRZ75" s="19"/>
      <c r="FSA75" s="19"/>
      <c r="FSB75" s="19"/>
      <c r="FSC75" s="19"/>
      <c r="FSD75" s="19"/>
      <c r="FSE75" s="19"/>
      <c r="FSF75" s="19"/>
      <c r="FSG75" s="26"/>
      <c r="FSH75" s="22"/>
      <c r="FSI75" s="23"/>
      <c r="FSJ75" s="20"/>
      <c r="FSK75" s="22"/>
      <c r="FSL75" s="23"/>
      <c r="FSM75" s="23"/>
      <c r="FSN75" s="24"/>
      <c r="FSO75" s="24"/>
      <c r="FSP75" s="21"/>
      <c r="FSQ75" s="24"/>
      <c r="FSR75" s="16"/>
      <c r="FSS75" s="16"/>
      <c r="FST75" s="17"/>
      <c r="FSU75" s="17"/>
      <c r="FSV75" s="18"/>
      <c r="FSW75" s="19"/>
      <c r="FSX75" s="19"/>
      <c r="FSY75" s="19"/>
      <c r="FSZ75" s="19"/>
      <c r="FTA75" s="25"/>
      <c r="FTB75" s="19"/>
      <c r="FTC75" s="25"/>
      <c r="FTD75" s="19"/>
      <c r="FTE75" s="19"/>
      <c r="FTF75" s="19"/>
      <c r="FTG75" s="19"/>
      <c r="FTH75" s="19"/>
      <c r="FTI75" s="19"/>
      <c r="FTJ75" s="19"/>
      <c r="FTK75" s="19"/>
      <c r="FTL75" s="26"/>
      <c r="FTM75" s="22"/>
      <c r="FTN75" s="23"/>
      <c r="FTO75" s="20"/>
      <c r="FTP75" s="22"/>
      <c r="FTQ75" s="23"/>
      <c r="FTR75" s="23"/>
      <c r="FTS75" s="24"/>
      <c r="FTT75" s="24"/>
      <c r="FTU75" s="21"/>
      <c r="FTV75" s="24"/>
      <c r="FTW75" s="16"/>
      <c r="FTX75" s="16"/>
      <c r="FTY75" s="17"/>
      <c r="FTZ75" s="17"/>
      <c r="FUA75" s="18"/>
      <c r="FUB75" s="19"/>
      <c r="FUC75" s="19"/>
      <c r="FUD75" s="19"/>
      <c r="FUE75" s="19"/>
      <c r="FUF75" s="25"/>
      <c r="FUG75" s="19"/>
      <c r="FUH75" s="25"/>
      <c r="FUI75" s="19"/>
      <c r="FUJ75" s="19"/>
      <c r="FUK75" s="19"/>
      <c r="FUL75" s="19"/>
      <c r="FUM75" s="19"/>
      <c r="FUN75" s="19"/>
      <c r="FUO75" s="19"/>
      <c r="FUP75" s="19"/>
      <c r="FUQ75" s="26"/>
      <c r="FUR75" s="22"/>
      <c r="FUS75" s="23"/>
      <c r="FUT75" s="20"/>
      <c r="FUU75" s="22"/>
      <c r="FUV75" s="23"/>
      <c r="FUW75" s="23"/>
      <c r="FUX75" s="24"/>
      <c r="FUY75" s="24"/>
      <c r="FUZ75" s="21"/>
      <c r="FVA75" s="24"/>
      <c r="FVB75" s="16"/>
      <c r="FVC75" s="16"/>
      <c r="FVD75" s="17"/>
      <c r="FVE75" s="17"/>
      <c r="FVF75" s="18"/>
      <c r="FVG75" s="19"/>
      <c r="FVH75" s="19"/>
      <c r="FVI75" s="19"/>
      <c r="FVJ75" s="19"/>
      <c r="FVK75" s="25"/>
      <c r="FVL75" s="19"/>
      <c r="FVM75" s="25"/>
      <c r="FVN75" s="19"/>
      <c r="FVO75" s="19"/>
      <c r="FVP75" s="19"/>
      <c r="FVQ75" s="19"/>
      <c r="FVR75" s="19"/>
      <c r="FVS75" s="19"/>
      <c r="FVT75" s="19"/>
      <c r="FVU75" s="19"/>
      <c r="FVV75" s="26"/>
      <c r="FVW75" s="22"/>
      <c r="FVX75" s="23"/>
      <c r="FVY75" s="20"/>
      <c r="FVZ75" s="22"/>
      <c r="FWA75" s="23"/>
      <c r="FWB75" s="23"/>
      <c r="FWC75" s="24"/>
      <c r="FWD75" s="24"/>
      <c r="FWE75" s="21"/>
      <c r="FWF75" s="24"/>
      <c r="FWG75" s="16"/>
      <c r="FWH75" s="16"/>
      <c r="FWI75" s="17"/>
      <c r="FWJ75" s="17"/>
      <c r="FWK75" s="18"/>
      <c r="FWL75" s="19"/>
      <c r="FWM75" s="19"/>
      <c r="FWN75" s="19"/>
      <c r="FWO75" s="19"/>
      <c r="FWP75" s="25"/>
      <c r="FWQ75" s="19"/>
      <c r="FWR75" s="25"/>
      <c r="FWS75" s="19"/>
      <c r="FWT75" s="19"/>
      <c r="FWU75" s="19"/>
      <c r="FWV75" s="19"/>
      <c r="FWW75" s="19"/>
      <c r="FWX75" s="19"/>
      <c r="FWY75" s="19"/>
      <c r="FWZ75" s="19"/>
      <c r="FXA75" s="26"/>
      <c r="FXB75" s="22"/>
      <c r="FXC75" s="23"/>
      <c r="FXD75" s="20"/>
      <c r="FXE75" s="22"/>
      <c r="FXF75" s="23"/>
      <c r="FXG75" s="23"/>
      <c r="FXH75" s="24"/>
      <c r="FXI75" s="24"/>
      <c r="FXJ75" s="21"/>
      <c r="FXK75" s="24"/>
      <c r="FXL75" s="16"/>
      <c r="FXM75" s="16"/>
      <c r="FXN75" s="17"/>
      <c r="FXO75" s="17"/>
      <c r="FXP75" s="18"/>
      <c r="FXQ75" s="19"/>
      <c r="FXR75" s="19"/>
      <c r="FXS75" s="19"/>
      <c r="FXT75" s="19"/>
      <c r="FXU75" s="25"/>
      <c r="FXV75" s="19"/>
      <c r="FXW75" s="25"/>
      <c r="FXX75" s="19"/>
      <c r="FXY75" s="19"/>
      <c r="FXZ75" s="19"/>
      <c r="FYA75" s="19"/>
      <c r="FYB75" s="19"/>
      <c r="FYC75" s="19"/>
      <c r="FYD75" s="19"/>
      <c r="FYE75" s="19"/>
      <c r="FYF75" s="26"/>
      <c r="FYG75" s="22"/>
      <c r="FYH75" s="23"/>
      <c r="FYI75" s="20"/>
      <c r="FYJ75" s="22"/>
      <c r="FYK75" s="23"/>
      <c r="FYL75" s="23"/>
      <c r="FYM75" s="24"/>
      <c r="FYN75" s="24"/>
      <c r="FYO75" s="21"/>
      <c r="FYP75" s="24"/>
      <c r="FYQ75" s="16"/>
      <c r="FYR75" s="16"/>
      <c r="FYS75" s="17"/>
      <c r="FYT75" s="17"/>
      <c r="FYU75" s="18"/>
      <c r="FYV75" s="19"/>
      <c r="FYW75" s="19"/>
      <c r="FYX75" s="19"/>
      <c r="FYY75" s="19"/>
      <c r="FYZ75" s="25"/>
      <c r="FZA75" s="19"/>
      <c r="FZB75" s="25"/>
      <c r="FZC75" s="19"/>
      <c r="FZD75" s="19"/>
      <c r="FZE75" s="19"/>
      <c r="FZF75" s="19"/>
      <c r="FZG75" s="19"/>
      <c r="FZH75" s="19"/>
      <c r="FZI75" s="19"/>
      <c r="FZJ75" s="19"/>
      <c r="FZK75" s="26"/>
      <c r="FZL75" s="22"/>
      <c r="FZM75" s="23"/>
      <c r="FZN75" s="20"/>
      <c r="FZO75" s="22"/>
      <c r="FZP75" s="23"/>
      <c r="FZQ75" s="23"/>
      <c r="FZR75" s="24"/>
      <c r="FZS75" s="24"/>
      <c r="FZT75" s="21"/>
      <c r="FZU75" s="24"/>
      <c r="FZV75" s="16"/>
      <c r="FZW75" s="16"/>
      <c r="FZX75" s="17"/>
      <c r="FZY75" s="17"/>
      <c r="FZZ75" s="18"/>
      <c r="GAA75" s="19"/>
      <c r="GAB75" s="19"/>
      <c r="GAC75" s="19"/>
      <c r="GAD75" s="19"/>
      <c r="GAE75" s="25"/>
      <c r="GAF75" s="19"/>
      <c r="GAG75" s="25"/>
      <c r="GAH75" s="19"/>
      <c r="GAI75" s="19"/>
      <c r="GAJ75" s="19"/>
      <c r="GAK75" s="19"/>
      <c r="GAL75" s="19"/>
      <c r="GAM75" s="19"/>
      <c r="GAN75" s="19"/>
      <c r="GAO75" s="19"/>
      <c r="GAP75" s="26"/>
      <c r="GAQ75" s="22"/>
      <c r="GAR75" s="23"/>
      <c r="GAS75" s="20"/>
      <c r="GAT75" s="22"/>
      <c r="GAU75" s="23"/>
      <c r="GAV75" s="23"/>
      <c r="GAW75" s="24"/>
      <c r="GAX75" s="24"/>
      <c r="GAY75" s="21"/>
      <c r="GAZ75" s="24"/>
      <c r="GBA75" s="16"/>
      <c r="GBB75" s="16"/>
      <c r="GBC75" s="17"/>
      <c r="GBD75" s="17"/>
      <c r="GBE75" s="18"/>
      <c r="GBF75" s="19"/>
      <c r="GBG75" s="19"/>
      <c r="GBH75" s="19"/>
      <c r="GBI75" s="19"/>
      <c r="GBJ75" s="25"/>
      <c r="GBK75" s="19"/>
      <c r="GBL75" s="25"/>
      <c r="GBM75" s="19"/>
      <c r="GBN75" s="19"/>
      <c r="GBO75" s="19"/>
      <c r="GBP75" s="19"/>
      <c r="GBQ75" s="19"/>
      <c r="GBR75" s="19"/>
      <c r="GBS75" s="19"/>
      <c r="GBT75" s="19"/>
      <c r="GBU75" s="26"/>
      <c r="GBV75" s="22"/>
      <c r="GBW75" s="23"/>
      <c r="GBX75" s="20"/>
      <c r="GBY75" s="22"/>
      <c r="GBZ75" s="23"/>
      <c r="GCA75" s="23"/>
      <c r="GCB75" s="24"/>
      <c r="GCC75" s="24"/>
      <c r="GCD75" s="21"/>
      <c r="GCE75" s="24"/>
      <c r="GCF75" s="16"/>
      <c r="GCG75" s="16"/>
      <c r="GCH75" s="17"/>
      <c r="GCI75" s="17"/>
      <c r="GCJ75" s="18"/>
      <c r="GCK75" s="19"/>
      <c r="GCL75" s="19"/>
      <c r="GCM75" s="19"/>
      <c r="GCN75" s="19"/>
      <c r="GCO75" s="25"/>
      <c r="GCP75" s="19"/>
      <c r="GCQ75" s="25"/>
      <c r="GCR75" s="19"/>
      <c r="GCS75" s="19"/>
      <c r="GCT75" s="19"/>
      <c r="GCU75" s="19"/>
      <c r="GCV75" s="19"/>
      <c r="GCW75" s="19"/>
      <c r="GCX75" s="19"/>
      <c r="GCY75" s="19"/>
      <c r="GCZ75" s="26"/>
      <c r="GDA75" s="22"/>
      <c r="GDB75" s="23"/>
      <c r="GDC75" s="20"/>
      <c r="GDD75" s="22"/>
      <c r="GDE75" s="23"/>
      <c r="GDF75" s="23"/>
      <c r="GDG75" s="24"/>
      <c r="GDH75" s="24"/>
      <c r="GDI75" s="21"/>
      <c r="GDJ75" s="24"/>
      <c r="GDK75" s="16"/>
      <c r="GDL75" s="16"/>
      <c r="GDM75" s="17"/>
      <c r="GDN75" s="17"/>
      <c r="GDO75" s="18"/>
      <c r="GDP75" s="19"/>
      <c r="GDQ75" s="19"/>
      <c r="GDR75" s="19"/>
      <c r="GDS75" s="19"/>
      <c r="GDT75" s="25"/>
      <c r="GDU75" s="19"/>
      <c r="GDV75" s="25"/>
      <c r="GDW75" s="19"/>
      <c r="GDX75" s="19"/>
      <c r="GDY75" s="19"/>
      <c r="GDZ75" s="19"/>
      <c r="GEA75" s="19"/>
      <c r="GEB75" s="19"/>
      <c r="GEC75" s="19"/>
      <c r="GED75" s="19"/>
      <c r="GEE75" s="26"/>
      <c r="GEF75" s="22"/>
      <c r="GEG75" s="23"/>
      <c r="GEH75" s="20"/>
      <c r="GEI75" s="22"/>
      <c r="GEJ75" s="23"/>
      <c r="GEK75" s="23"/>
      <c r="GEL75" s="24"/>
      <c r="GEM75" s="24"/>
      <c r="GEN75" s="21"/>
      <c r="GEO75" s="24"/>
      <c r="GEP75" s="16"/>
      <c r="GEQ75" s="16"/>
      <c r="GER75" s="17"/>
      <c r="GES75" s="17"/>
      <c r="GET75" s="18"/>
      <c r="GEU75" s="19"/>
      <c r="GEV75" s="19"/>
      <c r="GEW75" s="19"/>
      <c r="GEX75" s="19"/>
      <c r="GEY75" s="25"/>
      <c r="GEZ75" s="19"/>
      <c r="GFA75" s="25"/>
      <c r="GFB75" s="19"/>
      <c r="GFC75" s="19"/>
      <c r="GFD75" s="19"/>
      <c r="GFE75" s="19"/>
      <c r="GFF75" s="19"/>
      <c r="GFG75" s="19"/>
      <c r="GFH75" s="19"/>
      <c r="GFI75" s="19"/>
      <c r="GFJ75" s="26"/>
      <c r="GFK75" s="22"/>
      <c r="GFL75" s="23"/>
      <c r="GFM75" s="20"/>
      <c r="GFN75" s="22"/>
      <c r="GFO75" s="23"/>
      <c r="GFP75" s="23"/>
      <c r="GFQ75" s="24"/>
      <c r="GFR75" s="24"/>
      <c r="GFS75" s="21"/>
      <c r="GFT75" s="24"/>
      <c r="GFU75" s="16"/>
      <c r="GFV75" s="16"/>
      <c r="GFW75" s="17"/>
      <c r="GFX75" s="17"/>
      <c r="GFY75" s="18"/>
      <c r="GFZ75" s="19"/>
      <c r="GGA75" s="19"/>
      <c r="GGB75" s="19"/>
      <c r="GGC75" s="19"/>
      <c r="GGD75" s="25"/>
      <c r="GGE75" s="19"/>
      <c r="GGF75" s="25"/>
      <c r="GGG75" s="19"/>
      <c r="GGH75" s="19"/>
      <c r="GGI75" s="19"/>
      <c r="GGJ75" s="19"/>
      <c r="GGK75" s="19"/>
      <c r="GGL75" s="19"/>
      <c r="GGM75" s="19"/>
      <c r="GGN75" s="19"/>
      <c r="GGO75" s="26"/>
      <c r="GGP75" s="22"/>
      <c r="GGQ75" s="23"/>
      <c r="GGR75" s="20"/>
      <c r="GGS75" s="22"/>
      <c r="GGT75" s="23"/>
      <c r="GGU75" s="23"/>
      <c r="GGV75" s="24"/>
      <c r="GGW75" s="24"/>
      <c r="GGX75" s="21"/>
      <c r="GGY75" s="24"/>
      <c r="GGZ75" s="16"/>
      <c r="GHA75" s="16"/>
      <c r="GHB75" s="17"/>
      <c r="GHC75" s="17"/>
      <c r="GHD75" s="18"/>
      <c r="GHE75" s="19"/>
      <c r="GHF75" s="19"/>
      <c r="GHG75" s="19"/>
      <c r="GHH75" s="19"/>
      <c r="GHI75" s="25"/>
      <c r="GHJ75" s="19"/>
      <c r="GHK75" s="25"/>
      <c r="GHL75" s="19"/>
      <c r="GHM75" s="19"/>
      <c r="GHN75" s="19"/>
      <c r="GHO75" s="19"/>
      <c r="GHP75" s="19"/>
      <c r="GHQ75" s="19"/>
      <c r="GHR75" s="19"/>
      <c r="GHS75" s="19"/>
      <c r="GHT75" s="26"/>
      <c r="GHU75" s="22"/>
      <c r="GHV75" s="23"/>
      <c r="GHW75" s="20"/>
      <c r="GHX75" s="22"/>
      <c r="GHY75" s="23"/>
      <c r="GHZ75" s="23"/>
      <c r="GIA75" s="24"/>
      <c r="GIB75" s="24"/>
      <c r="GIC75" s="21"/>
      <c r="GID75" s="24"/>
      <c r="GIE75" s="16"/>
      <c r="GIF75" s="16"/>
      <c r="GIG75" s="17"/>
      <c r="GIH75" s="17"/>
      <c r="GII75" s="18"/>
      <c r="GIJ75" s="19"/>
      <c r="GIK75" s="19"/>
      <c r="GIL75" s="19"/>
      <c r="GIM75" s="19"/>
      <c r="GIN75" s="25"/>
      <c r="GIO75" s="19"/>
      <c r="GIP75" s="25"/>
      <c r="GIQ75" s="19"/>
      <c r="GIR75" s="19"/>
      <c r="GIS75" s="19"/>
      <c r="GIT75" s="19"/>
      <c r="GIU75" s="19"/>
      <c r="GIV75" s="19"/>
      <c r="GIW75" s="19"/>
      <c r="GIX75" s="19"/>
      <c r="GIY75" s="26"/>
      <c r="GIZ75" s="22"/>
      <c r="GJA75" s="23"/>
      <c r="GJB75" s="20"/>
      <c r="GJC75" s="22"/>
      <c r="GJD75" s="23"/>
      <c r="GJE75" s="23"/>
      <c r="GJF75" s="24"/>
      <c r="GJG75" s="24"/>
      <c r="GJH75" s="21"/>
      <c r="GJI75" s="24"/>
      <c r="GJJ75" s="16"/>
      <c r="GJK75" s="16"/>
      <c r="GJL75" s="17"/>
      <c r="GJM75" s="17"/>
      <c r="GJN75" s="18"/>
      <c r="GJO75" s="19"/>
      <c r="GJP75" s="19"/>
      <c r="GJQ75" s="19"/>
      <c r="GJR75" s="19"/>
      <c r="GJS75" s="25"/>
      <c r="GJT75" s="19"/>
      <c r="GJU75" s="25"/>
      <c r="GJV75" s="19"/>
      <c r="GJW75" s="19"/>
      <c r="GJX75" s="19"/>
      <c r="GJY75" s="19"/>
      <c r="GJZ75" s="19"/>
      <c r="GKA75" s="19"/>
      <c r="GKB75" s="19"/>
      <c r="GKC75" s="19"/>
      <c r="GKD75" s="26"/>
      <c r="GKE75" s="22"/>
      <c r="GKF75" s="23"/>
      <c r="GKG75" s="20"/>
      <c r="GKH75" s="22"/>
      <c r="GKI75" s="23"/>
      <c r="GKJ75" s="23"/>
      <c r="GKK75" s="24"/>
      <c r="GKL75" s="24"/>
      <c r="GKM75" s="21"/>
      <c r="GKN75" s="24"/>
      <c r="GKO75" s="16"/>
      <c r="GKP75" s="16"/>
      <c r="GKQ75" s="17"/>
      <c r="GKR75" s="17"/>
      <c r="GKS75" s="18"/>
      <c r="GKT75" s="19"/>
      <c r="GKU75" s="19"/>
      <c r="GKV75" s="19"/>
      <c r="GKW75" s="19"/>
      <c r="GKX75" s="25"/>
      <c r="GKY75" s="19"/>
      <c r="GKZ75" s="25"/>
      <c r="GLA75" s="19"/>
      <c r="GLB75" s="19"/>
      <c r="GLC75" s="19"/>
      <c r="GLD75" s="19"/>
      <c r="GLE75" s="19"/>
      <c r="GLF75" s="19"/>
      <c r="GLG75" s="19"/>
      <c r="GLH75" s="19"/>
      <c r="GLI75" s="26"/>
      <c r="GLJ75" s="22"/>
      <c r="GLK75" s="23"/>
      <c r="GLL75" s="20"/>
      <c r="GLM75" s="22"/>
      <c r="GLN75" s="23"/>
      <c r="GLO75" s="23"/>
      <c r="GLP75" s="24"/>
      <c r="GLQ75" s="24"/>
      <c r="GLR75" s="21"/>
      <c r="GLS75" s="24"/>
      <c r="GLT75" s="16"/>
      <c r="GLU75" s="16"/>
      <c r="GLV75" s="17"/>
      <c r="GLW75" s="17"/>
      <c r="GLX75" s="18"/>
      <c r="GLY75" s="19"/>
      <c r="GLZ75" s="19"/>
      <c r="GMA75" s="19"/>
      <c r="GMB75" s="19"/>
      <c r="GMC75" s="25"/>
      <c r="GMD75" s="19"/>
      <c r="GME75" s="25"/>
      <c r="GMF75" s="19"/>
      <c r="GMG75" s="19"/>
      <c r="GMH75" s="19"/>
      <c r="GMI75" s="19"/>
      <c r="GMJ75" s="19"/>
      <c r="GMK75" s="19"/>
      <c r="GML75" s="19"/>
      <c r="GMM75" s="19"/>
      <c r="GMN75" s="26"/>
      <c r="GMO75" s="22"/>
      <c r="GMP75" s="23"/>
      <c r="GMQ75" s="20"/>
      <c r="GMR75" s="22"/>
      <c r="GMS75" s="23"/>
      <c r="GMT75" s="23"/>
      <c r="GMU75" s="24"/>
      <c r="GMV75" s="24"/>
      <c r="GMW75" s="21"/>
      <c r="GMX75" s="24"/>
      <c r="GMY75" s="16"/>
      <c r="GMZ75" s="16"/>
      <c r="GNA75" s="17"/>
      <c r="GNB75" s="17"/>
      <c r="GNC75" s="18"/>
      <c r="GND75" s="19"/>
      <c r="GNE75" s="19"/>
      <c r="GNF75" s="19"/>
      <c r="GNG75" s="19"/>
      <c r="GNH75" s="25"/>
      <c r="GNI75" s="19"/>
      <c r="GNJ75" s="25"/>
      <c r="GNK75" s="19"/>
      <c r="GNL75" s="19"/>
      <c r="GNM75" s="19"/>
      <c r="GNN75" s="19"/>
      <c r="GNO75" s="19"/>
      <c r="GNP75" s="19"/>
      <c r="GNQ75" s="19"/>
      <c r="GNR75" s="19"/>
      <c r="GNS75" s="26"/>
      <c r="GNT75" s="22"/>
      <c r="GNU75" s="23"/>
      <c r="GNV75" s="20"/>
      <c r="GNW75" s="22"/>
      <c r="GNX75" s="23"/>
      <c r="GNY75" s="23"/>
      <c r="GNZ75" s="24"/>
      <c r="GOA75" s="24"/>
      <c r="GOB75" s="21"/>
      <c r="GOC75" s="24"/>
      <c r="GOD75" s="16"/>
      <c r="GOE75" s="16"/>
      <c r="GOF75" s="17"/>
      <c r="GOG75" s="17"/>
      <c r="GOH75" s="18"/>
      <c r="GOI75" s="19"/>
      <c r="GOJ75" s="19"/>
      <c r="GOK75" s="19"/>
      <c r="GOL75" s="19"/>
      <c r="GOM75" s="25"/>
      <c r="GON75" s="19"/>
      <c r="GOO75" s="25"/>
      <c r="GOP75" s="19"/>
      <c r="GOQ75" s="19"/>
      <c r="GOR75" s="19"/>
      <c r="GOS75" s="19"/>
      <c r="GOT75" s="19"/>
      <c r="GOU75" s="19"/>
      <c r="GOV75" s="19"/>
      <c r="GOW75" s="19"/>
      <c r="GOX75" s="26"/>
      <c r="GOY75" s="22"/>
      <c r="GOZ75" s="23"/>
      <c r="GPA75" s="20"/>
      <c r="GPB75" s="22"/>
      <c r="GPC75" s="23"/>
      <c r="GPD75" s="23"/>
      <c r="GPE75" s="24"/>
      <c r="GPF75" s="24"/>
      <c r="GPG75" s="21"/>
      <c r="GPH75" s="24"/>
      <c r="GPI75" s="16"/>
      <c r="GPJ75" s="16"/>
      <c r="GPK75" s="17"/>
      <c r="GPL75" s="17"/>
      <c r="GPM75" s="18"/>
      <c r="GPN75" s="19"/>
      <c r="GPO75" s="19"/>
      <c r="GPP75" s="19"/>
      <c r="GPQ75" s="19"/>
      <c r="GPR75" s="25"/>
      <c r="GPS75" s="19"/>
      <c r="GPT75" s="25"/>
      <c r="GPU75" s="19"/>
      <c r="GPV75" s="19"/>
      <c r="GPW75" s="19"/>
      <c r="GPX75" s="19"/>
      <c r="GPY75" s="19"/>
      <c r="GPZ75" s="19"/>
      <c r="GQA75" s="19"/>
      <c r="GQB75" s="19"/>
      <c r="GQC75" s="26"/>
      <c r="GQD75" s="22"/>
      <c r="GQE75" s="23"/>
      <c r="GQF75" s="20"/>
      <c r="GQG75" s="22"/>
      <c r="GQH75" s="23"/>
      <c r="GQI75" s="23"/>
      <c r="GQJ75" s="24"/>
      <c r="GQK75" s="24"/>
      <c r="GQL75" s="21"/>
      <c r="GQM75" s="24"/>
      <c r="GQN75" s="16"/>
      <c r="GQO75" s="16"/>
      <c r="GQP75" s="17"/>
      <c r="GQQ75" s="17"/>
      <c r="GQR75" s="18"/>
      <c r="GQS75" s="19"/>
      <c r="GQT75" s="19"/>
      <c r="GQU75" s="19"/>
      <c r="GQV75" s="19"/>
      <c r="GQW75" s="25"/>
      <c r="GQX75" s="19"/>
      <c r="GQY75" s="25"/>
      <c r="GQZ75" s="19"/>
      <c r="GRA75" s="19"/>
      <c r="GRB75" s="19"/>
      <c r="GRC75" s="19"/>
      <c r="GRD75" s="19"/>
      <c r="GRE75" s="19"/>
      <c r="GRF75" s="19"/>
      <c r="GRG75" s="19"/>
      <c r="GRH75" s="26"/>
      <c r="GRI75" s="22"/>
      <c r="GRJ75" s="23"/>
      <c r="GRK75" s="20"/>
      <c r="GRL75" s="22"/>
      <c r="GRM75" s="23"/>
      <c r="GRN75" s="23"/>
      <c r="GRO75" s="24"/>
      <c r="GRP75" s="24"/>
      <c r="GRQ75" s="21"/>
      <c r="GRR75" s="24"/>
      <c r="GRS75" s="16"/>
      <c r="GRT75" s="16"/>
      <c r="GRU75" s="17"/>
      <c r="GRV75" s="17"/>
      <c r="GRW75" s="18"/>
      <c r="GRX75" s="19"/>
      <c r="GRY75" s="19"/>
      <c r="GRZ75" s="19"/>
      <c r="GSA75" s="19"/>
      <c r="GSB75" s="25"/>
      <c r="GSC75" s="19"/>
      <c r="GSD75" s="25"/>
      <c r="GSE75" s="19"/>
      <c r="GSF75" s="19"/>
      <c r="GSG75" s="19"/>
      <c r="GSH75" s="19"/>
      <c r="GSI75" s="19"/>
      <c r="GSJ75" s="19"/>
      <c r="GSK75" s="19"/>
      <c r="GSL75" s="19"/>
      <c r="GSM75" s="26"/>
      <c r="GSN75" s="22"/>
      <c r="GSO75" s="23"/>
      <c r="GSP75" s="20"/>
      <c r="GSQ75" s="22"/>
      <c r="GSR75" s="23"/>
      <c r="GSS75" s="23"/>
      <c r="GST75" s="24"/>
      <c r="GSU75" s="24"/>
      <c r="GSV75" s="21"/>
      <c r="GSW75" s="24"/>
      <c r="GSX75" s="16"/>
      <c r="GSY75" s="16"/>
      <c r="GSZ75" s="17"/>
      <c r="GTA75" s="17"/>
      <c r="GTB75" s="18"/>
      <c r="GTC75" s="19"/>
      <c r="GTD75" s="19"/>
      <c r="GTE75" s="19"/>
      <c r="GTF75" s="19"/>
      <c r="GTG75" s="25"/>
      <c r="GTH75" s="19"/>
      <c r="GTI75" s="25"/>
      <c r="GTJ75" s="19"/>
      <c r="GTK75" s="19"/>
      <c r="GTL75" s="19"/>
      <c r="GTM75" s="19"/>
      <c r="GTN75" s="19"/>
      <c r="GTO75" s="19"/>
      <c r="GTP75" s="19"/>
      <c r="GTQ75" s="19"/>
      <c r="GTR75" s="26"/>
      <c r="GTS75" s="22"/>
      <c r="GTT75" s="23"/>
      <c r="GTU75" s="20"/>
      <c r="GTV75" s="22"/>
      <c r="GTW75" s="23"/>
      <c r="GTX75" s="23"/>
      <c r="GTY75" s="24"/>
      <c r="GTZ75" s="24"/>
      <c r="GUA75" s="21"/>
      <c r="GUB75" s="24"/>
      <c r="GUC75" s="16"/>
      <c r="GUD75" s="16"/>
      <c r="GUE75" s="17"/>
      <c r="GUF75" s="17"/>
      <c r="GUG75" s="18"/>
      <c r="GUH75" s="19"/>
      <c r="GUI75" s="19"/>
      <c r="GUJ75" s="19"/>
      <c r="GUK75" s="19"/>
      <c r="GUL75" s="25"/>
      <c r="GUM75" s="19"/>
      <c r="GUN75" s="25"/>
      <c r="GUO75" s="19"/>
      <c r="GUP75" s="19"/>
      <c r="GUQ75" s="19"/>
      <c r="GUR75" s="19"/>
      <c r="GUS75" s="19"/>
      <c r="GUT75" s="19"/>
      <c r="GUU75" s="19"/>
      <c r="GUV75" s="19"/>
      <c r="GUW75" s="26"/>
      <c r="GUX75" s="22"/>
      <c r="GUY75" s="23"/>
      <c r="GUZ75" s="20"/>
      <c r="GVA75" s="22"/>
      <c r="GVB75" s="23"/>
      <c r="GVC75" s="23"/>
      <c r="GVD75" s="24"/>
      <c r="GVE75" s="24"/>
      <c r="GVF75" s="21"/>
      <c r="GVG75" s="24"/>
      <c r="GVH75" s="16"/>
      <c r="GVI75" s="16"/>
      <c r="GVJ75" s="17"/>
      <c r="GVK75" s="17"/>
      <c r="GVL75" s="18"/>
      <c r="GVM75" s="19"/>
      <c r="GVN75" s="19"/>
      <c r="GVO75" s="19"/>
      <c r="GVP75" s="19"/>
      <c r="GVQ75" s="25"/>
      <c r="GVR75" s="19"/>
      <c r="GVS75" s="25"/>
      <c r="GVT75" s="19"/>
      <c r="GVU75" s="19"/>
      <c r="GVV75" s="19"/>
      <c r="GVW75" s="19"/>
      <c r="GVX75" s="19"/>
      <c r="GVY75" s="19"/>
      <c r="GVZ75" s="19"/>
      <c r="GWA75" s="19"/>
      <c r="GWB75" s="26"/>
      <c r="GWC75" s="22"/>
      <c r="GWD75" s="23"/>
      <c r="GWE75" s="20"/>
      <c r="GWF75" s="22"/>
      <c r="GWG75" s="23"/>
      <c r="GWH75" s="23"/>
      <c r="GWI75" s="24"/>
      <c r="GWJ75" s="24"/>
      <c r="GWK75" s="21"/>
      <c r="GWL75" s="24"/>
      <c r="GWM75" s="16"/>
      <c r="GWN75" s="16"/>
      <c r="GWO75" s="17"/>
      <c r="GWP75" s="17"/>
      <c r="GWQ75" s="18"/>
      <c r="GWR75" s="19"/>
      <c r="GWS75" s="19"/>
      <c r="GWT75" s="19"/>
      <c r="GWU75" s="19"/>
      <c r="GWV75" s="25"/>
      <c r="GWW75" s="19"/>
      <c r="GWX75" s="25"/>
      <c r="GWY75" s="19"/>
      <c r="GWZ75" s="19"/>
      <c r="GXA75" s="19"/>
      <c r="GXB75" s="19"/>
      <c r="GXC75" s="19"/>
      <c r="GXD75" s="19"/>
      <c r="GXE75" s="19"/>
      <c r="GXF75" s="19"/>
      <c r="GXG75" s="26"/>
      <c r="GXH75" s="22"/>
      <c r="GXI75" s="23"/>
      <c r="GXJ75" s="20"/>
      <c r="GXK75" s="22"/>
      <c r="GXL75" s="23"/>
      <c r="GXM75" s="23"/>
      <c r="GXN75" s="24"/>
      <c r="GXO75" s="24"/>
      <c r="GXP75" s="21"/>
      <c r="GXQ75" s="24"/>
      <c r="GXR75" s="16"/>
      <c r="GXS75" s="16"/>
      <c r="GXT75" s="17"/>
      <c r="GXU75" s="17"/>
      <c r="GXV75" s="18"/>
      <c r="GXW75" s="19"/>
      <c r="GXX75" s="19"/>
      <c r="GXY75" s="19"/>
      <c r="GXZ75" s="19"/>
      <c r="GYA75" s="25"/>
      <c r="GYB75" s="19"/>
      <c r="GYC75" s="25"/>
      <c r="GYD75" s="19"/>
      <c r="GYE75" s="19"/>
      <c r="GYF75" s="19"/>
      <c r="GYG75" s="19"/>
      <c r="GYH75" s="19"/>
      <c r="GYI75" s="19"/>
      <c r="GYJ75" s="19"/>
      <c r="GYK75" s="19"/>
      <c r="GYL75" s="26"/>
      <c r="GYM75" s="22"/>
      <c r="GYN75" s="23"/>
      <c r="GYO75" s="20"/>
      <c r="GYP75" s="22"/>
      <c r="GYQ75" s="23"/>
      <c r="GYR75" s="23"/>
      <c r="GYS75" s="24"/>
      <c r="GYT75" s="24"/>
      <c r="GYU75" s="21"/>
      <c r="GYV75" s="24"/>
      <c r="GYW75" s="16"/>
      <c r="GYX75" s="16"/>
      <c r="GYY75" s="17"/>
      <c r="GYZ75" s="17"/>
      <c r="GZA75" s="18"/>
      <c r="GZB75" s="19"/>
      <c r="GZC75" s="19"/>
      <c r="GZD75" s="19"/>
      <c r="GZE75" s="19"/>
      <c r="GZF75" s="25"/>
      <c r="GZG75" s="19"/>
      <c r="GZH75" s="25"/>
      <c r="GZI75" s="19"/>
      <c r="GZJ75" s="19"/>
      <c r="GZK75" s="19"/>
      <c r="GZL75" s="19"/>
      <c r="GZM75" s="19"/>
      <c r="GZN75" s="19"/>
      <c r="GZO75" s="19"/>
      <c r="GZP75" s="19"/>
      <c r="GZQ75" s="26"/>
      <c r="GZR75" s="22"/>
      <c r="GZS75" s="23"/>
      <c r="GZT75" s="20"/>
      <c r="GZU75" s="22"/>
      <c r="GZV75" s="23"/>
      <c r="GZW75" s="23"/>
      <c r="GZX75" s="24"/>
      <c r="GZY75" s="24"/>
      <c r="GZZ75" s="21"/>
      <c r="HAA75" s="24"/>
      <c r="HAB75" s="16"/>
      <c r="HAC75" s="16"/>
      <c r="HAD75" s="17"/>
      <c r="HAE75" s="17"/>
      <c r="HAF75" s="18"/>
      <c r="HAG75" s="19"/>
      <c r="HAH75" s="19"/>
      <c r="HAI75" s="19"/>
      <c r="HAJ75" s="19"/>
      <c r="HAK75" s="25"/>
      <c r="HAL75" s="19"/>
      <c r="HAM75" s="25"/>
      <c r="HAN75" s="19"/>
      <c r="HAO75" s="19"/>
      <c r="HAP75" s="19"/>
      <c r="HAQ75" s="19"/>
      <c r="HAR75" s="19"/>
      <c r="HAS75" s="19"/>
      <c r="HAT75" s="19"/>
      <c r="HAU75" s="19"/>
      <c r="HAV75" s="26"/>
      <c r="HAW75" s="22"/>
      <c r="HAX75" s="23"/>
      <c r="HAY75" s="20"/>
      <c r="HAZ75" s="22"/>
      <c r="HBA75" s="23"/>
      <c r="HBB75" s="23"/>
      <c r="HBC75" s="24"/>
      <c r="HBD75" s="24"/>
      <c r="HBE75" s="21"/>
      <c r="HBF75" s="24"/>
      <c r="HBG75" s="16"/>
      <c r="HBH75" s="16"/>
      <c r="HBI75" s="17"/>
      <c r="HBJ75" s="17"/>
      <c r="HBK75" s="18"/>
      <c r="HBL75" s="19"/>
      <c r="HBM75" s="19"/>
      <c r="HBN75" s="19"/>
      <c r="HBO75" s="19"/>
      <c r="HBP75" s="25"/>
      <c r="HBQ75" s="19"/>
      <c r="HBR75" s="25"/>
      <c r="HBS75" s="19"/>
      <c r="HBT75" s="19"/>
      <c r="HBU75" s="19"/>
      <c r="HBV75" s="19"/>
      <c r="HBW75" s="19"/>
      <c r="HBX75" s="19"/>
      <c r="HBY75" s="19"/>
      <c r="HBZ75" s="19"/>
      <c r="HCA75" s="26"/>
      <c r="HCB75" s="22"/>
      <c r="HCC75" s="23"/>
      <c r="HCD75" s="20"/>
      <c r="HCE75" s="22"/>
      <c r="HCF75" s="23"/>
      <c r="HCG75" s="23"/>
      <c r="HCH75" s="24"/>
      <c r="HCI75" s="24"/>
      <c r="HCJ75" s="21"/>
      <c r="HCK75" s="24"/>
      <c r="HCL75" s="16"/>
      <c r="HCM75" s="16"/>
      <c r="HCN75" s="17"/>
      <c r="HCO75" s="17"/>
      <c r="HCP75" s="18"/>
      <c r="HCQ75" s="19"/>
      <c r="HCR75" s="19"/>
      <c r="HCS75" s="19"/>
      <c r="HCT75" s="19"/>
      <c r="HCU75" s="25"/>
      <c r="HCV75" s="19"/>
      <c r="HCW75" s="25"/>
      <c r="HCX75" s="19"/>
      <c r="HCY75" s="19"/>
      <c r="HCZ75" s="19"/>
      <c r="HDA75" s="19"/>
      <c r="HDB75" s="19"/>
      <c r="HDC75" s="19"/>
      <c r="HDD75" s="19"/>
      <c r="HDE75" s="19"/>
      <c r="HDF75" s="26"/>
      <c r="HDG75" s="22"/>
      <c r="HDH75" s="23"/>
      <c r="HDI75" s="20"/>
      <c r="HDJ75" s="22"/>
      <c r="HDK75" s="23"/>
      <c r="HDL75" s="23"/>
      <c r="HDM75" s="24"/>
      <c r="HDN75" s="24"/>
      <c r="HDO75" s="21"/>
      <c r="HDP75" s="24"/>
      <c r="HDQ75" s="16"/>
      <c r="HDR75" s="16"/>
      <c r="HDS75" s="17"/>
      <c r="HDT75" s="17"/>
      <c r="HDU75" s="18"/>
      <c r="HDV75" s="19"/>
      <c r="HDW75" s="19"/>
      <c r="HDX75" s="19"/>
      <c r="HDY75" s="19"/>
      <c r="HDZ75" s="25"/>
      <c r="HEA75" s="19"/>
      <c r="HEB75" s="25"/>
      <c r="HEC75" s="19"/>
      <c r="HED75" s="19"/>
      <c r="HEE75" s="19"/>
      <c r="HEF75" s="19"/>
      <c r="HEG75" s="19"/>
      <c r="HEH75" s="19"/>
      <c r="HEI75" s="19"/>
      <c r="HEJ75" s="19"/>
      <c r="HEK75" s="26"/>
      <c r="HEL75" s="22"/>
      <c r="HEM75" s="23"/>
      <c r="HEN75" s="20"/>
      <c r="HEO75" s="22"/>
      <c r="HEP75" s="23"/>
      <c r="HEQ75" s="23"/>
      <c r="HER75" s="24"/>
      <c r="HES75" s="24"/>
      <c r="HET75" s="21"/>
      <c r="HEU75" s="24"/>
      <c r="HEV75" s="16"/>
      <c r="HEW75" s="16"/>
      <c r="HEX75" s="17"/>
      <c r="HEY75" s="17"/>
      <c r="HEZ75" s="18"/>
      <c r="HFA75" s="19"/>
      <c r="HFB75" s="19"/>
      <c r="HFC75" s="19"/>
      <c r="HFD75" s="19"/>
      <c r="HFE75" s="25"/>
      <c r="HFF75" s="19"/>
      <c r="HFG75" s="25"/>
      <c r="HFH75" s="19"/>
      <c r="HFI75" s="19"/>
      <c r="HFJ75" s="19"/>
      <c r="HFK75" s="19"/>
      <c r="HFL75" s="19"/>
      <c r="HFM75" s="19"/>
      <c r="HFN75" s="19"/>
      <c r="HFO75" s="19"/>
      <c r="HFP75" s="26"/>
      <c r="HFQ75" s="22"/>
      <c r="HFR75" s="23"/>
      <c r="HFS75" s="20"/>
      <c r="HFT75" s="22"/>
      <c r="HFU75" s="23"/>
      <c r="HFV75" s="23"/>
      <c r="HFW75" s="24"/>
      <c r="HFX75" s="24"/>
      <c r="HFY75" s="21"/>
      <c r="HFZ75" s="24"/>
      <c r="HGA75" s="16"/>
      <c r="HGB75" s="16"/>
      <c r="HGC75" s="17"/>
      <c r="HGD75" s="17"/>
      <c r="HGE75" s="18"/>
      <c r="HGF75" s="19"/>
      <c r="HGG75" s="19"/>
      <c r="HGH75" s="19"/>
      <c r="HGI75" s="19"/>
      <c r="HGJ75" s="25"/>
      <c r="HGK75" s="19"/>
      <c r="HGL75" s="25"/>
      <c r="HGM75" s="19"/>
      <c r="HGN75" s="19"/>
      <c r="HGO75" s="19"/>
      <c r="HGP75" s="19"/>
      <c r="HGQ75" s="19"/>
      <c r="HGR75" s="19"/>
      <c r="HGS75" s="19"/>
      <c r="HGT75" s="19"/>
      <c r="HGU75" s="26"/>
      <c r="HGV75" s="22"/>
      <c r="HGW75" s="23"/>
      <c r="HGX75" s="20"/>
      <c r="HGY75" s="22"/>
      <c r="HGZ75" s="23"/>
      <c r="HHA75" s="23"/>
      <c r="HHB75" s="24"/>
      <c r="HHC75" s="24"/>
      <c r="HHD75" s="21"/>
      <c r="HHE75" s="24"/>
      <c r="HHF75" s="16"/>
      <c r="HHG75" s="16"/>
      <c r="HHH75" s="17"/>
      <c r="HHI75" s="17"/>
      <c r="HHJ75" s="18"/>
      <c r="HHK75" s="19"/>
      <c r="HHL75" s="19"/>
      <c r="HHM75" s="19"/>
      <c r="HHN75" s="19"/>
      <c r="HHO75" s="25"/>
      <c r="HHP75" s="19"/>
      <c r="HHQ75" s="25"/>
      <c r="HHR75" s="19"/>
      <c r="HHS75" s="19"/>
      <c r="HHT75" s="19"/>
      <c r="HHU75" s="19"/>
      <c r="HHV75" s="19"/>
      <c r="HHW75" s="19"/>
      <c r="HHX75" s="19"/>
      <c r="HHY75" s="19"/>
      <c r="HHZ75" s="26"/>
      <c r="HIA75" s="22"/>
      <c r="HIB75" s="23"/>
      <c r="HIC75" s="20"/>
      <c r="HID75" s="22"/>
      <c r="HIE75" s="23"/>
      <c r="HIF75" s="23"/>
      <c r="HIG75" s="24"/>
      <c r="HIH75" s="24"/>
      <c r="HII75" s="21"/>
      <c r="HIJ75" s="24"/>
      <c r="HIK75" s="16"/>
      <c r="HIL75" s="16"/>
      <c r="HIM75" s="17"/>
      <c r="HIN75" s="17"/>
      <c r="HIO75" s="18"/>
      <c r="HIP75" s="19"/>
      <c r="HIQ75" s="19"/>
      <c r="HIR75" s="19"/>
      <c r="HIS75" s="19"/>
      <c r="HIT75" s="25"/>
      <c r="HIU75" s="19"/>
      <c r="HIV75" s="25"/>
      <c r="HIW75" s="19"/>
      <c r="HIX75" s="19"/>
      <c r="HIY75" s="19"/>
      <c r="HIZ75" s="19"/>
      <c r="HJA75" s="19"/>
      <c r="HJB75" s="19"/>
      <c r="HJC75" s="19"/>
      <c r="HJD75" s="19"/>
      <c r="HJE75" s="26"/>
      <c r="HJF75" s="22"/>
      <c r="HJG75" s="23"/>
      <c r="HJH75" s="20"/>
      <c r="HJI75" s="22"/>
      <c r="HJJ75" s="23"/>
      <c r="HJK75" s="23"/>
      <c r="HJL75" s="24"/>
      <c r="HJM75" s="24"/>
      <c r="HJN75" s="21"/>
      <c r="HJO75" s="24"/>
      <c r="HJP75" s="16"/>
      <c r="HJQ75" s="16"/>
      <c r="HJR75" s="17"/>
      <c r="HJS75" s="17"/>
      <c r="HJT75" s="18"/>
      <c r="HJU75" s="19"/>
      <c r="HJV75" s="19"/>
      <c r="HJW75" s="19"/>
      <c r="HJX75" s="19"/>
      <c r="HJY75" s="25"/>
      <c r="HJZ75" s="19"/>
      <c r="HKA75" s="25"/>
      <c r="HKB75" s="19"/>
      <c r="HKC75" s="19"/>
      <c r="HKD75" s="19"/>
      <c r="HKE75" s="19"/>
      <c r="HKF75" s="19"/>
      <c r="HKG75" s="19"/>
      <c r="HKH75" s="19"/>
      <c r="HKI75" s="19"/>
      <c r="HKJ75" s="26"/>
      <c r="HKK75" s="22"/>
      <c r="HKL75" s="23"/>
      <c r="HKM75" s="20"/>
      <c r="HKN75" s="22"/>
      <c r="HKO75" s="23"/>
      <c r="HKP75" s="23"/>
      <c r="HKQ75" s="24"/>
      <c r="HKR75" s="24"/>
      <c r="HKS75" s="21"/>
      <c r="HKT75" s="24"/>
      <c r="HKU75" s="16"/>
      <c r="HKV75" s="16"/>
      <c r="HKW75" s="17"/>
      <c r="HKX75" s="17"/>
      <c r="HKY75" s="18"/>
      <c r="HKZ75" s="19"/>
      <c r="HLA75" s="19"/>
      <c r="HLB75" s="19"/>
      <c r="HLC75" s="19"/>
      <c r="HLD75" s="25"/>
      <c r="HLE75" s="19"/>
      <c r="HLF75" s="25"/>
      <c r="HLG75" s="19"/>
      <c r="HLH75" s="19"/>
      <c r="HLI75" s="19"/>
      <c r="HLJ75" s="19"/>
      <c r="HLK75" s="19"/>
      <c r="HLL75" s="19"/>
      <c r="HLM75" s="19"/>
      <c r="HLN75" s="19"/>
      <c r="HLO75" s="26"/>
      <c r="HLP75" s="22"/>
      <c r="HLQ75" s="23"/>
      <c r="HLR75" s="20"/>
      <c r="HLS75" s="22"/>
      <c r="HLT75" s="23"/>
      <c r="HLU75" s="23"/>
      <c r="HLV75" s="24"/>
      <c r="HLW75" s="24"/>
      <c r="HLX75" s="21"/>
      <c r="HLY75" s="24"/>
      <c r="HLZ75" s="16"/>
      <c r="HMA75" s="16"/>
      <c r="HMB75" s="17"/>
      <c r="HMC75" s="17"/>
      <c r="HMD75" s="18"/>
      <c r="HME75" s="19"/>
      <c r="HMF75" s="19"/>
      <c r="HMG75" s="19"/>
      <c r="HMH75" s="19"/>
      <c r="HMI75" s="25"/>
      <c r="HMJ75" s="19"/>
      <c r="HMK75" s="25"/>
      <c r="HML75" s="19"/>
      <c r="HMM75" s="19"/>
      <c r="HMN75" s="19"/>
      <c r="HMO75" s="19"/>
      <c r="HMP75" s="19"/>
      <c r="HMQ75" s="19"/>
      <c r="HMR75" s="19"/>
      <c r="HMS75" s="19"/>
      <c r="HMT75" s="26"/>
      <c r="HMU75" s="22"/>
      <c r="HMV75" s="23"/>
      <c r="HMW75" s="20"/>
      <c r="HMX75" s="22"/>
      <c r="HMY75" s="23"/>
      <c r="HMZ75" s="23"/>
      <c r="HNA75" s="24"/>
      <c r="HNB75" s="24"/>
      <c r="HNC75" s="21"/>
      <c r="HND75" s="24"/>
      <c r="HNE75" s="16"/>
      <c r="HNF75" s="16"/>
      <c r="HNG75" s="17"/>
      <c r="HNH75" s="17"/>
      <c r="HNI75" s="18"/>
      <c r="HNJ75" s="19"/>
      <c r="HNK75" s="19"/>
      <c r="HNL75" s="19"/>
      <c r="HNM75" s="19"/>
      <c r="HNN75" s="25"/>
      <c r="HNO75" s="19"/>
      <c r="HNP75" s="25"/>
      <c r="HNQ75" s="19"/>
      <c r="HNR75" s="19"/>
      <c r="HNS75" s="19"/>
      <c r="HNT75" s="19"/>
      <c r="HNU75" s="19"/>
      <c r="HNV75" s="19"/>
      <c r="HNW75" s="19"/>
      <c r="HNX75" s="19"/>
      <c r="HNY75" s="26"/>
      <c r="HNZ75" s="22"/>
      <c r="HOA75" s="23"/>
      <c r="HOB75" s="20"/>
      <c r="HOC75" s="22"/>
      <c r="HOD75" s="23"/>
      <c r="HOE75" s="23"/>
      <c r="HOF75" s="24"/>
      <c r="HOG75" s="24"/>
      <c r="HOH75" s="21"/>
      <c r="HOI75" s="24"/>
      <c r="HOJ75" s="16"/>
      <c r="HOK75" s="16"/>
      <c r="HOL75" s="17"/>
      <c r="HOM75" s="17"/>
      <c r="HON75" s="18"/>
      <c r="HOO75" s="19"/>
      <c r="HOP75" s="19"/>
      <c r="HOQ75" s="19"/>
      <c r="HOR75" s="19"/>
      <c r="HOS75" s="25"/>
      <c r="HOT75" s="19"/>
      <c r="HOU75" s="25"/>
      <c r="HOV75" s="19"/>
      <c r="HOW75" s="19"/>
      <c r="HOX75" s="19"/>
      <c r="HOY75" s="19"/>
      <c r="HOZ75" s="19"/>
      <c r="HPA75" s="19"/>
      <c r="HPB75" s="19"/>
      <c r="HPC75" s="19"/>
      <c r="HPD75" s="26"/>
      <c r="HPE75" s="22"/>
      <c r="HPF75" s="23"/>
      <c r="HPG75" s="20"/>
      <c r="HPH75" s="22"/>
      <c r="HPI75" s="23"/>
      <c r="HPJ75" s="23"/>
      <c r="HPK75" s="24"/>
      <c r="HPL75" s="24"/>
      <c r="HPM75" s="21"/>
      <c r="HPN75" s="24"/>
      <c r="HPO75" s="16"/>
      <c r="HPP75" s="16"/>
      <c r="HPQ75" s="17"/>
      <c r="HPR75" s="17"/>
      <c r="HPS75" s="18"/>
      <c r="HPT75" s="19"/>
      <c r="HPU75" s="19"/>
      <c r="HPV75" s="19"/>
      <c r="HPW75" s="19"/>
      <c r="HPX75" s="25"/>
      <c r="HPY75" s="19"/>
      <c r="HPZ75" s="25"/>
      <c r="HQA75" s="19"/>
      <c r="HQB75" s="19"/>
      <c r="HQC75" s="19"/>
      <c r="HQD75" s="19"/>
      <c r="HQE75" s="19"/>
      <c r="HQF75" s="19"/>
      <c r="HQG75" s="19"/>
      <c r="HQH75" s="19"/>
      <c r="HQI75" s="26"/>
      <c r="HQJ75" s="22"/>
      <c r="HQK75" s="23"/>
      <c r="HQL75" s="20"/>
      <c r="HQM75" s="22"/>
      <c r="HQN75" s="23"/>
      <c r="HQO75" s="23"/>
      <c r="HQP75" s="24"/>
      <c r="HQQ75" s="24"/>
      <c r="HQR75" s="21"/>
      <c r="HQS75" s="24"/>
      <c r="HQT75" s="16"/>
      <c r="HQU75" s="16"/>
      <c r="HQV75" s="17"/>
      <c r="HQW75" s="17"/>
      <c r="HQX75" s="18"/>
      <c r="HQY75" s="19"/>
      <c r="HQZ75" s="19"/>
      <c r="HRA75" s="19"/>
      <c r="HRB75" s="19"/>
      <c r="HRC75" s="25"/>
      <c r="HRD75" s="19"/>
      <c r="HRE75" s="25"/>
      <c r="HRF75" s="19"/>
      <c r="HRG75" s="19"/>
      <c r="HRH75" s="19"/>
      <c r="HRI75" s="19"/>
      <c r="HRJ75" s="19"/>
      <c r="HRK75" s="19"/>
      <c r="HRL75" s="19"/>
      <c r="HRM75" s="19"/>
      <c r="HRN75" s="26"/>
      <c r="HRO75" s="22"/>
      <c r="HRP75" s="23"/>
      <c r="HRQ75" s="20"/>
      <c r="HRR75" s="22"/>
      <c r="HRS75" s="23"/>
      <c r="HRT75" s="23"/>
      <c r="HRU75" s="24"/>
      <c r="HRV75" s="24"/>
      <c r="HRW75" s="21"/>
      <c r="HRX75" s="24"/>
      <c r="HRY75" s="16"/>
      <c r="HRZ75" s="16"/>
      <c r="HSA75" s="17"/>
      <c r="HSB75" s="17"/>
      <c r="HSC75" s="18"/>
      <c r="HSD75" s="19"/>
      <c r="HSE75" s="19"/>
      <c r="HSF75" s="19"/>
      <c r="HSG75" s="19"/>
      <c r="HSH75" s="25"/>
      <c r="HSI75" s="19"/>
      <c r="HSJ75" s="25"/>
      <c r="HSK75" s="19"/>
      <c r="HSL75" s="19"/>
      <c r="HSM75" s="19"/>
      <c r="HSN75" s="19"/>
      <c r="HSO75" s="19"/>
      <c r="HSP75" s="19"/>
      <c r="HSQ75" s="19"/>
      <c r="HSR75" s="19"/>
      <c r="HSS75" s="26"/>
      <c r="HST75" s="22"/>
      <c r="HSU75" s="23"/>
      <c r="HSV75" s="20"/>
      <c r="HSW75" s="22"/>
      <c r="HSX75" s="23"/>
      <c r="HSY75" s="23"/>
      <c r="HSZ75" s="24"/>
      <c r="HTA75" s="24"/>
      <c r="HTB75" s="21"/>
      <c r="HTC75" s="24"/>
      <c r="HTD75" s="16"/>
      <c r="HTE75" s="16"/>
      <c r="HTF75" s="17"/>
      <c r="HTG75" s="17"/>
      <c r="HTH75" s="18"/>
      <c r="HTI75" s="19"/>
      <c r="HTJ75" s="19"/>
      <c r="HTK75" s="19"/>
      <c r="HTL75" s="19"/>
      <c r="HTM75" s="25"/>
      <c r="HTN75" s="19"/>
      <c r="HTO75" s="25"/>
      <c r="HTP75" s="19"/>
      <c r="HTQ75" s="19"/>
      <c r="HTR75" s="19"/>
      <c r="HTS75" s="19"/>
      <c r="HTT75" s="19"/>
      <c r="HTU75" s="19"/>
      <c r="HTV75" s="19"/>
      <c r="HTW75" s="19"/>
      <c r="HTX75" s="26"/>
      <c r="HTY75" s="22"/>
      <c r="HTZ75" s="23"/>
      <c r="HUA75" s="20"/>
      <c r="HUB75" s="22"/>
      <c r="HUC75" s="23"/>
      <c r="HUD75" s="23"/>
      <c r="HUE75" s="24"/>
      <c r="HUF75" s="24"/>
      <c r="HUG75" s="21"/>
      <c r="HUH75" s="24"/>
      <c r="HUI75" s="16"/>
      <c r="HUJ75" s="16"/>
      <c r="HUK75" s="17"/>
      <c r="HUL75" s="17"/>
      <c r="HUM75" s="18"/>
      <c r="HUN75" s="19"/>
      <c r="HUO75" s="19"/>
      <c r="HUP75" s="19"/>
      <c r="HUQ75" s="19"/>
      <c r="HUR75" s="25"/>
      <c r="HUS75" s="19"/>
      <c r="HUT75" s="25"/>
      <c r="HUU75" s="19"/>
      <c r="HUV75" s="19"/>
      <c r="HUW75" s="19"/>
      <c r="HUX75" s="19"/>
      <c r="HUY75" s="19"/>
      <c r="HUZ75" s="19"/>
      <c r="HVA75" s="19"/>
      <c r="HVB75" s="19"/>
      <c r="HVC75" s="26"/>
      <c r="HVD75" s="22"/>
      <c r="HVE75" s="23"/>
      <c r="HVF75" s="20"/>
      <c r="HVG75" s="22"/>
      <c r="HVH75" s="23"/>
      <c r="HVI75" s="23"/>
      <c r="HVJ75" s="24"/>
      <c r="HVK75" s="24"/>
      <c r="HVL75" s="21"/>
      <c r="HVM75" s="24"/>
      <c r="HVN75" s="16"/>
      <c r="HVO75" s="16"/>
      <c r="HVP75" s="17"/>
      <c r="HVQ75" s="17"/>
      <c r="HVR75" s="18"/>
      <c r="HVS75" s="19"/>
      <c r="HVT75" s="19"/>
      <c r="HVU75" s="19"/>
      <c r="HVV75" s="19"/>
      <c r="HVW75" s="25"/>
      <c r="HVX75" s="19"/>
      <c r="HVY75" s="25"/>
      <c r="HVZ75" s="19"/>
      <c r="HWA75" s="19"/>
      <c r="HWB75" s="19"/>
      <c r="HWC75" s="19"/>
      <c r="HWD75" s="19"/>
      <c r="HWE75" s="19"/>
      <c r="HWF75" s="19"/>
      <c r="HWG75" s="19"/>
      <c r="HWH75" s="26"/>
      <c r="HWI75" s="22"/>
      <c r="HWJ75" s="23"/>
      <c r="HWK75" s="20"/>
      <c r="HWL75" s="22"/>
      <c r="HWM75" s="23"/>
      <c r="HWN75" s="23"/>
      <c r="HWO75" s="24"/>
      <c r="HWP75" s="24"/>
      <c r="HWQ75" s="21"/>
      <c r="HWR75" s="24"/>
      <c r="HWS75" s="16"/>
      <c r="HWT75" s="16"/>
      <c r="HWU75" s="17"/>
      <c r="HWV75" s="17"/>
      <c r="HWW75" s="18"/>
      <c r="HWX75" s="19"/>
      <c r="HWY75" s="19"/>
      <c r="HWZ75" s="19"/>
      <c r="HXA75" s="19"/>
      <c r="HXB75" s="25"/>
      <c r="HXC75" s="19"/>
      <c r="HXD75" s="25"/>
      <c r="HXE75" s="19"/>
      <c r="HXF75" s="19"/>
      <c r="HXG75" s="19"/>
      <c r="HXH75" s="19"/>
      <c r="HXI75" s="19"/>
      <c r="HXJ75" s="19"/>
      <c r="HXK75" s="19"/>
      <c r="HXL75" s="19"/>
      <c r="HXM75" s="26"/>
      <c r="HXN75" s="22"/>
      <c r="HXO75" s="23"/>
      <c r="HXP75" s="20"/>
      <c r="HXQ75" s="22"/>
      <c r="HXR75" s="23"/>
      <c r="HXS75" s="23"/>
      <c r="HXT75" s="24"/>
      <c r="HXU75" s="24"/>
      <c r="HXV75" s="21"/>
      <c r="HXW75" s="24"/>
      <c r="HXX75" s="16"/>
      <c r="HXY75" s="16"/>
      <c r="HXZ75" s="17"/>
      <c r="HYA75" s="17"/>
      <c r="HYB75" s="18"/>
      <c r="HYC75" s="19"/>
      <c r="HYD75" s="19"/>
      <c r="HYE75" s="19"/>
      <c r="HYF75" s="19"/>
      <c r="HYG75" s="25"/>
      <c r="HYH75" s="19"/>
      <c r="HYI75" s="25"/>
      <c r="HYJ75" s="19"/>
      <c r="HYK75" s="19"/>
      <c r="HYL75" s="19"/>
      <c r="HYM75" s="19"/>
      <c r="HYN75" s="19"/>
      <c r="HYO75" s="19"/>
      <c r="HYP75" s="19"/>
      <c r="HYQ75" s="19"/>
      <c r="HYR75" s="26"/>
      <c r="HYS75" s="22"/>
      <c r="HYT75" s="23"/>
      <c r="HYU75" s="20"/>
      <c r="HYV75" s="22"/>
      <c r="HYW75" s="23"/>
      <c r="HYX75" s="23"/>
      <c r="HYY75" s="24"/>
      <c r="HYZ75" s="24"/>
      <c r="HZA75" s="21"/>
      <c r="HZB75" s="24"/>
      <c r="HZC75" s="16"/>
      <c r="HZD75" s="16"/>
      <c r="HZE75" s="17"/>
      <c r="HZF75" s="17"/>
      <c r="HZG75" s="18"/>
      <c r="HZH75" s="19"/>
      <c r="HZI75" s="19"/>
      <c r="HZJ75" s="19"/>
      <c r="HZK75" s="19"/>
      <c r="HZL75" s="25"/>
      <c r="HZM75" s="19"/>
      <c r="HZN75" s="25"/>
      <c r="HZO75" s="19"/>
      <c r="HZP75" s="19"/>
      <c r="HZQ75" s="19"/>
      <c r="HZR75" s="19"/>
      <c r="HZS75" s="19"/>
      <c r="HZT75" s="19"/>
      <c r="HZU75" s="19"/>
      <c r="HZV75" s="19"/>
      <c r="HZW75" s="26"/>
      <c r="HZX75" s="22"/>
      <c r="HZY75" s="23"/>
      <c r="HZZ75" s="20"/>
      <c r="IAA75" s="22"/>
      <c r="IAB75" s="23"/>
      <c r="IAC75" s="23"/>
      <c r="IAD75" s="24"/>
      <c r="IAE75" s="24"/>
      <c r="IAF75" s="21"/>
      <c r="IAG75" s="24"/>
      <c r="IAH75" s="16"/>
      <c r="IAI75" s="16"/>
      <c r="IAJ75" s="17"/>
      <c r="IAK75" s="17"/>
      <c r="IAL75" s="18"/>
      <c r="IAM75" s="19"/>
      <c r="IAN75" s="19"/>
      <c r="IAO75" s="19"/>
      <c r="IAP75" s="19"/>
      <c r="IAQ75" s="25"/>
      <c r="IAR75" s="19"/>
      <c r="IAS75" s="25"/>
      <c r="IAT75" s="19"/>
      <c r="IAU75" s="19"/>
      <c r="IAV75" s="19"/>
      <c r="IAW75" s="19"/>
      <c r="IAX75" s="19"/>
      <c r="IAY75" s="19"/>
      <c r="IAZ75" s="19"/>
      <c r="IBA75" s="19"/>
      <c r="IBB75" s="26"/>
      <c r="IBC75" s="22"/>
      <c r="IBD75" s="23"/>
      <c r="IBE75" s="20"/>
      <c r="IBF75" s="22"/>
      <c r="IBG75" s="23"/>
      <c r="IBH75" s="23"/>
      <c r="IBI75" s="24"/>
      <c r="IBJ75" s="24"/>
      <c r="IBK75" s="21"/>
      <c r="IBL75" s="24"/>
      <c r="IBM75" s="16"/>
      <c r="IBN75" s="16"/>
      <c r="IBO75" s="17"/>
      <c r="IBP75" s="17"/>
      <c r="IBQ75" s="18"/>
      <c r="IBR75" s="19"/>
      <c r="IBS75" s="19"/>
      <c r="IBT75" s="19"/>
      <c r="IBU75" s="19"/>
      <c r="IBV75" s="25"/>
      <c r="IBW75" s="19"/>
      <c r="IBX75" s="25"/>
      <c r="IBY75" s="19"/>
      <c r="IBZ75" s="19"/>
      <c r="ICA75" s="19"/>
      <c r="ICB75" s="19"/>
      <c r="ICC75" s="19"/>
      <c r="ICD75" s="19"/>
      <c r="ICE75" s="19"/>
      <c r="ICF75" s="19"/>
      <c r="ICG75" s="26"/>
      <c r="ICH75" s="22"/>
      <c r="ICI75" s="23"/>
      <c r="ICJ75" s="20"/>
      <c r="ICK75" s="22"/>
      <c r="ICL75" s="23"/>
      <c r="ICM75" s="23"/>
      <c r="ICN75" s="24"/>
      <c r="ICO75" s="24"/>
      <c r="ICP75" s="21"/>
      <c r="ICQ75" s="24"/>
      <c r="ICR75" s="16"/>
      <c r="ICS75" s="16"/>
      <c r="ICT75" s="17"/>
      <c r="ICU75" s="17"/>
      <c r="ICV75" s="18"/>
      <c r="ICW75" s="19"/>
      <c r="ICX75" s="19"/>
      <c r="ICY75" s="19"/>
      <c r="ICZ75" s="19"/>
      <c r="IDA75" s="25"/>
      <c r="IDB75" s="19"/>
      <c r="IDC75" s="25"/>
      <c r="IDD75" s="19"/>
      <c r="IDE75" s="19"/>
      <c r="IDF75" s="19"/>
      <c r="IDG75" s="19"/>
      <c r="IDH75" s="19"/>
      <c r="IDI75" s="19"/>
      <c r="IDJ75" s="19"/>
      <c r="IDK75" s="19"/>
      <c r="IDL75" s="26"/>
      <c r="IDM75" s="22"/>
      <c r="IDN75" s="23"/>
      <c r="IDO75" s="20"/>
      <c r="IDP75" s="22"/>
      <c r="IDQ75" s="23"/>
      <c r="IDR75" s="23"/>
      <c r="IDS75" s="24"/>
      <c r="IDT75" s="24"/>
      <c r="IDU75" s="21"/>
      <c r="IDV75" s="24"/>
      <c r="IDW75" s="16"/>
      <c r="IDX75" s="16"/>
      <c r="IDY75" s="17"/>
      <c r="IDZ75" s="17"/>
      <c r="IEA75" s="18"/>
      <c r="IEB75" s="19"/>
      <c r="IEC75" s="19"/>
      <c r="IED75" s="19"/>
      <c r="IEE75" s="19"/>
      <c r="IEF75" s="25"/>
      <c r="IEG75" s="19"/>
      <c r="IEH75" s="25"/>
      <c r="IEI75" s="19"/>
      <c r="IEJ75" s="19"/>
      <c r="IEK75" s="19"/>
      <c r="IEL75" s="19"/>
      <c r="IEM75" s="19"/>
      <c r="IEN75" s="19"/>
      <c r="IEO75" s="19"/>
      <c r="IEP75" s="19"/>
      <c r="IEQ75" s="26"/>
      <c r="IER75" s="22"/>
      <c r="IES75" s="23"/>
      <c r="IET75" s="20"/>
      <c r="IEU75" s="22"/>
      <c r="IEV75" s="23"/>
      <c r="IEW75" s="23"/>
      <c r="IEX75" s="24"/>
      <c r="IEY75" s="24"/>
      <c r="IEZ75" s="21"/>
      <c r="IFA75" s="24"/>
      <c r="IFB75" s="16"/>
      <c r="IFC75" s="16"/>
      <c r="IFD75" s="17"/>
      <c r="IFE75" s="17"/>
      <c r="IFF75" s="18"/>
      <c r="IFG75" s="19"/>
      <c r="IFH75" s="19"/>
      <c r="IFI75" s="19"/>
      <c r="IFJ75" s="19"/>
      <c r="IFK75" s="25"/>
      <c r="IFL75" s="19"/>
      <c r="IFM75" s="25"/>
      <c r="IFN75" s="19"/>
      <c r="IFO75" s="19"/>
      <c r="IFP75" s="19"/>
      <c r="IFQ75" s="19"/>
      <c r="IFR75" s="19"/>
      <c r="IFS75" s="19"/>
      <c r="IFT75" s="19"/>
      <c r="IFU75" s="19"/>
      <c r="IFV75" s="26"/>
      <c r="IFW75" s="22"/>
      <c r="IFX75" s="23"/>
      <c r="IFY75" s="20"/>
      <c r="IFZ75" s="22"/>
      <c r="IGA75" s="23"/>
      <c r="IGB75" s="23"/>
      <c r="IGC75" s="24"/>
      <c r="IGD75" s="24"/>
      <c r="IGE75" s="21"/>
      <c r="IGF75" s="24"/>
      <c r="IGG75" s="16"/>
      <c r="IGH75" s="16"/>
      <c r="IGI75" s="17"/>
      <c r="IGJ75" s="17"/>
      <c r="IGK75" s="18"/>
      <c r="IGL75" s="19"/>
      <c r="IGM75" s="19"/>
      <c r="IGN75" s="19"/>
      <c r="IGO75" s="19"/>
      <c r="IGP75" s="25"/>
      <c r="IGQ75" s="19"/>
      <c r="IGR75" s="25"/>
      <c r="IGS75" s="19"/>
      <c r="IGT75" s="19"/>
      <c r="IGU75" s="19"/>
      <c r="IGV75" s="19"/>
      <c r="IGW75" s="19"/>
      <c r="IGX75" s="19"/>
      <c r="IGY75" s="19"/>
      <c r="IGZ75" s="19"/>
      <c r="IHA75" s="26"/>
      <c r="IHB75" s="22"/>
      <c r="IHC75" s="23"/>
      <c r="IHD75" s="20"/>
      <c r="IHE75" s="22"/>
      <c r="IHF75" s="23"/>
      <c r="IHG75" s="23"/>
      <c r="IHH75" s="24"/>
      <c r="IHI75" s="24"/>
      <c r="IHJ75" s="21"/>
      <c r="IHK75" s="24"/>
      <c r="IHL75" s="16"/>
      <c r="IHM75" s="16"/>
      <c r="IHN75" s="17"/>
      <c r="IHO75" s="17"/>
      <c r="IHP75" s="18"/>
      <c r="IHQ75" s="19"/>
      <c r="IHR75" s="19"/>
      <c r="IHS75" s="19"/>
      <c r="IHT75" s="19"/>
      <c r="IHU75" s="25"/>
      <c r="IHV75" s="19"/>
      <c r="IHW75" s="25"/>
      <c r="IHX75" s="19"/>
      <c r="IHY75" s="19"/>
      <c r="IHZ75" s="19"/>
      <c r="IIA75" s="19"/>
      <c r="IIB75" s="19"/>
      <c r="IIC75" s="19"/>
      <c r="IID75" s="19"/>
      <c r="IIE75" s="19"/>
      <c r="IIF75" s="26"/>
      <c r="IIG75" s="22"/>
      <c r="IIH75" s="23"/>
      <c r="III75" s="20"/>
      <c r="IIJ75" s="22"/>
      <c r="IIK75" s="23"/>
      <c r="IIL75" s="23"/>
      <c r="IIM75" s="24"/>
      <c r="IIN75" s="24"/>
      <c r="IIO75" s="21"/>
      <c r="IIP75" s="24"/>
      <c r="IIQ75" s="16"/>
      <c r="IIR75" s="16"/>
      <c r="IIS75" s="17"/>
      <c r="IIT75" s="17"/>
      <c r="IIU75" s="18"/>
      <c r="IIV75" s="19"/>
      <c r="IIW75" s="19"/>
      <c r="IIX75" s="19"/>
      <c r="IIY75" s="19"/>
      <c r="IIZ75" s="25"/>
      <c r="IJA75" s="19"/>
      <c r="IJB75" s="25"/>
      <c r="IJC75" s="19"/>
      <c r="IJD75" s="19"/>
      <c r="IJE75" s="19"/>
      <c r="IJF75" s="19"/>
      <c r="IJG75" s="19"/>
      <c r="IJH75" s="19"/>
      <c r="IJI75" s="19"/>
      <c r="IJJ75" s="19"/>
      <c r="IJK75" s="26"/>
      <c r="IJL75" s="22"/>
      <c r="IJM75" s="23"/>
      <c r="IJN75" s="20"/>
      <c r="IJO75" s="22"/>
      <c r="IJP75" s="23"/>
      <c r="IJQ75" s="23"/>
      <c r="IJR75" s="24"/>
      <c r="IJS75" s="24"/>
      <c r="IJT75" s="21"/>
      <c r="IJU75" s="24"/>
      <c r="IJV75" s="16"/>
      <c r="IJW75" s="16"/>
      <c r="IJX75" s="17"/>
      <c r="IJY75" s="17"/>
      <c r="IJZ75" s="18"/>
      <c r="IKA75" s="19"/>
      <c r="IKB75" s="19"/>
      <c r="IKC75" s="19"/>
      <c r="IKD75" s="19"/>
      <c r="IKE75" s="25"/>
      <c r="IKF75" s="19"/>
      <c r="IKG75" s="25"/>
      <c r="IKH75" s="19"/>
      <c r="IKI75" s="19"/>
      <c r="IKJ75" s="19"/>
      <c r="IKK75" s="19"/>
      <c r="IKL75" s="19"/>
      <c r="IKM75" s="19"/>
      <c r="IKN75" s="19"/>
      <c r="IKO75" s="19"/>
      <c r="IKP75" s="26"/>
      <c r="IKQ75" s="22"/>
      <c r="IKR75" s="23"/>
      <c r="IKS75" s="20"/>
      <c r="IKT75" s="22"/>
      <c r="IKU75" s="23"/>
      <c r="IKV75" s="23"/>
      <c r="IKW75" s="24"/>
      <c r="IKX75" s="24"/>
      <c r="IKY75" s="21"/>
      <c r="IKZ75" s="24"/>
      <c r="ILA75" s="16"/>
      <c r="ILB75" s="16"/>
      <c r="ILC75" s="17"/>
      <c r="ILD75" s="17"/>
      <c r="ILE75" s="18"/>
      <c r="ILF75" s="19"/>
      <c r="ILG75" s="19"/>
      <c r="ILH75" s="19"/>
      <c r="ILI75" s="19"/>
      <c r="ILJ75" s="25"/>
      <c r="ILK75" s="19"/>
      <c r="ILL75" s="25"/>
      <c r="ILM75" s="19"/>
      <c r="ILN75" s="19"/>
      <c r="ILO75" s="19"/>
      <c r="ILP75" s="19"/>
      <c r="ILQ75" s="19"/>
      <c r="ILR75" s="19"/>
      <c r="ILS75" s="19"/>
      <c r="ILT75" s="19"/>
      <c r="ILU75" s="26"/>
      <c r="ILV75" s="22"/>
      <c r="ILW75" s="23"/>
      <c r="ILX75" s="20"/>
      <c r="ILY75" s="22"/>
      <c r="ILZ75" s="23"/>
      <c r="IMA75" s="23"/>
      <c r="IMB75" s="24"/>
      <c r="IMC75" s="24"/>
      <c r="IMD75" s="21"/>
      <c r="IME75" s="24"/>
      <c r="IMF75" s="16"/>
      <c r="IMG75" s="16"/>
      <c r="IMH75" s="17"/>
      <c r="IMI75" s="17"/>
      <c r="IMJ75" s="18"/>
      <c r="IMK75" s="19"/>
      <c r="IML75" s="19"/>
      <c r="IMM75" s="19"/>
      <c r="IMN75" s="19"/>
      <c r="IMO75" s="25"/>
      <c r="IMP75" s="19"/>
      <c r="IMQ75" s="25"/>
      <c r="IMR75" s="19"/>
      <c r="IMS75" s="19"/>
      <c r="IMT75" s="19"/>
      <c r="IMU75" s="19"/>
      <c r="IMV75" s="19"/>
      <c r="IMW75" s="19"/>
      <c r="IMX75" s="19"/>
      <c r="IMY75" s="19"/>
      <c r="IMZ75" s="26"/>
      <c r="INA75" s="22"/>
      <c r="INB75" s="23"/>
      <c r="INC75" s="20"/>
      <c r="IND75" s="22"/>
      <c r="INE75" s="23"/>
      <c r="INF75" s="23"/>
      <c r="ING75" s="24"/>
      <c r="INH75" s="24"/>
      <c r="INI75" s="21"/>
      <c r="INJ75" s="24"/>
      <c r="INK75" s="16"/>
      <c r="INL75" s="16"/>
      <c r="INM75" s="17"/>
      <c r="INN75" s="17"/>
      <c r="INO75" s="18"/>
      <c r="INP75" s="19"/>
      <c r="INQ75" s="19"/>
      <c r="INR75" s="19"/>
      <c r="INS75" s="19"/>
      <c r="INT75" s="25"/>
      <c r="INU75" s="19"/>
      <c r="INV75" s="25"/>
      <c r="INW75" s="19"/>
      <c r="INX75" s="19"/>
      <c r="INY75" s="19"/>
      <c r="INZ75" s="19"/>
      <c r="IOA75" s="19"/>
      <c r="IOB75" s="19"/>
      <c r="IOC75" s="19"/>
      <c r="IOD75" s="19"/>
      <c r="IOE75" s="26"/>
      <c r="IOF75" s="22"/>
      <c r="IOG75" s="23"/>
      <c r="IOH75" s="20"/>
      <c r="IOI75" s="22"/>
      <c r="IOJ75" s="23"/>
      <c r="IOK75" s="23"/>
      <c r="IOL75" s="24"/>
      <c r="IOM75" s="24"/>
      <c r="ION75" s="21"/>
      <c r="IOO75" s="24"/>
      <c r="IOP75" s="16"/>
      <c r="IOQ75" s="16"/>
      <c r="IOR75" s="17"/>
      <c r="IOS75" s="17"/>
      <c r="IOT75" s="18"/>
      <c r="IOU75" s="19"/>
      <c r="IOV75" s="19"/>
      <c r="IOW75" s="19"/>
      <c r="IOX75" s="19"/>
      <c r="IOY75" s="25"/>
      <c r="IOZ75" s="19"/>
      <c r="IPA75" s="25"/>
      <c r="IPB75" s="19"/>
      <c r="IPC75" s="19"/>
      <c r="IPD75" s="19"/>
      <c r="IPE75" s="19"/>
      <c r="IPF75" s="19"/>
      <c r="IPG75" s="19"/>
      <c r="IPH75" s="19"/>
      <c r="IPI75" s="19"/>
      <c r="IPJ75" s="26"/>
      <c r="IPK75" s="22"/>
      <c r="IPL75" s="23"/>
      <c r="IPM75" s="20"/>
      <c r="IPN75" s="22"/>
      <c r="IPO75" s="23"/>
      <c r="IPP75" s="23"/>
      <c r="IPQ75" s="24"/>
      <c r="IPR75" s="24"/>
      <c r="IPS75" s="21"/>
      <c r="IPT75" s="24"/>
      <c r="IPU75" s="16"/>
      <c r="IPV75" s="16"/>
      <c r="IPW75" s="17"/>
      <c r="IPX75" s="17"/>
      <c r="IPY75" s="18"/>
      <c r="IPZ75" s="19"/>
      <c r="IQA75" s="19"/>
      <c r="IQB75" s="19"/>
      <c r="IQC75" s="19"/>
      <c r="IQD75" s="25"/>
      <c r="IQE75" s="19"/>
      <c r="IQF75" s="25"/>
      <c r="IQG75" s="19"/>
      <c r="IQH75" s="19"/>
      <c r="IQI75" s="19"/>
      <c r="IQJ75" s="19"/>
      <c r="IQK75" s="19"/>
      <c r="IQL75" s="19"/>
      <c r="IQM75" s="19"/>
      <c r="IQN75" s="19"/>
      <c r="IQO75" s="26"/>
      <c r="IQP75" s="22"/>
      <c r="IQQ75" s="23"/>
      <c r="IQR75" s="20"/>
      <c r="IQS75" s="22"/>
      <c r="IQT75" s="23"/>
      <c r="IQU75" s="23"/>
      <c r="IQV75" s="24"/>
      <c r="IQW75" s="24"/>
      <c r="IQX75" s="21"/>
      <c r="IQY75" s="24"/>
      <c r="IQZ75" s="16"/>
      <c r="IRA75" s="16"/>
      <c r="IRB75" s="17"/>
      <c r="IRC75" s="17"/>
      <c r="IRD75" s="18"/>
      <c r="IRE75" s="19"/>
      <c r="IRF75" s="19"/>
      <c r="IRG75" s="19"/>
      <c r="IRH75" s="19"/>
      <c r="IRI75" s="25"/>
      <c r="IRJ75" s="19"/>
      <c r="IRK75" s="25"/>
      <c r="IRL75" s="19"/>
      <c r="IRM75" s="19"/>
      <c r="IRN75" s="19"/>
      <c r="IRO75" s="19"/>
      <c r="IRP75" s="19"/>
      <c r="IRQ75" s="19"/>
      <c r="IRR75" s="19"/>
      <c r="IRS75" s="19"/>
      <c r="IRT75" s="26"/>
      <c r="IRU75" s="22"/>
      <c r="IRV75" s="23"/>
      <c r="IRW75" s="20"/>
      <c r="IRX75" s="22"/>
      <c r="IRY75" s="23"/>
      <c r="IRZ75" s="23"/>
      <c r="ISA75" s="24"/>
      <c r="ISB75" s="24"/>
      <c r="ISC75" s="21"/>
      <c r="ISD75" s="24"/>
      <c r="ISE75" s="16"/>
      <c r="ISF75" s="16"/>
      <c r="ISG75" s="17"/>
      <c r="ISH75" s="17"/>
      <c r="ISI75" s="18"/>
      <c r="ISJ75" s="19"/>
      <c r="ISK75" s="19"/>
      <c r="ISL75" s="19"/>
      <c r="ISM75" s="19"/>
      <c r="ISN75" s="25"/>
      <c r="ISO75" s="19"/>
      <c r="ISP75" s="25"/>
      <c r="ISQ75" s="19"/>
      <c r="ISR75" s="19"/>
      <c r="ISS75" s="19"/>
      <c r="IST75" s="19"/>
      <c r="ISU75" s="19"/>
      <c r="ISV75" s="19"/>
      <c r="ISW75" s="19"/>
      <c r="ISX75" s="19"/>
      <c r="ISY75" s="26"/>
      <c r="ISZ75" s="22"/>
      <c r="ITA75" s="23"/>
      <c r="ITB75" s="20"/>
      <c r="ITC75" s="22"/>
      <c r="ITD75" s="23"/>
      <c r="ITE75" s="23"/>
      <c r="ITF75" s="24"/>
      <c r="ITG75" s="24"/>
      <c r="ITH75" s="21"/>
      <c r="ITI75" s="24"/>
      <c r="ITJ75" s="16"/>
      <c r="ITK75" s="16"/>
      <c r="ITL75" s="17"/>
      <c r="ITM75" s="17"/>
      <c r="ITN75" s="18"/>
      <c r="ITO75" s="19"/>
      <c r="ITP75" s="19"/>
      <c r="ITQ75" s="19"/>
      <c r="ITR75" s="19"/>
      <c r="ITS75" s="25"/>
      <c r="ITT75" s="19"/>
      <c r="ITU75" s="25"/>
      <c r="ITV75" s="19"/>
      <c r="ITW75" s="19"/>
      <c r="ITX75" s="19"/>
      <c r="ITY75" s="19"/>
      <c r="ITZ75" s="19"/>
      <c r="IUA75" s="19"/>
      <c r="IUB75" s="19"/>
      <c r="IUC75" s="19"/>
      <c r="IUD75" s="26"/>
      <c r="IUE75" s="22"/>
      <c r="IUF75" s="23"/>
      <c r="IUG75" s="20"/>
      <c r="IUH75" s="22"/>
      <c r="IUI75" s="23"/>
      <c r="IUJ75" s="23"/>
      <c r="IUK75" s="24"/>
      <c r="IUL75" s="24"/>
      <c r="IUM75" s="21"/>
      <c r="IUN75" s="24"/>
      <c r="IUO75" s="16"/>
      <c r="IUP75" s="16"/>
      <c r="IUQ75" s="17"/>
      <c r="IUR75" s="17"/>
      <c r="IUS75" s="18"/>
      <c r="IUT75" s="19"/>
      <c r="IUU75" s="19"/>
      <c r="IUV75" s="19"/>
      <c r="IUW75" s="19"/>
      <c r="IUX75" s="25"/>
      <c r="IUY75" s="19"/>
      <c r="IUZ75" s="25"/>
      <c r="IVA75" s="19"/>
      <c r="IVB75" s="19"/>
      <c r="IVC75" s="19"/>
      <c r="IVD75" s="19"/>
      <c r="IVE75" s="19"/>
      <c r="IVF75" s="19"/>
      <c r="IVG75" s="19"/>
      <c r="IVH75" s="19"/>
      <c r="IVI75" s="26"/>
      <c r="IVJ75" s="22"/>
      <c r="IVK75" s="23"/>
      <c r="IVL75" s="20"/>
      <c r="IVM75" s="22"/>
      <c r="IVN75" s="23"/>
      <c r="IVO75" s="23"/>
      <c r="IVP75" s="24"/>
      <c r="IVQ75" s="24"/>
      <c r="IVR75" s="21"/>
      <c r="IVS75" s="24"/>
      <c r="IVT75" s="16"/>
      <c r="IVU75" s="16"/>
      <c r="IVV75" s="17"/>
      <c r="IVW75" s="17"/>
      <c r="IVX75" s="18"/>
      <c r="IVY75" s="19"/>
      <c r="IVZ75" s="19"/>
      <c r="IWA75" s="19"/>
      <c r="IWB75" s="19"/>
      <c r="IWC75" s="25"/>
      <c r="IWD75" s="19"/>
      <c r="IWE75" s="25"/>
      <c r="IWF75" s="19"/>
      <c r="IWG75" s="19"/>
      <c r="IWH75" s="19"/>
      <c r="IWI75" s="19"/>
      <c r="IWJ75" s="19"/>
      <c r="IWK75" s="19"/>
      <c r="IWL75" s="19"/>
      <c r="IWM75" s="19"/>
      <c r="IWN75" s="26"/>
      <c r="IWO75" s="22"/>
      <c r="IWP75" s="23"/>
      <c r="IWQ75" s="20"/>
      <c r="IWR75" s="22"/>
      <c r="IWS75" s="23"/>
      <c r="IWT75" s="23"/>
      <c r="IWU75" s="24"/>
      <c r="IWV75" s="24"/>
      <c r="IWW75" s="21"/>
      <c r="IWX75" s="24"/>
      <c r="IWY75" s="16"/>
      <c r="IWZ75" s="16"/>
      <c r="IXA75" s="17"/>
      <c r="IXB75" s="17"/>
      <c r="IXC75" s="18"/>
      <c r="IXD75" s="19"/>
      <c r="IXE75" s="19"/>
      <c r="IXF75" s="19"/>
      <c r="IXG75" s="19"/>
      <c r="IXH75" s="25"/>
      <c r="IXI75" s="19"/>
      <c r="IXJ75" s="25"/>
      <c r="IXK75" s="19"/>
      <c r="IXL75" s="19"/>
      <c r="IXM75" s="19"/>
      <c r="IXN75" s="19"/>
      <c r="IXO75" s="19"/>
      <c r="IXP75" s="19"/>
      <c r="IXQ75" s="19"/>
      <c r="IXR75" s="19"/>
      <c r="IXS75" s="26"/>
      <c r="IXT75" s="22"/>
      <c r="IXU75" s="23"/>
      <c r="IXV75" s="20"/>
      <c r="IXW75" s="22"/>
      <c r="IXX75" s="23"/>
      <c r="IXY75" s="23"/>
      <c r="IXZ75" s="24"/>
      <c r="IYA75" s="24"/>
      <c r="IYB75" s="21"/>
      <c r="IYC75" s="24"/>
      <c r="IYD75" s="16"/>
      <c r="IYE75" s="16"/>
      <c r="IYF75" s="17"/>
      <c r="IYG75" s="17"/>
      <c r="IYH75" s="18"/>
      <c r="IYI75" s="19"/>
      <c r="IYJ75" s="19"/>
      <c r="IYK75" s="19"/>
      <c r="IYL75" s="19"/>
      <c r="IYM75" s="25"/>
      <c r="IYN75" s="19"/>
      <c r="IYO75" s="25"/>
      <c r="IYP75" s="19"/>
      <c r="IYQ75" s="19"/>
      <c r="IYR75" s="19"/>
      <c r="IYS75" s="19"/>
      <c r="IYT75" s="19"/>
      <c r="IYU75" s="19"/>
      <c r="IYV75" s="19"/>
      <c r="IYW75" s="19"/>
      <c r="IYX75" s="26"/>
      <c r="IYY75" s="22"/>
      <c r="IYZ75" s="23"/>
      <c r="IZA75" s="20"/>
      <c r="IZB75" s="22"/>
      <c r="IZC75" s="23"/>
      <c r="IZD75" s="23"/>
      <c r="IZE75" s="24"/>
      <c r="IZF75" s="24"/>
      <c r="IZG75" s="21"/>
      <c r="IZH75" s="24"/>
      <c r="IZI75" s="16"/>
      <c r="IZJ75" s="16"/>
      <c r="IZK75" s="17"/>
      <c r="IZL75" s="17"/>
      <c r="IZM75" s="18"/>
      <c r="IZN75" s="19"/>
      <c r="IZO75" s="19"/>
      <c r="IZP75" s="19"/>
      <c r="IZQ75" s="19"/>
      <c r="IZR75" s="25"/>
      <c r="IZS75" s="19"/>
      <c r="IZT75" s="25"/>
      <c r="IZU75" s="19"/>
      <c r="IZV75" s="19"/>
      <c r="IZW75" s="19"/>
      <c r="IZX75" s="19"/>
      <c r="IZY75" s="19"/>
      <c r="IZZ75" s="19"/>
      <c r="JAA75" s="19"/>
      <c r="JAB75" s="19"/>
      <c r="JAC75" s="26"/>
      <c r="JAD75" s="22"/>
      <c r="JAE75" s="23"/>
      <c r="JAF75" s="20"/>
      <c r="JAG75" s="22"/>
      <c r="JAH75" s="23"/>
      <c r="JAI75" s="23"/>
      <c r="JAJ75" s="24"/>
      <c r="JAK75" s="24"/>
      <c r="JAL75" s="21"/>
      <c r="JAM75" s="24"/>
      <c r="JAN75" s="16"/>
      <c r="JAO75" s="16"/>
      <c r="JAP75" s="17"/>
      <c r="JAQ75" s="17"/>
      <c r="JAR75" s="18"/>
      <c r="JAS75" s="19"/>
      <c r="JAT75" s="19"/>
      <c r="JAU75" s="19"/>
      <c r="JAV75" s="19"/>
      <c r="JAW75" s="25"/>
      <c r="JAX75" s="19"/>
      <c r="JAY75" s="25"/>
      <c r="JAZ75" s="19"/>
      <c r="JBA75" s="19"/>
      <c r="JBB75" s="19"/>
      <c r="JBC75" s="19"/>
      <c r="JBD75" s="19"/>
      <c r="JBE75" s="19"/>
      <c r="JBF75" s="19"/>
      <c r="JBG75" s="19"/>
      <c r="JBH75" s="26"/>
      <c r="JBI75" s="22"/>
      <c r="JBJ75" s="23"/>
      <c r="JBK75" s="20"/>
      <c r="JBL75" s="22"/>
      <c r="JBM75" s="23"/>
      <c r="JBN75" s="23"/>
      <c r="JBO75" s="24"/>
      <c r="JBP75" s="24"/>
      <c r="JBQ75" s="21"/>
      <c r="JBR75" s="24"/>
      <c r="JBS75" s="16"/>
      <c r="JBT75" s="16"/>
      <c r="JBU75" s="17"/>
      <c r="JBV75" s="17"/>
      <c r="JBW75" s="18"/>
      <c r="JBX75" s="19"/>
      <c r="JBY75" s="19"/>
      <c r="JBZ75" s="19"/>
      <c r="JCA75" s="19"/>
      <c r="JCB75" s="25"/>
      <c r="JCC75" s="19"/>
      <c r="JCD75" s="25"/>
      <c r="JCE75" s="19"/>
      <c r="JCF75" s="19"/>
      <c r="JCG75" s="19"/>
      <c r="JCH75" s="19"/>
      <c r="JCI75" s="19"/>
      <c r="JCJ75" s="19"/>
      <c r="JCK75" s="19"/>
      <c r="JCL75" s="19"/>
      <c r="JCM75" s="26"/>
      <c r="JCN75" s="22"/>
      <c r="JCO75" s="23"/>
      <c r="JCP75" s="20"/>
      <c r="JCQ75" s="22"/>
      <c r="JCR75" s="23"/>
      <c r="JCS75" s="23"/>
      <c r="JCT75" s="24"/>
      <c r="JCU75" s="24"/>
      <c r="JCV75" s="21"/>
      <c r="JCW75" s="24"/>
      <c r="JCX75" s="16"/>
      <c r="JCY75" s="16"/>
      <c r="JCZ75" s="17"/>
      <c r="JDA75" s="17"/>
      <c r="JDB75" s="18"/>
      <c r="JDC75" s="19"/>
      <c r="JDD75" s="19"/>
      <c r="JDE75" s="19"/>
      <c r="JDF75" s="19"/>
      <c r="JDG75" s="25"/>
      <c r="JDH75" s="19"/>
      <c r="JDI75" s="25"/>
      <c r="JDJ75" s="19"/>
      <c r="JDK75" s="19"/>
      <c r="JDL75" s="19"/>
      <c r="JDM75" s="19"/>
      <c r="JDN75" s="19"/>
      <c r="JDO75" s="19"/>
      <c r="JDP75" s="19"/>
      <c r="JDQ75" s="19"/>
      <c r="JDR75" s="26"/>
      <c r="JDS75" s="22"/>
      <c r="JDT75" s="23"/>
      <c r="JDU75" s="20"/>
      <c r="JDV75" s="22"/>
      <c r="JDW75" s="23"/>
      <c r="JDX75" s="23"/>
      <c r="JDY75" s="24"/>
      <c r="JDZ75" s="24"/>
      <c r="JEA75" s="21"/>
      <c r="JEB75" s="24"/>
      <c r="JEC75" s="16"/>
      <c r="JED75" s="16"/>
      <c r="JEE75" s="17"/>
      <c r="JEF75" s="17"/>
      <c r="JEG75" s="18"/>
      <c r="JEH75" s="19"/>
      <c r="JEI75" s="19"/>
      <c r="JEJ75" s="19"/>
      <c r="JEK75" s="19"/>
      <c r="JEL75" s="25"/>
      <c r="JEM75" s="19"/>
      <c r="JEN75" s="25"/>
      <c r="JEO75" s="19"/>
      <c r="JEP75" s="19"/>
      <c r="JEQ75" s="19"/>
      <c r="JER75" s="19"/>
      <c r="JES75" s="19"/>
      <c r="JET75" s="19"/>
      <c r="JEU75" s="19"/>
      <c r="JEV75" s="19"/>
      <c r="JEW75" s="26"/>
      <c r="JEX75" s="22"/>
      <c r="JEY75" s="23"/>
      <c r="JEZ75" s="20"/>
      <c r="JFA75" s="22"/>
      <c r="JFB75" s="23"/>
      <c r="JFC75" s="23"/>
      <c r="JFD75" s="24"/>
      <c r="JFE75" s="24"/>
      <c r="JFF75" s="21"/>
      <c r="JFG75" s="24"/>
      <c r="JFH75" s="16"/>
      <c r="JFI75" s="16"/>
      <c r="JFJ75" s="17"/>
      <c r="JFK75" s="17"/>
      <c r="JFL75" s="18"/>
      <c r="JFM75" s="19"/>
      <c r="JFN75" s="19"/>
      <c r="JFO75" s="19"/>
      <c r="JFP75" s="19"/>
      <c r="JFQ75" s="25"/>
      <c r="JFR75" s="19"/>
      <c r="JFS75" s="25"/>
      <c r="JFT75" s="19"/>
      <c r="JFU75" s="19"/>
      <c r="JFV75" s="19"/>
      <c r="JFW75" s="19"/>
      <c r="JFX75" s="19"/>
      <c r="JFY75" s="19"/>
      <c r="JFZ75" s="19"/>
      <c r="JGA75" s="19"/>
      <c r="JGB75" s="26"/>
      <c r="JGC75" s="22"/>
      <c r="JGD75" s="23"/>
      <c r="JGE75" s="20"/>
      <c r="JGF75" s="22"/>
      <c r="JGG75" s="23"/>
      <c r="JGH75" s="23"/>
      <c r="JGI75" s="24"/>
      <c r="JGJ75" s="24"/>
      <c r="JGK75" s="21"/>
      <c r="JGL75" s="24"/>
      <c r="JGM75" s="16"/>
      <c r="JGN75" s="16"/>
      <c r="JGO75" s="17"/>
      <c r="JGP75" s="17"/>
      <c r="JGQ75" s="18"/>
      <c r="JGR75" s="19"/>
      <c r="JGS75" s="19"/>
      <c r="JGT75" s="19"/>
      <c r="JGU75" s="19"/>
      <c r="JGV75" s="25"/>
      <c r="JGW75" s="19"/>
      <c r="JGX75" s="25"/>
      <c r="JGY75" s="19"/>
      <c r="JGZ75" s="19"/>
      <c r="JHA75" s="19"/>
      <c r="JHB75" s="19"/>
      <c r="JHC75" s="19"/>
      <c r="JHD75" s="19"/>
      <c r="JHE75" s="19"/>
      <c r="JHF75" s="19"/>
      <c r="JHG75" s="26"/>
      <c r="JHH75" s="22"/>
      <c r="JHI75" s="23"/>
      <c r="JHJ75" s="20"/>
      <c r="JHK75" s="22"/>
      <c r="JHL75" s="23"/>
      <c r="JHM75" s="23"/>
      <c r="JHN75" s="24"/>
      <c r="JHO75" s="24"/>
      <c r="JHP75" s="21"/>
      <c r="JHQ75" s="24"/>
      <c r="JHR75" s="16"/>
      <c r="JHS75" s="16"/>
      <c r="JHT75" s="17"/>
      <c r="JHU75" s="17"/>
      <c r="JHV75" s="18"/>
      <c r="JHW75" s="19"/>
      <c r="JHX75" s="19"/>
      <c r="JHY75" s="19"/>
      <c r="JHZ75" s="19"/>
      <c r="JIA75" s="25"/>
      <c r="JIB75" s="19"/>
      <c r="JIC75" s="25"/>
      <c r="JID75" s="19"/>
      <c r="JIE75" s="19"/>
      <c r="JIF75" s="19"/>
      <c r="JIG75" s="19"/>
      <c r="JIH75" s="19"/>
      <c r="JII75" s="19"/>
      <c r="JIJ75" s="19"/>
      <c r="JIK75" s="19"/>
      <c r="JIL75" s="26"/>
      <c r="JIM75" s="22"/>
      <c r="JIN75" s="23"/>
      <c r="JIO75" s="20"/>
      <c r="JIP75" s="22"/>
      <c r="JIQ75" s="23"/>
      <c r="JIR75" s="23"/>
      <c r="JIS75" s="24"/>
      <c r="JIT75" s="24"/>
      <c r="JIU75" s="21"/>
      <c r="JIV75" s="24"/>
      <c r="JIW75" s="16"/>
      <c r="JIX75" s="16"/>
      <c r="JIY75" s="17"/>
      <c r="JIZ75" s="17"/>
      <c r="JJA75" s="18"/>
      <c r="JJB75" s="19"/>
      <c r="JJC75" s="19"/>
      <c r="JJD75" s="19"/>
      <c r="JJE75" s="19"/>
      <c r="JJF75" s="25"/>
      <c r="JJG75" s="19"/>
      <c r="JJH75" s="25"/>
      <c r="JJI75" s="19"/>
      <c r="JJJ75" s="19"/>
      <c r="JJK75" s="19"/>
      <c r="JJL75" s="19"/>
      <c r="JJM75" s="19"/>
      <c r="JJN75" s="19"/>
      <c r="JJO75" s="19"/>
      <c r="JJP75" s="19"/>
      <c r="JJQ75" s="26"/>
      <c r="JJR75" s="22"/>
      <c r="JJS75" s="23"/>
      <c r="JJT75" s="20"/>
      <c r="JJU75" s="22"/>
      <c r="JJV75" s="23"/>
      <c r="JJW75" s="23"/>
      <c r="JJX75" s="24"/>
      <c r="JJY75" s="24"/>
      <c r="JJZ75" s="21"/>
      <c r="JKA75" s="24"/>
      <c r="JKB75" s="16"/>
      <c r="JKC75" s="16"/>
      <c r="JKD75" s="17"/>
      <c r="JKE75" s="17"/>
      <c r="JKF75" s="18"/>
      <c r="JKG75" s="19"/>
      <c r="JKH75" s="19"/>
      <c r="JKI75" s="19"/>
      <c r="JKJ75" s="19"/>
      <c r="JKK75" s="25"/>
      <c r="JKL75" s="19"/>
      <c r="JKM75" s="25"/>
      <c r="JKN75" s="19"/>
      <c r="JKO75" s="19"/>
      <c r="JKP75" s="19"/>
      <c r="JKQ75" s="19"/>
      <c r="JKR75" s="19"/>
      <c r="JKS75" s="19"/>
      <c r="JKT75" s="19"/>
      <c r="JKU75" s="19"/>
      <c r="JKV75" s="26"/>
      <c r="JKW75" s="22"/>
      <c r="JKX75" s="23"/>
      <c r="JKY75" s="20"/>
      <c r="JKZ75" s="22"/>
      <c r="JLA75" s="23"/>
      <c r="JLB75" s="23"/>
      <c r="JLC75" s="24"/>
      <c r="JLD75" s="24"/>
      <c r="JLE75" s="21"/>
      <c r="JLF75" s="24"/>
      <c r="JLG75" s="16"/>
      <c r="JLH75" s="16"/>
      <c r="JLI75" s="17"/>
      <c r="JLJ75" s="17"/>
      <c r="JLK75" s="18"/>
      <c r="JLL75" s="19"/>
      <c r="JLM75" s="19"/>
      <c r="JLN75" s="19"/>
      <c r="JLO75" s="19"/>
      <c r="JLP75" s="25"/>
      <c r="JLQ75" s="19"/>
      <c r="JLR75" s="25"/>
      <c r="JLS75" s="19"/>
      <c r="JLT75" s="19"/>
      <c r="JLU75" s="19"/>
      <c r="JLV75" s="19"/>
      <c r="JLW75" s="19"/>
      <c r="JLX75" s="19"/>
      <c r="JLY75" s="19"/>
      <c r="JLZ75" s="19"/>
      <c r="JMA75" s="26"/>
      <c r="JMB75" s="22"/>
      <c r="JMC75" s="23"/>
      <c r="JMD75" s="20"/>
      <c r="JME75" s="22"/>
      <c r="JMF75" s="23"/>
      <c r="JMG75" s="23"/>
      <c r="JMH75" s="24"/>
      <c r="JMI75" s="24"/>
      <c r="JMJ75" s="21"/>
      <c r="JMK75" s="24"/>
      <c r="JML75" s="16"/>
      <c r="JMM75" s="16"/>
      <c r="JMN75" s="17"/>
      <c r="JMO75" s="17"/>
      <c r="JMP75" s="18"/>
      <c r="JMQ75" s="19"/>
      <c r="JMR75" s="19"/>
      <c r="JMS75" s="19"/>
      <c r="JMT75" s="19"/>
      <c r="JMU75" s="25"/>
      <c r="JMV75" s="19"/>
      <c r="JMW75" s="25"/>
      <c r="JMX75" s="19"/>
      <c r="JMY75" s="19"/>
      <c r="JMZ75" s="19"/>
      <c r="JNA75" s="19"/>
      <c r="JNB75" s="19"/>
      <c r="JNC75" s="19"/>
      <c r="JND75" s="19"/>
      <c r="JNE75" s="19"/>
      <c r="JNF75" s="26"/>
      <c r="JNG75" s="22"/>
      <c r="JNH75" s="23"/>
      <c r="JNI75" s="20"/>
      <c r="JNJ75" s="22"/>
      <c r="JNK75" s="23"/>
      <c r="JNL75" s="23"/>
      <c r="JNM75" s="24"/>
      <c r="JNN75" s="24"/>
      <c r="JNO75" s="21"/>
      <c r="JNP75" s="24"/>
      <c r="JNQ75" s="16"/>
      <c r="JNR75" s="16"/>
      <c r="JNS75" s="17"/>
      <c r="JNT75" s="17"/>
      <c r="JNU75" s="18"/>
      <c r="JNV75" s="19"/>
      <c r="JNW75" s="19"/>
      <c r="JNX75" s="19"/>
      <c r="JNY75" s="19"/>
      <c r="JNZ75" s="25"/>
      <c r="JOA75" s="19"/>
      <c r="JOB75" s="25"/>
      <c r="JOC75" s="19"/>
      <c r="JOD75" s="19"/>
      <c r="JOE75" s="19"/>
      <c r="JOF75" s="19"/>
      <c r="JOG75" s="19"/>
      <c r="JOH75" s="19"/>
      <c r="JOI75" s="19"/>
      <c r="JOJ75" s="19"/>
      <c r="JOK75" s="26"/>
      <c r="JOL75" s="22"/>
      <c r="JOM75" s="23"/>
      <c r="JON75" s="20"/>
      <c r="JOO75" s="22"/>
      <c r="JOP75" s="23"/>
      <c r="JOQ75" s="23"/>
      <c r="JOR75" s="24"/>
      <c r="JOS75" s="24"/>
      <c r="JOT75" s="21"/>
      <c r="JOU75" s="24"/>
      <c r="JOV75" s="16"/>
      <c r="JOW75" s="16"/>
      <c r="JOX75" s="17"/>
      <c r="JOY75" s="17"/>
      <c r="JOZ75" s="18"/>
      <c r="JPA75" s="19"/>
      <c r="JPB75" s="19"/>
      <c r="JPC75" s="19"/>
      <c r="JPD75" s="19"/>
      <c r="JPE75" s="25"/>
      <c r="JPF75" s="19"/>
      <c r="JPG75" s="25"/>
      <c r="JPH75" s="19"/>
      <c r="JPI75" s="19"/>
      <c r="JPJ75" s="19"/>
      <c r="JPK75" s="19"/>
      <c r="JPL75" s="19"/>
      <c r="JPM75" s="19"/>
      <c r="JPN75" s="19"/>
      <c r="JPO75" s="19"/>
      <c r="JPP75" s="26"/>
      <c r="JPQ75" s="22"/>
      <c r="JPR75" s="23"/>
      <c r="JPS75" s="20"/>
      <c r="JPT75" s="22"/>
      <c r="JPU75" s="23"/>
      <c r="JPV75" s="23"/>
      <c r="JPW75" s="24"/>
      <c r="JPX75" s="24"/>
      <c r="JPY75" s="21"/>
      <c r="JPZ75" s="24"/>
      <c r="JQA75" s="16"/>
      <c r="JQB75" s="16"/>
      <c r="JQC75" s="17"/>
      <c r="JQD75" s="17"/>
      <c r="JQE75" s="18"/>
      <c r="JQF75" s="19"/>
      <c r="JQG75" s="19"/>
      <c r="JQH75" s="19"/>
      <c r="JQI75" s="19"/>
      <c r="JQJ75" s="25"/>
      <c r="JQK75" s="19"/>
      <c r="JQL75" s="25"/>
      <c r="JQM75" s="19"/>
      <c r="JQN75" s="19"/>
      <c r="JQO75" s="19"/>
      <c r="JQP75" s="19"/>
      <c r="JQQ75" s="19"/>
      <c r="JQR75" s="19"/>
      <c r="JQS75" s="19"/>
      <c r="JQT75" s="19"/>
      <c r="JQU75" s="26"/>
      <c r="JQV75" s="22"/>
      <c r="JQW75" s="23"/>
      <c r="JQX75" s="20"/>
      <c r="JQY75" s="22"/>
      <c r="JQZ75" s="23"/>
      <c r="JRA75" s="23"/>
      <c r="JRB75" s="24"/>
      <c r="JRC75" s="24"/>
      <c r="JRD75" s="21"/>
      <c r="JRE75" s="24"/>
      <c r="JRF75" s="16"/>
      <c r="JRG75" s="16"/>
      <c r="JRH75" s="17"/>
      <c r="JRI75" s="17"/>
      <c r="JRJ75" s="18"/>
      <c r="JRK75" s="19"/>
      <c r="JRL75" s="19"/>
      <c r="JRM75" s="19"/>
      <c r="JRN75" s="19"/>
      <c r="JRO75" s="25"/>
      <c r="JRP75" s="19"/>
      <c r="JRQ75" s="25"/>
      <c r="JRR75" s="19"/>
      <c r="JRS75" s="19"/>
      <c r="JRT75" s="19"/>
      <c r="JRU75" s="19"/>
      <c r="JRV75" s="19"/>
      <c r="JRW75" s="19"/>
      <c r="JRX75" s="19"/>
      <c r="JRY75" s="19"/>
      <c r="JRZ75" s="26"/>
      <c r="JSA75" s="22"/>
      <c r="JSB75" s="23"/>
      <c r="JSC75" s="20"/>
      <c r="JSD75" s="22"/>
      <c r="JSE75" s="23"/>
      <c r="JSF75" s="23"/>
      <c r="JSG75" s="24"/>
      <c r="JSH75" s="24"/>
      <c r="JSI75" s="21"/>
      <c r="JSJ75" s="24"/>
      <c r="JSK75" s="16"/>
      <c r="JSL75" s="16"/>
      <c r="JSM75" s="17"/>
      <c r="JSN75" s="17"/>
      <c r="JSO75" s="18"/>
      <c r="JSP75" s="19"/>
      <c r="JSQ75" s="19"/>
      <c r="JSR75" s="19"/>
      <c r="JSS75" s="19"/>
      <c r="JST75" s="25"/>
      <c r="JSU75" s="19"/>
      <c r="JSV75" s="25"/>
      <c r="JSW75" s="19"/>
      <c r="JSX75" s="19"/>
      <c r="JSY75" s="19"/>
      <c r="JSZ75" s="19"/>
      <c r="JTA75" s="19"/>
      <c r="JTB75" s="19"/>
      <c r="JTC75" s="19"/>
      <c r="JTD75" s="19"/>
      <c r="JTE75" s="26"/>
      <c r="JTF75" s="22"/>
      <c r="JTG75" s="23"/>
      <c r="JTH75" s="20"/>
      <c r="JTI75" s="22"/>
      <c r="JTJ75" s="23"/>
      <c r="JTK75" s="23"/>
      <c r="JTL75" s="24"/>
      <c r="JTM75" s="24"/>
      <c r="JTN75" s="21"/>
      <c r="JTO75" s="24"/>
      <c r="JTP75" s="16"/>
      <c r="JTQ75" s="16"/>
      <c r="JTR75" s="17"/>
      <c r="JTS75" s="17"/>
      <c r="JTT75" s="18"/>
      <c r="JTU75" s="19"/>
      <c r="JTV75" s="19"/>
      <c r="JTW75" s="19"/>
      <c r="JTX75" s="19"/>
      <c r="JTY75" s="25"/>
      <c r="JTZ75" s="19"/>
      <c r="JUA75" s="25"/>
      <c r="JUB75" s="19"/>
      <c r="JUC75" s="19"/>
      <c r="JUD75" s="19"/>
      <c r="JUE75" s="19"/>
      <c r="JUF75" s="19"/>
      <c r="JUG75" s="19"/>
      <c r="JUH75" s="19"/>
      <c r="JUI75" s="19"/>
      <c r="JUJ75" s="26"/>
      <c r="JUK75" s="22"/>
      <c r="JUL75" s="23"/>
      <c r="JUM75" s="20"/>
      <c r="JUN75" s="22"/>
      <c r="JUO75" s="23"/>
      <c r="JUP75" s="23"/>
      <c r="JUQ75" s="24"/>
      <c r="JUR75" s="24"/>
      <c r="JUS75" s="21"/>
      <c r="JUT75" s="24"/>
      <c r="JUU75" s="16"/>
      <c r="JUV75" s="16"/>
      <c r="JUW75" s="17"/>
      <c r="JUX75" s="17"/>
      <c r="JUY75" s="18"/>
      <c r="JUZ75" s="19"/>
      <c r="JVA75" s="19"/>
      <c r="JVB75" s="19"/>
      <c r="JVC75" s="19"/>
      <c r="JVD75" s="25"/>
      <c r="JVE75" s="19"/>
      <c r="JVF75" s="25"/>
      <c r="JVG75" s="19"/>
      <c r="JVH75" s="19"/>
      <c r="JVI75" s="19"/>
      <c r="JVJ75" s="19"/>
      <c r="JVK75" s="19"/>
      <c r="JVL75" s="19"/>
      <c r="JVM75" s="19"/>
      <c r="JVN75" s="19"/>
      <c r="JVO75" s="26"/>
      <c r="JVP75" s="22"/>
      <c r="JVQ75" s="23"/>
      <c r="JVR75" s="20"/>
      <c r="JVS75" s="22"/>
      <c r="JVT75" s="23"/>
      <c r="JVU75" s="23"/>
      <c r="JVV75" s="24"/>
      <c r="JVW75" s="24"/>
      <c r="JVX75" s="21"/>
      <c r="JVY75" s="24"/>
      <c r="JVZ75" s="16"/>
      <c r="JWA75" s="16"/>
      <c r="JWB75" s="17"/>
      <c r="JWC75" s="17"/>
      <c r="JWD75" s="18"/>
      <c r="JWE75" s="19"/>
      <c r="JWF75" s="19"/>
      <c r="JWG75" s="19"/>
      <c r="JWH75" s="19"/>
      <c r="JWI75" s="25"/>
      <c r="JWJ75" s="19"/>
      <c r="JWK75" s="25"/>
      <c r="JWL75" s="19"/>
      <c r="JWM75" s="19"/>
      <c r="JWN75" s="19"/>
      <c r="JWO75" s="19"/>
      <c r="JWP75" s="19"/>
      <c r="JWQ75" s="19"/>
      <c r="JWR75" s="19"/>
      <c r="JWS75" s="19"/>
      <c r="JWT75" s="26"/>
      <c r="JWU75" s="22"/>
      <c r="JWV75" s="23"/>
      <c r="JWW75" s="20"/>
      <c r="JWX75" s="22"/>
      <c r="JWY75" s="23"/>
      <c r="JWZ75" s="23"/>
      <c r="JXA75" s="24"/>
      <c r="JXB75" s="24"/>
      <c r="JXC75" s="21"/>
      <c r="JXD75" s="24"/>
      <c r="JXE75" s="16"/>
      <c r="JXF75" s="16"/>
      <c r="JXG75" s="17"/>
      <c r="JXH75" s="17"/>
      <c r="JXI75" s="18"/>
      <c r="JXJ75" s="19"/>
      <c r="JXK75" s="19"/>
      <c r="JXL75" s="19"/>
      <c r="JXM75" s="19"/>
      <c r="JXN75" s="25"/>
      <c r="JXO75" s="19"/>
      <c r="JXP75" s="25"/>
      <c r="JXQ75" s="19"/>
      <c r="JXR75" s="19"/>
      <c r="JXS75" s="19"/>
      <c r="JXT75" s="19"/>
      <c r="JXU75" s="19"/>
      <c r="JXV75" s="19"/>
      <c r="JXW75" s="19"/>
      <c r="JXX75" s="19"/>
      <c r="JXY75" s="26"/>
      <c r="JXZ75" s="22"/>
      <c r="JYA75" s="23"/>
      <c r="JYB75" s="20"/>
      <c r="JYC75" s="22"/>
      <c r="JYD75" s="23"/>
      <c r="JYE75" s="23"/>
      <c r="JYF75" s="24"/>
      <c r="JYG75" s="24"/>
      <c r="JYH75" s="21"/>
      <c r="JYI75" s="24"/>
      <c r="JYJ75" s="16"/>
      <c r="JYK75" s="16"/>
      <c r="JYL75" s="17"/>
      <c r="JYM75" s="17"/>
      <c r="JYN75" s="18"/>
      <c r="JYO75" s="19"/>
      <c r="JYP75" s="19"/>
      <c r="JYQ75" s="19"/>
      <c r="JYR75" s="19"/>
      <c r="JYS75" s="25"/>
      <c r="JYT75" s="19"/>
      <c r="JYU75" s="25"/>
      <c r="JYV75" s="19"/>
      <c r="JYW75" s="19"/>
      <c r="JYX75" s="19"/>
      <c r="JYY75" s="19"/>
      <c r="JYZ75" s="19"/>
      <c r="JZA75" s="19"/>
      <c r="JZB75" s="19"/>
      <c r="JZC75" s="19"/>
      <c r="JZD75" s="26"/>
      <c r="JZE75" s="22"/>
      <c r="JZF75" s="23"/>
      <c r="JZG75" s="20"/>
      <c r="JZH75" s="22"/>
      <c r="JZI75" s="23"/>
      <c r="JZJ75" s="23"/>
      <c r="JZK75" s="24"/>
      <c r="JZL75" s="24"/>
      <c r="JZM75" s="21"/>
      <c r="JZN75" s="24"/>
      <c r="JZO75" s="16"/>
      <c r="JZP75" s="16"/>
      <c r="JZQ75" s="17"/>
      <c r="JZR75" s="17"/>
      <c r="JZS75" s="18"/>
      <c r="JZT75" s="19"/>
      <c r="JZU75" s="19"/>
      <c r="JZV75" s="19"/>
      <c r="JZW75" s="19"/>
      <c r="JZX75" s="25"/>
      <c r="JZY75" s="19"/>
      <c r="JZZ75" s="25"/>
      <c r="KAA75" s="19"/>
      <c r="KAB75" s="19"/>
      <c r="KAC75" s="19"/>
      <c r="KAD75" s="19"/>
      <c r="KAE75" s="19"/>
      <c r="KAF75" s="19"/>
      <c r="KAG75" s="19"/>
      <c r="KAH75" s="19"/>
      <c r="KAI75" s="26"/>
      <c r="KAJ75" s="22"/>
      <c r="KAK75" s="23"/>
      <c r="KAL75" s="20"/>
      <c r="KAM75" s="22"/>
      <c r="KAN75" s="23"/>
      <c r="KAO75" s="23"/>
      <c r="KAP75" s="24"/>
      <c r="KAQ75" s="24"/>
      <c r="KAR75" s="21"/>
      <c r="KAS75" s="24"/>
      <c r="KAT75" s="16"/>
      <c r="KAU75" s="16"/>
      <c r="KAV75" s="17"/>
      <c r="KAW75" s="17"/>
      <c r="KAX75" s="18"/>
      <c r="KAY75" s="19"/>
      <c r="KAZ75" s="19"/>
      <c r="KBA75" s="19"/>
      <c r="KBB75" s="19"/>
      <c r="KBC75" s="25"/>
      <c r="KBD75" s="19"/>
      <c r="KBE75" s="25"/>
      <c r="KBF75" s="19"/>
      <c r="KBG75" s="19"/>
      <c r="KBH75" s="19"/>
      <c r="KBI75" s="19"/>
      <c r="KBJ75" s="19"/>
      <c r="KBK75" s="19"/>
      <c r="KBL75" s="19"/>
      <c r="KBM75" s="19"/>
      <c r="KBN75" s="26"/>
      <c r="KBO75" s="22"/>
      <c r="KBP75" s="23"/>
      <c r="KBQ75" s="20"/>
      <c r="KBR75" s="22"/>
      <c r="KBS75" s="23"/>
      <c r="KBT75" s="23"/>
      <c r="KBU75" s="24"/>
      <c r="KBV75" s="24"/>
      <c r="KBW75" s="21"/>
      <c r="KBX75" s="24"/>
      <c r="KBY75" s="16"/>
      <c r="KBZ75" s="16"/>
      <c r="KCA75" s="17"/>
      <c r="KCB75" s="17"/>
      <c r="KCC75" s="18"/>
      <c r="KCD75" s="19"/>
      <c r="KCE75" s="19"/>
      <c r="KCF75" s="19"/>
      <c r="KCG75" s="19"/>
      <c r="KCH75" s="25"/>
      <c r="KCI75" s="19"/>
      <c r="KCJ75" s="25"/>
      <c r="KCK75" s="19"/>
      <c r="KCL75" s="19"/>
      <c r="KCM75" s="19"/>
      <c r="KCN75" s="19"/>
      <c r="KCO75" s="19"/>
      <c r="KCP75" s="19"/>
      <c r="KCQ75" s="19"/>
      <c r="KCR75" s="19"/>
      <c r="KCS75" s="26"/>
      <c r="KCT75" s="22"/>
      <c r="KCU75" s="23"/>
      <c r="KCV75" s="20"/>
      <c r="KCW75" s="22"/>
      <c r="KCX75" s="23"/>
      <c r="KCY75" s="23"/>
      <c r="KCZ75" s="24"/>
      <c r="KDA75" s="24"/>
      <c r="KDB75" s="21"/>
      <c r="KDC75" s="24"/>
      <c r="KDD75" s="16"/>
      <c r="KDE75" s="16"/>
      <c r="KDF75" s="17"/>
      <c r="KDG75" s="17"/>
      <c r="KDH75" s="18"/>
      <c r="KDI75" s="19"/>
      <c r="KDJ75" s="19"/>
      <c r="KDK75" s="19"/>
      <c r="KDL75" s="19"/>
      <c r="KDM75" s="25"/>
      <c r="KDN75" s="19"/>
      <c r="KDO75" s="25"/>
      <c r="KDP75" s="19"/>
      <c r="KDQ75" s="19"/>
      <c r="KDR75" s="19"/>
      <c r="KDS75" s="19"/>
      <c r="KDT75" s="19"/>
      <c r="KDU75" s="19"/>
      <c r="KDV75" s="19"/>
      <c r="KDW75" s="19"/>
      <c r="KDX75" s="26"/>
      <c r="KDY75" s="22"/>
      <c r="KDZ75" s="23"/>
      <c r="KEA75" s="20"/>
      <c r="KEB75" s="22"/>
      <c r="KEC75" s="23"/>
      <c r="KED75" s="23"/>
      <c r="KEE75" s="24"/>
      <c r="KEF75" s="24"/>
      <c r="KEG75" s="21"/>
      <c r="KEH75" s="24"/>
      <c r="KEI75" s="16"/>
      <c r="KEJ75" s="16"/>
      <c r="KEK75" s="17"/>
      <c r="KEL75" s="17"/>
      <c r="KEM75" s="18"/>
      <c r="KEN75" s="19"/>
      <c r="KEO75" s="19"/>
      <c r="KEP75" s="19"/>
      <c r="KEQ75" s="19"/>
      <c r="KER75" s="25"/>
      <c r="KES75" s="19"/>
      <c r="KET75" s="25"/>
      <c r="KEU75" s="19"/>
      <c r="KEV75" s="19"/>
      <c r="KEW75" s="19"/>
      <c r="KEX75" s="19"/>
      <c r="KEY75" s="19"/>
      <c r="KEZ75" s="19"/>
      <c r="KFA75" s="19"/>
      <c r="KFB75" s="19"/>
      <c r="KFC75" s="26"/>
      <c r="KFD75" s="22"/>
      <c r="KFE75" s="23"/>
      <c r="KFF75" s="20"/>
      <c r="KFG75" s="22"/>
      <c r="KFH75" s="23"/>
      <c r="KFI75" s="23"/>
      <c r="KFJ75" s="24"/>
      <c r="KFK75" s="24"/>
      <c r="KFL75" s="21"/>
      <c r="KFM75" s="24"/>
      <c r="KFN75" s="16"/>
      <c r="KFO75" s="16"/>
      <c r="KFP75" s="17"/>
      <c r="KFQ75" s="17"/>
      <c r="KFR75" s="18"/>
      <c r="KFS75" s="19"/>
      <c r="KFT75" s="19"/>
      <c r="KFU75" s="19"/>
      <c r="KFV75" s="19"/>
      <c r="KFW75" s="25"/>
      <c r="KFX75" s="19"/>
      <c r="KFY75" s="25"/>
      <c r="KFZ75" s="19"/>
      <c r="KGA75" s="19"/>
      <c r="KGB75" s="19"/>
      <c r="KGC75" s="19"/>
      <c r="KGD75" s="19"/>
      <c r="KGE75" s="19"/>
      <c r="KGF75" s="19"/>
      <c r="KGG75" s="19"/>
      <c r="KGH75" s="26"/>
      <c r="KGI75" s="22"/>
      <c r="KGJ75" s="23"/>
      <c r="KGK75" s="20"/>
      <c r="KGL75" s="22"/>
      <c r="KGM75" s="23"/>
      <c r="KGN75" s="23"/>
      <c r="KGO75" s="24"/>
      <c r="KGP75" s="24"/>
      <c r="KGQ75" s="21"/>
      <c r="KGR75" s="24"/>
      <c r="KGS75" s="16"/>
      <c r="KGT75" s="16"/>
      <c r="KGU75" s="17"/>
      <c r="KGV75" s="17"/>
      <c r="KGW75" s="18"/>
      <c r="KGX75" s="19"/>
      <c r="KGY75" s="19"/>
      <c r="KGZ75" s="19"/>
      <c r="KHA75" s="19"/>
      <c r="KHB75" s="25"/>
      <c r="KHC75" s="19"/>
      <c r="KHD75" s="25"/>
      <c r="KHE75" s="19"/>
      <c r="KHF75" s="19"/>
      <c r="KHG75" s="19"/>
      <c r="KHH75" s="19"/>
      <c r="KHI75" s="19"/>
      <c r="KHJ75" s="19"/>
      <c r="KHK75" s="19"/>
      <c r="KHL75" s="19"/>
      <c r="KHM75" s="26"/>
      <c r="KHN75" s="22"/>
      <c r="KHO75" s="23"/>
      <c r="KHP75" s="20"/>
      <c r="KHQ75" s="22"/>
      <c r="KHR75" s="23"/>
      <c r="KHS75" s="23"/>
      <c r="KHT75" s="24"/>
      <c r="KHU75" s="24"/>
      <c r="KHV75" s="21"/>
      <c r="KHW75" s="24"/>
      <c r="KHX75" s="16"/>
      <c r="KHY75" s="16"/>
      <c r="KHZ75" s="17"/>
      <c r="KIA75" s="17"/>
      <c r="KIB75" s="18"/>
      <c r="KIC75" s="19"/>
      <c r="KID75" s="19"/>
      <c r="KIE75" s="19"/>
      <c r="KIF75" s="19"/>
      <c r="KIG75" s="25"/>
      <c r="KIH75" s="19"/>
      <c r="KII75" s="25"/>
      <c r="KIJ75" s="19"/>
      <c r="KIK75" s="19"/>
      <c r="KIL75" s="19"/>
      <c r="KIM75" s="19"/>
      <c r="KIN75" s="19"/>
      <c r="KIO75" s="19"/>
      <c r="KIP75" s="19"/>
      <c r="KIQ75" s="19"/>
      <c r="KIR75" s="26"/>
      <c r="KIS75" s="22"/>
      <c r="KIT75" s="23"/>
      <c r="KIU75" s="20"/>
      <c r="KIV75" s="22"/>
      <c r="KIW75" s="23"/>
      <c r="KIX75" s="23"/>
      <c r="KIY75" s="24"/>
      <c r="KIZ75" s="24"/>
      <c r="KJA75" s="21"/>
      <c r="KJB75" s="24"/>
      <c r="KJC75" s="16"/>
      <c r="KJD75" s="16"/>
      <c r="KJE75" s="17"/>
      <c r="KJF75" s="17"/>
      <c r="KJG75" s="18"/>
      <c r="KJH75" s="19"/>
      <c r="KJI75" s="19"/>
      <c r="KJJ75" s="19"/>
      <c r="KJK75" s="19"/>
      <c r="KJL75" s="25"/>
      <c r="KJM75" s="19"/>
      <c r="KJN75" s="25"/>
      <c r="KJO75" s="19"/>
      <c r="KJP75" s="19"/>
      <c r="KJQ75" s="19"/>
      <c r="KJR75" s="19"/>
      <c r="KJS75" s="19"/>
      <c r="KJT75" s="19"/>
      <c r="KJU75" s="19"/>
      <c r="KJV75" s="19"/>
      <c r="KJW75" s="26"/>
      <c r="KJX75" s="22"/>
      <c r="KJY75" s="23"/>
      <c r="KJZ75" s="20"/>
      <c r="KKA75" s="22"/>
      <c r="KKB75" s="23"/>
      <c r="KKC75" s="23"/>
      <c r="KKD75" s="24"/>
      <c r="KKE75" s="24"/>
      <c r="KKF75" s="21"/>
      <c r="KKG75" s="24"/>
      <c r="KKH75" s="16"/>
      <c r="KKI75" s="16"/>
      <c r="KKJ75" s="17"/>
      <c r="KKK75" s="17"/>
      <c r="KKL75" s="18"/>
      <c r="KKM75" s="19"/>
      <c r="KKN75" s="19"/>
      <c r="KKO75" s="19"/>
      <c r="KKP75" s="19"/>
      <c r="KKQ75" s="25"/>
      <c r="KKR75" s="19"/>
      <c r="KKS75" s="25"/>
      <c r="KKT75" s="19"/>
      <c r="KKU75" s="19"/>
      <c r="KKV75" s="19"/>
      <c r="KKW75" s="19"/>
      <c r="KKX75" s="19"/>
      <c r="KKY75" s="19"/>
      <c r="KKZ75" s="19"/>
      <c r="KLA75" s="19"/>
      <c r="KLB75" s="26"/>
      <c r="KLC75" s="22"/>
      <c r="KLD75" s="23"/>
      <c r="KLE75" s="20"/>
      <c r="KLF75" s="22"/>
      <c r="KLG75" s="23"/>
      <c r="KLH75" s="23"/>
      <c r="KLI75" s="24"/>
      <c r="KLJ75" s="24"/>
      <c r="KLK75" s="21"/>
      <c r="KLL75" s="24"/>
      <c r="KLM75" s="16"/>
      <c r="KLN75" s="16"/>
      <c r="KLO75" s="17"/>
      <c r="KLP75" s="17"/>
      <c r="KLQ75" s="18"/>
      <c r="KLR75" s="19"/>
      <c r="KLS75" s="19"/>
      <c r="KLT75" s="19"/>
      <c r="KLU75" s="19"/>
      <c r="KLV75" s="25"/>
      <c r="KLW75" s="19"/>
      <c r="KLX75" s="25"/>
      <c r="KLY75" s="19"/>
      <c r="KLZ75" s="19"/>
      <c r="KMA75" s="19"/>
      <c r="KMB75" s="19"/>
      <c r="KMC75" s="19"/>
      <c r="KMD75" s="19"/>
      <c r="KME75" s="19"/>
      <c r="KMF75" s="19"/>
      <c r="KMG75" s="26"/>
      <c r="KMH75" s="22"/>
      <c r="KMI75" s="23"/>
      <c r="KMJ75" s="20"/>
      <c r="KMK75" s="22"/>
      <c r="KML75" s="23"/>
      <c r="KMM75" s="23"/>
      <c r="KMN75" s="24"/>
      <c r="KMO75" s="24"/>
      <c r="KMP75" s="21"/>
      <c r="KMQ75" s="24"/>
      <c r="KMR75" s="16"/>
      <c r="KMS75" s="16"/>
      <c r="KMT75" s="17"/>
      <c r="KMU75" s="17"/>
      <c r="KMV75" s="18"/>
      <c r="KMW75" s="19"/>
      <c r="KMX75" s="19"/>
      <c r="KMY75" s="19"/>
      <c r="KMZ75" s="19"/>
      <c r="KNA75" s="25"/>
      <c r="KNB75" s="19"/>
      <c r="KNC75" s="25"/>
      <c r="KND75" s="19"/>
      <c r="KNE75" s="19"/>
      <c r="KNF75" s="19"/>
      <c r="KNG75" s="19"/>
      <c r="KNH75" s="19"/>
      <c r="KNI75" s="19"/>
      <c r="KNJ75" s="19"/>
      <c r="KNK75" s="19"/>
      <c r="KNL75" s="26"/>
      <c r="KNM75" s="22"/>
      <c r="KNN75" s="23"/>
      <c r="KNO75" s="20"/>
      <c r="KNP75" s="22"/>
      <c r="KNQ75" s="23"/>
      <c r="KNR75" s="23"/>
      <c r="KNS75" s="24"/>
      <c r="KNT75" s="24"/>
      <c r="KNU75" s="21"/>
      <c r="KNV75" s="24"/>
      <c r="KNW75" s="16"/>
      <c r="KNX75" s="16"/>
      <c r="KNY75" s="17"/>
      <c r="KNZ75" s="17"/>
      <c r="KOA75" s="18"/>
      <c r="KOB75" s="19"/>
      <c r="KOC75" s="19"/>
      <c r="KOD75" s="19"/>
      <c r="KOE75" s="19"/>
      <c r="KOF75" s="25"/>
      <c r="KOG75" s="19"/>
      <c r="KOH75" s="25"/>
      <c r="KOI75" s="19"/>
      <c r="KOJ75" s="19"/>
      <c r="KOK75" s="19"/>
      <c r="KOL75" s="19"/>
      <c r="KOM75" s="19"/>
      <c r="KON75" s="19"/>
      <c r="KOO75" s="19"/>
      <c r="KOP75" s="19"/>
      <c r="KOQ75" s="26"/>
      <c r="KOR75" s="22"/>
      <c r="KOS75" s="23"/>
      <c r="KOT75" s="20"/>
      <c r="KOU75" s="22"/>
      <c r="KOV75" s="23"/>
      <c r="KOW75" s="23"/>
      <c r="KOX75" s="24"/>
      <c r="KOY75" s="24"/>
      <c r="KOZ75" s="21"/>
      <c r="KPA75" s="24"/>
      <c r="KPB75" s="16"/>
      <c r="KPC75" s="16"/>
      <c r="KPD75" s="17"/>
      <c r="KPE75" s="17"/>
      <c r="KPF75" s="18"/>
      <c r="KPG75" s="19"/>
      <c r="KPH75" s="19"/>
      <c r="KPI75" s="19"/>
      <c r="KPJ75" s="19"/>
      <c r="KPK75" s="25"/>
      <c r="KPL75" s="19"/>
      <c r="KPM75" s="25"/>
      <c r="KPN75" s="19"/>
      <c r="KPO75" s="19"/>
      <c r="KPP75" s="19"/>
      <c r="KPQ75" s="19"/>
      <c r="KPR75" s="19"/>
      <c r="KPS75" s="19"/>
      <c r="KPT75" s="19"/>
      <c r="KPU75" s="19"/>
      <c r="KPV75" s="26"/>
      <c r="KPW75" s="22"/>
      <c r="KPX75" s="23"/>
      <c r="KPY75" s="20"/>
      <c r="KPZ75" s="22"/>
      <c r="KQA75" s="23"/>
      <c r="KQB75" s="23"/>
      <c r="KQC75" s="24"/>
      <c r="KQD75" s="24"/>
      <c r="KQE75" s="21"/>
      <c r="KQF75" s="24"/>
      <c r="KQG75" s="16"/>
      <c r="KQH75" s="16"/>
      <c r="KQI75" s="17"/>
      <c r="KQJ75" s="17"/>
      <c r="KQK75" s="18"/>
      <c r="KQL75" s="19"/>
      <c r="KQM75" s="19"/>
      <c r="KQN75" s="19"/>
      <c r="KQO75" s="19"/>
      <c r="KQP75" s="25"/>
      <c r="KQQ75" s="19"/>
      <c r="KQR75" s="25"/>
      <c r="KQS75" s="19"/>
      <c r="KQT75" s="19"/>
      <c r="KQU75" s="19"/>
      <c r="KQV75" s="19"/>
      <c r="KQW75" s="19"/>
      <c r="KQX75" s="19"/>
      <c r="KQY75" s="19"/>
      <c r="KQZ75" s="19"/>
      <c r="KRA75" s="26"/>
      <c r="KRB75" s="22"/>
      <c r="KRC75" s="23"/>
      <c r="KRD75" s="20"/>
      <c r="KRE75" s="22"/>
      <c r="KRF75" s="23"/>
      <c r="KRG75" s="23"/>
      <c r="KRH75" s="24"/>
      <c r="KRI75" s="24"/>
      <c r="KRJ75" s="21"/>
      <c r="KRK75" s="24"/>
      <c r="KRL75" s="16"/>
      <c r="KRM75" s="16"/>
      <c r="KRN75" s="17"/>
      <c r="KRO75" s="17"/>
      <c r="KRP75" s="18"/>
      <c r="KRQ75" s="19"/>
      <c r="KRR75" s="19"/>
      <c r="KRS75" s="19"/>
      <c r="KRT75" s="19"/>
      <c r="KRU75" s="25"/>
      <c r="KRV75" s="19"/>
      <c r="KRW75" s="25"/>
      <c r="KRX75" s="19"/>
      <c r="KRY75" s="19"/>
      <c r="KRZ75" s="19"/>
      <c r="KSA75" s="19"/>
      <c r="KSB75" s="19"/>
      <c r="KSC75" s="19"/>
      <c r="KSD75" s="19"/>
      <c r="KSE75" s="19"/>
      <c r="KSF75" s="26"/>
      <c r="KSG75" s="22"/>
      <c r="KSH75" s="23"/>
      <c r="KSI75" s="20"/>
      <c r="KSJ75" s="22"/>
      <c r="KSK75" s="23"/>
      <c r="KSL75" s="23"/>
      <c r="KSM75" s="24"/>
      <c r="KSN75" s="24"/>
      <c r="KSO75" s="21"/>
      <c r="KSP75" s="24"/>
      <c r="KSQ75" s="16"/>
      <c r="KSR75" s="16"/>
      <c r="KSS75" s="17"/>
      <c r="KST75" s="17"/>
      <c r="KSU75" s="18"/>
      <c r="KSV75" s="19"/>
      <c r="KSW75" s="19"/>
      <c r="KSX75" s="19"/>
      <c r="KSY75" s="19"/>
      <c r="KSZ75" s="25"/>
      <c r="KTA75" s="19"/>
      <c r="KTB75" s="25"/>
      <c r="KTC75" s="19"/>
      <c r="KTD75" s="19"/>
      <c r="KTE75" s="19"/>
      <c r="KTF75" s="19"/>
      <c r="KTG75" s="19"/>
      <c r="KTH75" s="19"/>
      <c r="KTI75" s="19"/>
      <c r="KTJ75" s="19"/>
      <c r="KTK75" s="26"/>
      <c r="KTL75" s="22"/>
      <c r="KTM75" s="23"/>
      <c r="KTN75" s="20"/>
      <c r="KTO75" s="22"/>
      <c r="KTP75" s="23"/>
      <c r="KTQ75" s="23"/>
      <c r="KTR75" s="24"/>
      <c r="KTS75" s="24"/>
      <c r="KTT75" s="21"/>
      <c r="KTU75" s="24"/>
      <c r="KTV75" s="16"/>
      <c r="KTW75" s="16"/>
      <c r="KTX75" s="17"/>
      <c r="KTY75" s="17"/>
      <c r="KTZ75" s="18"/>
      <c r="KUA75" s="19"/>
      <c r="KUB75" s="19"/>
      <c r="KUC75" s="19"/>
      <c r="KUD75" s="19"/>
      <c r="KUE75" s="25"/>
      <c r="KUF75" s="19"/>
      <c r="KUG75" s="25"/>
      <c r="KUH75" s="19"/>
      <c r="KUI75" s="19"/>
      <c r="KUJ75" s="19"/>
      <c r="KUK75" s="19"/>
      <c r="KUL75" s="19"/>
      <c r="KUM75" s="19"/>
      <c r="KUN75" s="19"/>
      <c r="KUO75" s="19"/>
      <c r="KUP75" s="26"/>
      <c r="KUQ75" s="22"/>
      <c r="KUR75" s="23"/>
      <c r="KUS75" s="20"/>
      <c r="KUT75" s="22"/>
      <c r="KUU75" s="23"/>
      <c r="KUV75" s="23"/>
      <c r="KUW75" s="24"/>
      <c r="KUX75" s="24"/>
      <c r="KUY75" s="21"/>
      <c r="KUZ75" s="24"/>
      <c r="KVA75" s="16"/>
      <c r="KVB75" s="16"/>
      <c r="KVC75" s="17"/>
      <c r="KVD75" s="17"/>
      <c r="KVE75" s="18"/>
      <c r="KVF75" s="19"/>
      <c r="KVG75" s="19"/>
      <c r="KVH75" s="19"/>
      <c r="KVI75" s="19"/>
      <c r="KVJ75" s="25"/>
      <c r="KVK75" s="19"/>
      <c r="KVL75" s="25"/>
      <c r="KVM75" s="19"/>
      <c r="KVN75" s="19"/>
      <c r="KVO75" s="19"/>
      <c r="KVP75" s="19"/>
      <c r="KVQ75" s="19"/>
      <c r="KVR75" s="19"/>
      <c r="KVS75" s="19"/>
      <c r="KVT75" s="19"/>
      <c r="KVU75" s="26"/>
      <c r="KVV75" s="22"/>
      <c r="KVW75" s="23"/>
      <c r="KVX75" s="20"/>
      <c r="KVY75" s="22"/>
      <c r="KVZ75" s="23"/>
      <c r="KWA75" s="23"/>
      <c r="KWB75" s="24"/>
      <c r="KWC75" s="24"/>
      <c r="KWD75" s="21"/>
      <c r="KWE75" s="24"/>
      <c r="KWF75" s="16"/>
      <c r="KWG75" s="16"/>
      <c r="KWH75" s="17"/>
      <c r="KWI75" s="17"/>
      <c r="KWJ75" s="18"/>
      <c r="KWK75" s="19"/>
      <c r="KWL75" s="19"/>
      <c r="KWM75" s="19"/>
      <c r="KWN75" s="19"/>
      <c r="KWO75" s="25"/>
      <c r="KWP75" s="19"/>
      <c r="KWQ75" s="25"/>
      <c r="KWR75" s="19"/>
      <c r="KWS75" s="19"/>
      <c r="KWT75" s="19"/>
      <c r="KWU75" s="19"/>
      <c r="KWV75" s="19"/>
      <c r="KWW75" s="19"/>
      <c r="KWX75" s="19"/>
      <c r="KWY75" s="19"/>
      <c r="KWZ75" s="26"/>
      <c r="KXA75" s="22"/>
      <c r="KXB75" s="23"/>
      <c r="KXC75" s="20"/>
      <c r="KXD75" s="22"/>
      <c r="KXE75" s="23"/>
      <c r="KXF75" s="23"/>
      <c r="KXG75" s="24"/>
      <c r="KXH75" s="24"/>
      <c r="KXI75" s="21"/>
      <c r="KXJ75" s="24"/>
      <c r="KXK75" s="16"/>
      <c r="KXL75" s="16"/>
      <c r="KXM75" s="17"/>
      <c r="KXN75" s="17"/>
      <c r="KXO75" s="18"/>
      <c r="KXP75" s="19"/>
      <c r="KXQ75" s="19"/>
      <c r="KXR75" s="19"/>
      <c r="KXS75" s="19"/>
      <c r="KXT75" s="25"/>
      <c r="KXU75" s="19"/>
      <c r="KXV75" s="25"/>
      <c r="KXW75" s="19"/>
      <c r="KXX75" s="19"/>
      <c r="KXY75" s="19"/>
      <c r="KXZ75" s="19"/>
      <c r="KYA75" s="19"/>
      <c r="KYB75" s="19"/>
      <c r="KYC75" s="19"/>
      <c r="KYD75" s="19"/>
      <c r="KYE75" s="26"/>
      <c r="KYF75" s="22"/>
      <c r="KYG75" s="23"/>
      <c r="KYH75" s="20"/>
      <c r="KYI75" s="22"/>
      <c r="KYJ75" s="23"/>
      <c r="KYK75" s="23"/>
      <c r="KYL75" s="24"/>
      <c r="KYM75" s="24"/>
      <c r="KYN75" s="21"/>
      <c r="KYO75" s="24"/>
      <c r="KYP75" s="16"/>
      <c r="KYQ75" s="16"/>
      <c r="KYR75" s="17"/>
      <c r="KYS75" s="17"/>
      <c r="KYT75" s="18"/>
      <c r="KYU75" s="19"/>
      <c r="KYV75" s="19"/>
      <c r="KYW75" s="19"/>
      <c r="KYX75" s="19"/>
      <c r="KYY75" s="25"/>
      <c r="KYZ75" s="19"/>
      <c r="KZA75" s="25"/>
      <c r="KZB75" s="19"/>
      <c r="KZC75" s="19"/>
      <c r="KZD75" s="19"/>
      <c r="KZE75" s="19"/>
      <c r="KZF75" s="19"/>
      <c r="KZG75" s="19"/>
      <c r="KZH75" s="19"/>
      <c r="KZI75" s="19"/>
      <c r="KZJ75" s="26"/>
      <c r="KZK75" s="22"/>
      <c r="KZL75" s="23"/>
      <c r="KZM75" s="20"/>
      <c r="KZN75" s="22"/>
      <c r="KZO75" s="23"/>
      <c r="KZP75" s="23"/>
      <c r="KZQ75" s="24"/>
      <c r="KZR75" s="24"/>
      <c r="KZS75" s="21"/>
      <c r="KZT75" s="24"/>
      <c r="KZU75" s="16"/>
      <c r="KZV75" s="16"/>
      <c r="KZW75" s="17"/>
      <c r="KZX75" s="17"/>
      <c r="KZY75" s="18"/>
      <c r="KZZ75" s="19"/>
      <c r="LAA75" s="19"/>
      <c r="LAB75" s="19"/>
      <c r="LAC75" s="19"/>
      <c r="LAD75" s="25"/>
      <c r="LAE75" s="19"/>
      <c r="LAF75" s="25"/>
      <c r="LAG75" s="19"/>
      <c r="LAH75" s="19"/>
      <c r="LAI75" s="19"/>
      <c r="LAJ75" s="19"/>
      <c r="LAK75" s="19"/>
      <c r="LAL75" s="19"/>
      <c r="LAM75" s="19"/>
      <c r="LAN75" s="19"/>
      <c r="LAO75" s="26"/>
      <c r="LAP75" s="22"/>
      <c r="LAQ75" s="23"/>
      <c r="LAR75" s="20"/>
      <c r="LAS75" s="22"/>
      <c r="LAT75" s="23"/>
      <c r="LAU75" s="23"/>
      <c r="LAV75" s="24"/>
      <c r="LAW75" s="24"/>
      <c r="LAX75" s="21"/>
      <c r="LAY75" s="24"/>
      <c r="LAZ75" s="16"/>
      <c r="LBA75" s="16"/>
      <c r="LBB75" s="17"/>
      <c r="LBC75" s="17"/>
      <c r="LBD75" s="18"/>
      <c r="LBE75" s="19"/>
      <c r="LBF75" s="19"/>
      <c r="LBG75" s="19"/>
      <c r="LBH75" s="19"/>
      <c r="LBI75" s="25"/>
      <c r="LBJ75" s="19"/>
      <c r="LBK75" s="25"/>
      <c r="LBL75" s="19"/>
      <c r="LBM75" s="19"/>
      <c r="LBN75" s="19"/>
      <c r="LBO75" s="19"/>
      <c r="LBP75" s="19"/>
      <c r="LBQ75" s="19"/>
      <c r="LBR75" s="19"/>
      <c r="LBS75" s="19"/>
      <c r="LBT75" s="26"/>
      <c r="LBU75" s="22"/>
      <c r="LBV75" s="23"/>
      <c r="LBW75" s="20"/>
      <c r="LBX75" s="22"/>
      <c r="LBY75" s="23"/>
      <c r="LBZ75" s="23"/>
      <c r="LCA75" s="24"/>
      <c r="LCB75" s="24"/>
      <c r="LCC75" s="21"/>
      <c r="LCD75" s="24"/>
      <c r="LCE75" s="16"/>
      <c r="LCF75" s="16"/>
      <c r="LCG75" s="17"/>
      <c r="LCH75" s="17"/>
      <c r="LCI75" s="18"/>
      <c r="LCJ75" s="19"/>
      <c r="LCK75" s="19"/>
      <c r="LCL75" s="19"/>
      <c r="LCM75" s="19"/>
      <c r="LCN75" s="25"/>
      <c r="LCO75" s="19"/>
      <c r="LCP75" s="25"/>
      <c r="LCQ75" s="19"/>
      <c r="LCR75" s="19"/>
      <c r="LCS75" s="19"/>
      <c r="LCT75" s="19"/>
      <c r="LCU75" s="19"/>
      <c r="LCV75" s="19"/>
      <c r="LCW75" s="19"/>
      <c r="LCX75" s="19"/>
      <c r="LCY75" s="26"/>
      <c r="LCZ75" s="22"/>
      <c r="LDA75" s="23"/>
      <c r="LDB75" s="20"/>
      <c r="LDC75" s="22"/>
      <c r="LDD75" s="23"/>
      <c r="LDE75" s="23"/>
      <c r="LDF75" s="24"/>
      <c r="LDG75" s="24"/>
      <c r="LDH75" s="21"/>
      <c r="LDI75" s="24"/>
      <c r="LDJ75" s="16"/>
      <c r="LDK75" s="16"/>
      <c r="LDL75" s="17"/>
      <c r="LDM75" s="17"/>
      <c r="LDN75" s="18"/>
      <c r="LDO75" s="19"/>
      <c r="LDP75" s="19"/>
      <c r="LDQ75" s="19"/>
      <c r="LDR75" s="19"/>
      <c r="LDS75" s="25"/>
      <c r="LDT75" s="19"/>
      <c r="LDU75" s="25"/>
      <c r="LDV75" s="19"/>
      <c r="LDW75" s="19"/>
      <c r="LDX75" s="19"/>
      <c r="LDY75" s="19"/>
      <c r="LDZ75" s="19"/>
      <c r="LEA75" s="19"/>
      <c r="LEB75" s="19"/>
      <c r="LEC75" s="19"/>
      <c r="LED75" s="26"/>
      <c r="LEE75" s="22"/>
      <c r="LEF75" s="23"/>
      <c r="LEG75" s="20"/>
      <c r="LEH75" s="22"/>
      <c r="LEI75" s="23"/>
      <c r="LEJ75" s="23"/>
      <c r="LEK75" s="24"/>
      <c r="LEL75" s="24"/>
      <c r="LEM75" s="21"/>
      <c r="LEN75" s="24"/>
      <c r="LEO75" s="16"/>
      <c r="LEP75" s="16"/>
      <c r="LEQ75" s="17"/>
      <c r="LER75" s="17"/>
      <c r="LES75" s="18"/>
      <c r="LET75" s="19"/>
      <c r="LEU75" s="19"/>
      <c r="LEV75" s="19"/>
      <c r="LEW75" s="19"/>
      <c r="LEX75" s="25"/>
      <c r="LEY75" s="19"/>
      <c r="LEZ75" s="25"/>
      <c r="LFA75" s="19"/>
      <c r="LFB75" s="19"/>
      <c r="LFC75" s="19"/>
      <c r="LFD75" s="19"/>
      <c r="LFE75" s="19"/>
      <c r="LFF75" s="19"/>
      <c r="LFG75" s="19"/>
      <c r="LFH75" s="19"/>
      <c r="LFI75" s="26"/>
      <c r="LFJ75" s="22"/>
      <c r="LFK75" s="23"/>
      <c r="LFL75" s="20"/>
      <c r="LFM75" s="22"/>
      <c r="LFN75" s="23"/>
      <c r="LFO75" s="23"/>
      <c r="LFP75" s="24"/>
      <c r="LFQ75" s="24"/>
      <c r="LFR75" s="21"/>
      <c r="LFS75" s="24"/>
      <c r="LFT75" s="16"/>
      <c r="LFU75" s="16"/>
      <c r="LFV75" s="17"/>
      <c r="LFW75" s="17"/>
      <c r="LFX75" s="18"/>
      <c r="LFY75" s="19"/>
      <c r="LFZ75" s="19"/>
      <c r="LGA75" s="19"/>
      <c r="LGB75" s="19"/>
      <c r="LGC75" s="25"/>
      <c r="LGD75" s="19"/>
      <c r="LGE75" s="25"/>
      <c r="LGF75" s="19"/>
      <c r="LGG75" s="19"/>
      <c r="LGH75" s="19"/>
      <c r="LGI75" s="19"/>
      <c r="LGJ75" s="19"/>
      <c r="LGK75" s="19"/>
      <c r="LGL75" s="19"/>
      <c r="LGM75" s="19"/>
      <c r="LGN75" s="26"/>
      <c r="LGO75" s="22"/>
      <c r="LGP75" s="23"/>
      <c r="LGQ75" s="20"/>
      <c r="LGR75" s="22"/>
      <c r="LGS75" s="23"/>
      <c r="LGT75" s="23"/>
      <c r="LGU75" s="24"/>
      <c r="LGV75" s="24"/>
      <c r="LGW75" s="21"/>
      <c r="LGX75" s="24"/>
      <c r="LGY75" s="16"/>
      <c r="LGZ75" s="16"/>
      <c r="LHA75" s="17"/>
      <c r="LHB75" s="17"/>
      <c r="LHC75" s="18"/>
      <c r="LHD75" s="19"/>
      <c r="LHE75" s="19"/>
      <c r="LHF75" s="19"/>
      <c r="LHG75" s="19"/>
      <c r="LHH75" s="25"/>
      <c r="LHI75" s="19"/>
      <c r="LHJ75" s="25"/>
      <c r="LHK75" s="19"/>
      <c r="LHL75" s="19"/>
      <c r="LHM75" s="19"/>
      <c r="LHN75" s="19"/>
      <c r="LHO75" s="19"/>
      <c r="LHP75" s="19"/>
      <c r="LHQ75" s="19"/>
      <c r="LHR75" s="19"/>
      <c r="LHS75" s="26"/>
      <c r="LHT75" s="22"/>
      <c r="LHU75" s="23"/>
      <c r="LHV75" s="20"/>
      <c r="LHW75" s="22"/>
      <c r="LHX75" s="23"/>
      <c r="LHY75" s="23"/>
      <c r="LHZ75" s="24"/>
      <c r="LIA75" s="24"/>
      <c r="LIB75" s="21"/>
      <c r="LIC75" s="24"/>
      <c r="LID75" s="16"/>
      <c r="LIE75" s="16"/>
      <c r="LIF75" s="17"/>
      <c r="LIG75" s="17"/>
      <c r="LIH75" s="18"/>
      <c r="LII75" s="19"/>
      <c r="LIJ75" s="19"/>
      <c r="LIK75" s="19"/>
      <c r="LIL75" s="19"/>
      <c r="LIM75" s="25"/>
      <c r="LIN75" s="19"/>
      <c r="LIO75" s="25"/>
      <c r="LIP75" s="19"/>
      <c r="LIQ75" s="19"/>
      <c r="LIR75" s="19"/>
      <c r="LIS75" s="19"/>
      <c r="LIT75" s="19"/>
      <c r="LIU75" s="19"/>
      <c r="LIV75" s="19"/>
      <c r="LIW75" s="19"/>
      <c r="LIX75" s="26"/>
      <c r="LIY75" s="22"/>
      <c r="LIZ75" s="23"/>
      <c r="LJA75" s="20"/>
      <c r="LJB75" s="22"/>
      <c r="LJC75" s="23"/>
      <c r="LJD75" s="23"/>
      <c r="LJE75" s="24"/>
      <c r="LJF75" s="24"/>
      <c r="LJG75" s="21"/>
      <c r="LJH75" s="24"/>
      <c r="LJI75" s="16"/>
      <c r="LJJ75" s="16"/>
      <c r="LJK75" s="17"/>
      <c r="LJL75" s="17"/>
      <c r="LJM75" s="18"/>
      <c r="LJN75" s="19"/>
      <c r="LJO75" s="19"/>
      <c r="LJP75" s="19"/>
      <c r="LJQ75" s="19"/>
      <c r="LJR75" s="25"/>
      <c r="LJS75" s="19"/>
      <c r="LJT75" s="25"/>
      <c r="LJU75" s="19"/>
      <c r="LJV75" s="19"/>
      <c r="LJW75" s="19"/>
      <c r="LJX75" s="19"/>
      <c r="LJY75" s="19"/>
      <c r="LJZ75" s="19"/>
      <c r="LKA75" s="19"/>
      <c r="LKB75" s="19"/>
      <c r="LKC75" s="26"/>
      <c r="LKD75" s="22"/>
      <c r="LKE75" s="23"/>
      <c r="LKF75" s="20"/>
      <c r="LKG75" s="22"/>
      <c r="LKH75" s="23"/>
      <c r="LKI75" s="23"/>
      <c r="LKJ75" s="24"/>
      <c r="LKK75" s="24"/>
      <c r="LKL75" s="21"/>
      <c r="LKM75" s="24"/>
      <c r="LKN75" s="16"/>
      <c r="LKO75" s="16"/>
      <c r="LKP75" s="17"/>
      <c r="LKQ75" s="17"/>
      <c r="LKR75" s="18"/>
      <c r="LKS75" s="19"/>
      <c r="LKT75" s="19"/>
      <c r="LKU75" s="19"/>
      <c r="LKV75" s="19"/>
      <c r="LKW75" s="25"/>
      <c r="LKX75" s="19"/>
      <c r="LKY75" s="25"/>
      <c r="LKZ75" s="19"/>
      <c r="LLA75" s="19"/>
      <c r="LLB75" s="19"/>
      <c r="LLC75" s="19"/>
      <c r="LLD75" s="19"/>
      <c r="LLE75" s="19"/>
      <c r="LLF75" s="19"/>
      <c r="LLG75" s="19"/>
      <c r="LLH75" s="26"/>
      <c r="LLI75" s="22"/>
      <c r="LLJ75" s="23"/>
      <c r="LLK75" s="20"/>
      <c r="LLL75" s="22"/>
      <c r="LLM75" s="23"/>
      <c r="LLN75" s="23"/>
      <c r="LLO75" s="24"/>
      <c r="LLP75" s="24"/>
      <c r="LLQ75" s="21"/>
      <c r="LLR75" s="24"/>
      <c r="LLS75" s="16"/>
      <c r="LLT75" s="16"/>
      <c r="LLU75" s="17"/>
      <c r="LLV75" s="17"/>
      <c r="LLW75" s="18"/>
      <c r="LLX75" s="19"/>
      <c r="LLY75" s="19"/>
      <c r="LLZ75" s="19"/>
      <c r="LMA75" s="19"/>
      <c r="LMB75" s="25"/>
      <c r="LMC75" s="19"/>
      <c r="LMD75" s="25"/>
      <c r="LME75" s="19"/>
      <c r="LMF75" s="19"/>
      <c r="LMG75" s="19"/>
      <c r="LMH75" s="19"/>
      <c r="LMI75" s="19"/>
      <c r="LMJ75" s="19"/>
      <c r="LMK75" s="19"/>
      <c r="LML75" s="19"/>
      <c r="LMM75" s="26"/>
      <c r="LMN75" s="22"/>
      <c r="LMO75" s="23"/>
      <c r="LMP75" s="20"/>
      <c r="LMQ75" s="22"/>
      <c r="LMR75" s="23"/>
      <c r="LMS75" s="23"/>
      <c r="LMT75" s="24"/>
      <c r="LMU75" s="24"/>
      <c r="LMV75" s="21"/>
      <c r="LMW75" s="24"/>
      <c r="LMX75" s="16"/>
      <c r="LMY75" s="16"/>
      <c r="LMZ75" s="17"/>
      <c r="LNA75" s="17"/>
      <c r="LNB75" s="18"/>
      <c r="LNC75" s="19"/>
      <c r="LND75" s="19"/>
      <c r="LNE75" s="19"/>
      <c r="LNF75" s="19"/>
      <c r="LNG75" s="25"/>
      <c r="LNH75" s="19"/>
      <c r="LNI75" s="25"/>
      <c r="LNJ75" s="19"/>
      <c r="LNK75" s="19"/>
      <c r="LNL75" s="19"/>
      <c r="LNM75" s="19"/>
      <c r="LNN75" s="19"/>
      <c r="LNO75" s="19"/>
      <c r="LNP75" s="19"/>
      <c r="LNQ75" s="19"/>
      <c r="LNR75" s="26"/>
      <c r="LNS75" s="22"/>
      <c r="LNT75" s="23"/>
      <c r="LNU75" s="20"/>
      <c r="LNV75" s="22"/>
      <c r="LNW75" s="23"/>
      <c r="LNX75" s="23"/>
      <c r="LNY75" s="24"/>
      <c r="LNZ75" s="24"/>
      <c r="LOA75" s="21"/>
      <c r="LOB75" s="24"/>
      <c r="LOC75" s="16"/>
      <c r="LOD75" s="16"/>
      <c r="LOE75" s="17"/>
      <c r="LOF75" s="17"/>
      <c r="LOG75" s="18"/>
      <c r="LOH75" s="19"/>
      <c r="LOI75" s="19"/>
      <c r="LOJ75" s="19"/>
      <c r="LOK75" s="19"/>
      <c r="LOL75" s="25"/>
      <c r="LOM75" s="19"/>
      <c r="LON75" s="25"/>
      <c r="LOO75" s="19"/>
      <c r="LOP75" s="19"/>
      <c r="LOQ75" s="19"/>
      <c r="LOR75" s="19"/>
      <c r="LOS75" s="19"/>
      <c r="LOT75" s="19"/>
      <c r="LOU75" s="19"/>
      <c r="LOV75" s="19"/>
      <c r="LOW75" s="26"/>
      <c r="LOX75" s="22"/>
      <c r="LOY75" s="23"/>
      <c r="LOZ75" s="20"/>
      <c r="LPA75" s="22"/>
      <c r="LPB75" s="23"/>
      <c r="LPC75" s="23"/>
      <c r="LPD75" s="24"/>
      <c r="LPE75" s="24"/>
      <c r="LPF75" s="21"/>
      <c r="LPG75" s="24"/>
      <c r="LPH75" s="16"/>
      <c r="LPI75" s="16"/>
      <c r="LPJ75" s="17"/>
      <c r="LPK75" s="17"/>
      <c r="LPL75" s="18"/>
      <c r="LPM75" s="19"/>
      <c r="LPN75" s="19"/>
      <c r="LPO75" s="19"/>
      <c r="LPP75" s="19"/>
      <c r="LPQ75" s="25"/>
      <c r="LPR75" s="19"/>
      <c r="LPS75" s="25"/>
      <c r="LPT75" s="19"/>
      <c r="LPU75" s="19"/>
      <c r="LPV75" s="19"/>
      <c r="LPW75" s="19"/>
      <c r="LPX75" s="19"/>
      <c r="LPY75" s="19"/>
      <c r="LPZ75" s="19"/>
      <c r="LQA75" s="19"/>
      <c r="LQB75" s="26"/>
      <c r="LQC75" s="22"/>
      <c r="LQD75" s="23"/>
      <c r="LQE75" s="20"/>
      <c r="LQF75" s="22"/>
      <c r="LQG75" s="23"/>
      <c r="LQH75" s="23"/>
      <c r="LQI75" s="24"/>
      <c r="LQJ75" s="24"/>
      <c r="LQK75" s="21"/>
      <c r="LQL75" s="24"/>
      <c r="LQM75" s="16"/>
      <c r="LQN75" s="16"/>
      <c r="LQO75" s="17"/>
      <c r="LQP75" s="17"/>
      <c r="LQQ75" s="18"/>
      <c r="LQR75" s="19"/>
      <c r="LQS75" s="19"/>
      <c r="LQT75" s="19"/>
      <c r="LQU75" s="19"/>
      <c r="LQV75" s="25"/>
      <c r="LQW75" s="19"/>
      <c r="LQX75" s="25"/>
      <c r="LQY75" s="19"/>
      <c r="LQZ75" s="19"/>
      <c r="LRA75" s="19"/>
      <c r="LRB75" s="19"/>
      <c r="LRC75" s="19"/>
      <c r="LRD75" s="19"/>
      <c r="LRE75" s="19"/>
      <c r="LRF75" s="19"/>
      <c r="LRG75" s="26"/>
      <c r="LRH75" s="22"/>
      <c r="LRI75" s="23"/>
      <c r="LRJ75" s="20"/>
      <c r="LRK75" s="22"/>
      <c r="LRL75" s="23"/>
      <c r="LRM75" s="23"/>
      <c r="LRN75" s="24"/>
      <c r="LRO75" s="24"/>
      <c r="LRP75" s="21"/>
      <c r="LRQ75" s="24"/>
      <c r="LRR75" s="16"/>
      <c r="LRS75" s="16"/>
      <c r="LRT75" s="17"/>
      <c r="LRU75" s="17"/>
      <c r="LRV75" s="18"/>
      <c r="LRW75" s="19"/>
      <c r="LRX75" s="19"/>
      <c r="LRY75" s="19"/>
      <c r="LRZ75" s="19"/>
      <c r="LSA75" s="25"/>
      <c r="LSB75" s="19"/>
      <c r="LSC75" s="25"/>
      <c r="LSD75" s="19"/>
      <c r="LSE75" s="19"/>
      <c r="LSF75" s="19"/>
      <c r="LSG75" s="19"/>
      <c r="LSH75" s="19"/>
      <c r="LSI75" s="19"/>
      <c r="LSJ75" s="19"/>
      <c r="LSK75" s="19"/>
      <c r="LSL75" s="26"/>
      <c r="LSM75" s="22"/>
      <c r="LSN75" s="23"/>
      <c r="LSO75" s="20"/>
      <c r="LSP75" s="22"/>
      <c r="LSQ75" s="23"/>
      <c r="LSR75" s="23"/>
      <c r="LSS75" s="24"/>
      <c r="LST75" s="24"/>
      <c r="LSU75" s="21"/>
      <c r="LSV75" s="24"/>
      <c r="LSW75" s="16"/>
      <c r="LSX75" s="16"/>
      <c r="LSY75" s="17"/>
      <c r="LSZ75" s="17"/>
      <c r="LTA75" s="18"/>
      <c r="LTB75" s="19"/>
      <c r="LTC75" s="19"/>
      <c r="LTD75" s="19"/>
      <c r="LTE75" s="19"/>
      <c r="LTF75" s="25"/>
      <c r="LTG75" s="19"/>
      <c r="LTH75" s="25"/>
      <c r="LTI75" s="19"/>
      <c r="LTJ75" s="19"/>
      <c r="LTK75" s="19"/>
      <c r="LTL75" s="19"/>
      <c r="LTM75" s="19"/>
      <c r="LTN75" s="19"/>
      <c r="LTO75" s="19"/>
      <c r="LTP75" s="19"/>
      <c r="LTQ75" s="26"/>
      <c r="LTR75" s="22"/>
      <c r="LTS75" s="23"/>
      <c r="LTT75" s="20"/>
      <c r="LTU75" s="22"/>
      <c r="LTV75" s="23"/>
      <c r="LTW75" s="23"/>
      <c r="LTX75" s="24"/>
      <c r="LTY75" s="24"/>
      <c r="LTZ75" s="21"/>
      <c r="LUA75" s="24"/>
      <c r="LUB75" s="16"/>
      <c r="LUC75" s="16"/>
      <c r="LUD75" s="17"/>
      <c r="LUE75" s="17"/>
      <c r="LUF75" s="18"/>
      <c r="LUG75" s="19"/>
      <c r="LUH75" s="19"/>
      <c r="LUI75" s="19"/>
      <c r="LUJ75" s="19"/>
      <c r="LUK75" s="25"/>
      <c r="LUL75" s="19"/>
      <c r="LUM75" s="25"/>
      <c r="LUN75" s="19"/>
      <c r="LUO75" s="19"/>
      <c r="LUP75" s="19"/>
      <c r="LUQ75" s="19"/>
      <c r="LUR75" s="19"/>
      <c r="LUS75" s="19"/>
      <c r="LUT75" s="19"/>
      <c r="LUU75" s="19"/>
      <c r="LUV75" s="26"/>
      <c r="LUW75" s="22"/>
      <c r="LUX75" s="23"/>
      <c r="LUY75" s="20"/>
      <c r="LUZ75" s="22"/>
      <c r="LVA75" s="23"/>
      <c r="LVB75" s="23"/>
      <c r="LVC75" s="24"/>
      <c r="LVD75" s="24"/>
      <c r="LVE75" s="21"/>
      <c r="LVF75" s="24"/>
      <c r="LVG75" s="16"/>
      <c r="LVH75" s="16"/>
      <c r="LVI75" s="17"/>
      <c r="LVJ75" s="17"/>
      <c r="LVK75" s="18"/>
      <c r="LVL75" s="19"/>
      <c r="LVM75" s="19"/>
      <c r="LVN75" s="19"/>
      <c r="LVO75" s="19"/>
      <c r="LVP75" s="25"/>
      <c r="LVQ75" s="19"/>
      <c r="LVR75" s="25"/>
      <c r="LVS75" s="19"/>
      <c r="LVT75" s="19"/>
      <c r="LVU75" s="19"/>
      <c r="LVV75" s="19"/>
      <c r="LVW75" s="19"/>
      <c r="LVX75" s="19"/>
      <c r="LVY75" s="19"/>
      <c r="LVZ75" s="19"/>
      <c r="LWA75" s="26"/>
      <c r="LWB75" s="22"/>
      <c r="LWC75" s="23"/>
      <c r="LWD75" s="20"/>
      <c r="LWE75" s="22"/>
      <c r="LWF75" s="23"/>
      <c r="LWG75" s="23"/>
      <c r="LWH75" s="24"/>
      <c r="LWI75" s="24"/>
      <c r="LWJ75" s="21"/>
      <c r="LWK75" s="24"/>
      <c r="LWL75" s="16"/>
      <c r="LWM75" s="16"/>
      <c r="LWN75" s="17"/>
      <c r="LWO75" s="17"/>
      <c r="LWP75" s="18"/>
      <c r="LWQ75" s="19"/>
      <c r="LWR75" s="19"/>
      <c r="LWS75" s="19"/>
      <c r="LWT75" s="19"/>
      <c r="LWU75" s="25"/>
      <c r="LWV75" s="19"/>
      <c r="LWW75" s="25"/>
      <c r="LWX75" s="19"/>
      <c r="LWY75" s="19"/>
      <c r="LWZ75" s="19"/>
      <c r="LXA75" s="19"/>
      <c r="LXB75" s="19"/>
      <c r="LXC75" s="19"/>
      <c r="LXD75" s="19"/>
      <c r="LXE75" s="19"/>
      <c r="LXF75" s="26"/>
      <c r="LXG75" s="22"/>
      <c r="LXH75" s="23"/>
      <c r="LXI75" s="20"/>
      <c r="LXJ75" s="22"/>
      <c r="LXK75" s="23"/>
      <c r="LXL75" s="23"/>
      <c r="LXM75" s="24"/>
      <c r="LXN75" s="24"/>
      <c r="LXO75" s="21"/>
      <c r="LXP75" s="24"/>
      <c r="LXQ75" s="16"/>
      <c r="LXR75" s="16"/>
      <c r="LXS75" s="17"/>
      <c r="LXT75" s="17"/>
      <c r="LXU75" s="18"/>
      <c r="LXV75" s="19"/>
      <c r="LXW75" s="19"/>
      <c r="LXX75" s="19"/>
      <c r="LXY75" s="19"/>
      <c r="LXZ75" s="25"/>
      <c r="LYA75" s="19"/>
      <c r="LYB75" s="25"/>
      <c r="LYC75" s="19"/>
      <c r="LYD75" s="19"/>
      <c r="LYE75" s="19"/>
      <c r="LYF75" s="19"/>
      <c r="LYG75" s="19"/>
      <c r="LYH75" s="19"/>
      <c r="LYI75" s="19"/>
      <c r="LYJ75" s="19"/>
      <c r="LYK75" s="26"/>
      <c r="LYL75" s="22"/>
      <c r="LYM75" s="23"/>
      <c r="LYN75" s="20"/>
      <c r="LYO75" s="22"/>
      <c r="LYP75" s="23"/>
      <c r="LYQ75" s="23"/>
      <c r="LYR75" s="24"/>
      <c r="LYS75" s="24"/>
      <c r="LYT75" s="21"/>
      <c r="LYU75" s="24"/>
      <c r="LYV75" s="16"/>
      <c r="LYW75" s="16"/>
      <c r="LYX75" s="17"/>
      <c r="LYY75" s="17"/>
      <c r="LYZ75" s="18"/>
      <c r="LZA75" s="19"/>
      <c r="LZB75" s="19"/>
      <c r="LZC75" s="19"/>
      <c r="LZD75" s="19"/>
      <c r="LZE75" s="25"/>
      <c r="LZF75" s="19"/>
      <c r="LZG75" s="25"/>
      <c r="LZH75" s="19"/>
      <c r="LZI75" s="19"/>
      <c r="LZJ75" s="19"/>
      <c r="LZK75" s="19"/>
      <c r="LZL75" s="19"/>
      <c r="LZM75" s="19"/>
      <c r="LZN75" s="19"/>
      <c r="LZO75" s="19"/>
      <c r="LZP75" s="26"/>
      <c r="LZQ75" s="22"/>
      <c r="LZR75" s="23"/>
      <c r="LZS75" s="20"/>
      <c r="LZT75" s="22"/>
      <c r="LZU75" s="23"/>
      <c r="LZV75" s="23"/>
      <c r="LZW75" s="24"/>
      <c r="LZX75" s="24"/>
      <c r="LZY75" s="21"/>
      <c r="LZZ75" s="24"/>
      <c r="MAA75" s="16"/>
      <c r="MAB75" s="16"/>
      <c r="MAC75" s="17"/>
      <c r="MAD75" s="17"/>
      <c r="MAE75" s="18"/>
      <c r="MAF75" s="19"/>
      <c r="MAG75" s="19"/>
      <c r="MAH75" s="19"/>
      <c r="MAI75" s="19"/>
      <c r="MAJ75" s="25"/>
      <c r="MAK75" s="19"/>
      <c r="MAL75" s="25"/>
      <c r="MAM75" s="19"/>
      <c r="MAN75" s="19"/>
      <c r="MAO75" s="19"/>
      <c r="MAP75" s="19"/>
      <c r="MAQ75" s="19"/>
      <c r="MAR75" s="19"/>
      <c r="MAS75" s="19"/>
      <c r="MAT75" s="19"/>
      <c r="MAU75" s="26"/>
      <c r="MAV75" s="22"/>
      <c r="MAW75" s="23"/>
      <c r="MAX75" s="20"/>
      <c r="MAY75" s="22"/>
      <c r="MAZ75" s="23"/>
      <c r="MBA75" s="23"/>
      <c r="MBB75" s="24"/>
      <c r="MBC75" s="24"/>
      <c r="MBD75" s="21"/>
      <c r="MBE75" s="24"/>
      <c r="MBF75" s="16"/>
      <c r="MBG75" s="16"/>
      <c r="MBH75" s="17"/>
      <c r="MBI75" s="17"/>
      <c r="MBJ75" s="18"/>
      <c r="MBK75" s="19"/>
      <c r="MBL75" s="19"/>
      <c r="MBM75" s="19"/>
      <c r="MBN75" s="19"/>
      <c r="MBO75" s="25"/>
      <c r="MBP75" s="19"/>
      <c r="MBQ75" s="25"/>
      <c r="MBR75" s="19"/>
      <c r="MBS75" s="19"/>
      <c r="MBT75" s="19"/>
      <c r="MBU75" s="19"/>
      <c r="MBV75" s="19"/>
      <c r="MBW75" s="19"/>
      <c r="MBX75" s="19"/>
      <c r="MBY75" s="19"/>
      <c r="MBZ75" s="26"/>
      <c r="MCA75" s="22"/>
      <c r="MCB75" s="23"/>
      <c r="MCC75" s="20"/>
      <c r="MCD75" s="22"/>
      <c r="MCE75" s="23"/>
      <c r="MCF75" s="23"/>
      <c r="MCG75" s="24"/>
      <c r="MCH75" s="24"/>
      <c r="MCI75" s="21"/>
      <c r="MCJ75" s="24"/>
      <c r="MCK75" s="16"/>
      <c r="MCL75" s="16"/>
      <c r="MCM75" s="17"/>
      <c r="MCN75" s="17"/>
      <c r="MCO75" s="18"/>
      <c r="MCP75" s="19"/>
      <c r="MCQ75" s="19"/>
      <c r="MCR75" s="19"/>
      <c r="MCS75" s="19"/>
      <c r="MCT75" s="25"/>
      <c r="MCU75" s="19"/>
      <c r="MCV75" s="25"/>
      <c r="MCW75" s="19"/>
      <c r="MCX75" s="19"/>
      <c r="MCY75" s="19"/>
      <c r="MCZ75" s="19"/>
      <c r="MDA75" s="19"/>
      <c r="MDB75" s="19"/>
      <c r="MDC75" s="19"/>
      <c r="MDD75" s="19"/>
      <c r="MDE75" s="26"/>
      <c r="MDF75" s="22"/>
      <c r="MDG75" s="23"/>
      <c r="MDH75" s="20"/>
      <c r="MDI75" s="22"/>
      <c r="MDJ75" s="23"/>
      <c r="MDK75" s="23"/>
      <c r="MDL75" s="24"/>
      <c r="MDM75" s="24"/>
      <c r="MDN75" s="21"/>
      <c r="MDO75" s="24"/>
      <c r="MDP75" s="16"/>
      <c r="MDQ75" s="16"/>
      <c r="MDR75" s="17"/>
      <c r="MDS75" s="17"/>
      <c r="MDT75" s="18"/>
      <c r="MDU75" s="19"/>
      <c r="MDV75" s="19"/>
      <c r="MDW75" s="19"/>
      <c r="MDX75" s="19"/>
      <c r="MDY75" s="25"/>
      <c r="MDZ75" s="19"/>
      <c r="MEA75" s="25"/>
      <c r="MEB75" s="19"/>
      <c r="MEC75" s="19"/>
      <c r="MED75" s="19"/>
      <c r="MEE75" s="19"/>
      <c r="MEF75" s="19"/>
      <c r="MEG75" s="19"/>
      <c r="MEH75" s="19"/>
      <c r="MEI75" s="19"/>
      <c r="MEJ75" s="26"/>
      <c r="MEK75" s="22"/>
      <c r="MEL75" s="23"/>
      <c r="MEM75" s="20"/>
      <c r="MEN75" s="22"/>
      <c r="MEO75" s="23"/>
      <c r="MEP75" s="23"/>
      <c r="MEQ75" s="24"/>
      <c r="MER75" s="24"/>
      <c r="MES75" s="21"/>
      <c r="MET75" s="24"/>
      <c r="MEU75" s="16"/>
      <c r="MEV75" s="16"/>
      <c r="MEW75" s="17"/>
      <c r="MEX75" s="17"/>
      <c r="MEY75" s="18"/>
      <c r="MEZ75" s="19"/>
      <c r="MFA75" s="19"/>
      <c r="MFB75" s="19"/>
      <c r="MFC75" s="19"/>
      <c r="MFD75" s="25"/>
      <c r="MFE75" s="19"/>
      <c r="MFF75" s="25"/>
      <c r="MFG75" s="19"/>
      <c r="MFH75" s="19"/>
      <c r="MFI75" s="19"/>
      <c r="MFJ75" s="19"/>
      <c r="MFK75" s="19"/>
      <c r="MFL75" s="19"/>
      <c r="MFM75" s="19"/>
      <c r="MFN75" s="19"/>
      <c r="MFO75" s="26"/>
      <c r="MFP75" s="22"/>
      <c r="MFQ75" s="23"/>
      <c r="MFR75" s="20"/>
      <c r="MFS75" s="22"/>
      <c r="MFT75" s="23"/>
      <c r="MFU75" s="23"/>
      <c r="MFV75" s="24"/>
      <c r="MFW75" s="24"/>
      <c r="MFX75" s="21"/>
      <c r="MFY75" s="24"/>
      <c r="MFZ75" s="16"/>
      <c r="MGA75" s="16"/>
      <c r="MGB75" s="17"/>
      <c r="MGC75" s="17"/>
      <c r="MGD75" s="18"/>
      <c r="MGE75" s="19"/>
      <c r="MGF75" s="19"/>
      <c r="MGG75" s="19"/>
      <c r="MGH75" s="19"/>
      <c r="MGI75" s="25"/>
      <c r="MGJ75" s="19"/>
      <c r="MGK75" s="25"/>
      <c r="MGL75" s="19"/>
      <c r="MGM75" s="19"/>
      <c r="MGN75" s="19"/>
      <c r="MGO75" s="19"/>
      <c r="MGP75" s="19"/>
      <c r="MGQ75" s="19"/>
      <c r="MGR75" s="19"/>
      <c r="MGS75" s="19"/>
      <c r="MGT75" s="26"/>
      <c r="MGU75" s="22"/>
      <c r="MGV75" s="23"/>
      <c r="MGW75" s="20"/>
      <c r="MGX75" s="22"/>
      <c r="MGY75" s="23"/>
      <c r="MGZ75" s="23"/>
      <c r="MHA75" s="24"/>
      <c r="MHB75" s="24"/>
      <c r="MHC75" s="21"/>
      <c r="MHD75" s="24"/>
      <c r="MHE75" s="16"/>
      <c r="MHF75" s="16"/>
      <c r="MHG75" s="17"/>
      <c r="MHH75" s="17"/>
      <c r="MHI75" s="18"/>
      <c r="MHJ75" s="19"/>
      <c r="MHK75" s="19"/>
      <c r="MHL75" s="19"/>
      <c r="MHM75" s="19"/>
      <c r="MHN75" s="25"/>
      <c r="MHO75" s="19"/>
      <c r="MHP75" s="25"/>
      <c r="MHQ75" s="19"/>
      <c r="MHR75" s="19"/>
      <c r="MHS75" s="19"/>
      <c r="MHT75" s="19"/>
      <c r="MHU75" s="19"/>
      <c r="MHV75" s="19"/>
      <c r="MHW75" s="19"/>
      <c r="MHX75" s="19"/>
      <c r="MHY75" s="26"/>
      <c r="MHZ75" s="22"/>
      <c r="MIA75" s="23"/>
      <c r="MIB75" s="20"/>
      <c r="MIC75" s="22"/>
      <c r="MID75" s="23"/>
      <c r="MIE75" s="23"/>
      <c r="MIF75" s="24"/>
      <c r="MIG75" s="24"/>
      <c r="MIH75" s="21"/>
      <c r="MII75" s="24"/>
      <c r="MIJ75" s="16"/>
      <c r="MIK75" s="16"/>
      <c r="MIL75" s="17"/>
      <c r="MIM75" s="17"/>
      <c r="MIN75" s="18"/>
      <c r="MIO75" s="19"/>
      <c r="MIP75" s="19"/>
      <c r="MIQ75" s="19"/>
      <c r="MIR75" s="19"/>
      <c r="MIS75" s="25"/>
      <c r="MIT75" s="19"/>
      <c r="MIU75" s="25"/>
      <c r="MIV75" s="19"/>
      <c r="MIW75" s="19"/>
      <c r="MIX75" s="19"/>
      <c r="MIY75" s="19"/>
      <c r="MIZ75" s="19"/>
      <c r="MJA75" s="19"/>
      <c r="MJB75" s="19"/>
      <c r="MJC75" s="19"/>
      <c r="MJD75" s="26"/>
      <c r="MJE75" s="22"/>
      <c r="MJF75" s="23"/>
      <c r="MJG75" s="20"/>
      <c r="MJH75" s="22"/>
      <c r="MJI75" s="23"/>
      <c r="MJJ75" s="23"/>
      <c r="MJK75" s="24"/>
      <c r="MJL75" s="24"/>
      <c r="MJM75" s="21"/>
      <c r="MJN75" s="24"/>
      <c r="MJO75" s="16"/>
      <c r="MJP75" s="16"/>
      <c r="MJQ75" s="17"/>
      <c r="MJR75" s="17"/>
      <c r="MJS75" s="18"/>
      <c r="MJT75" s="19"/>
      <c r="MJU75" s="19"/>
      <c r="MJV75" s="19"/>
      <c r="MJW75" s="19"/>
      <c r="MJX75" s="25"/>
      <c r="MJY75" s="19"/>
      <c r="MJZ75" s="25"/>
      <c r="MKA75" s="19"/>
      <c r="MKB75" s="19"/>
      <c r="MKC75" s="19"/>
      <c r="MKD75" s="19"/>
      <c r="MKE75" s="19"/>
      <c r="MKF75" s="19"/>
      <c r="MKG75" s="19"/>
      <c r="MKH75" s="19"/>
      <c r="MKI75" s="26"/>
      <c r="MKJ75" s="22"/>
      <c r="MKK75" s="23"/>
      <c r="MKL75" s="20"/>
      <c r="MKM75" s="22"/>
      <c r="MKN75" s="23"/>
      <c r="MKO75" s="23"/>
      <c r="MKP75" s="24"/>
      <c r="MKQ75" s="24"/>
      <c r="MKR75" s="21"/>
      <c r="MKS75" s="24"/>
      <c r="MKT75" s="16"/>
      <c r="MKU75" s="16"/>
      <c r="MKV75" s="17"/>
      <c r="MKW75" s="17"/>
      <c r="MKX75" s="18"/>
      <c r="MKY75" s="19"/>
      <c r="MKZ75" s="19"/>
      <c r="MLA75" s="19"/>
      <c r="MLB75" s="19"/>
      <c r="MLC75" s="25"/>
      <c r="MLD75" s="19"/>
      <c r="MLE75" s="25"/>
      <c r="MLF75" s="19"/>
      <c r="MLG75" s="19"/>
      <c r="MLH75" s="19"/>
      <c r="MLI75" s="19"/>
      <c r="MLJ75" s="19"/>
      <c r="MLK75" s="19"/>
      <c r="MLL75" s="19"/>
      <c r="MLM75" s="19"/>
      <c r="MLN75" s="26"/>
      <c r="MLO75" s="22"/>
      <c r="MLP75" s="23"/>
      <c r="MLQ75" s="20"/>
      <c r="MLR75" s="22"/>
      <c r="MLS75" s="23"/>
      <c r="MLT75" s="23"/>
      <c r="MLU75" s="24"/>
      <c r="MLV75" s="24"/>
      <c r="MLW75" s="21"/>
      <c r="MLX75" s="24"/>
      <c r="MLY75" s="16"/>
      <c r="MLZ75" s="16"/>
      <c r="MMA75" s="17"/>
      <c r="MMB75" s="17"/>
      <c r="MMC75" s="18"/>
      <c r="MMD75" s="19"/>
      <c r="MME75" s="19"/>
      <c r="MMF75" s="19"/>
      <c r="MMG75" s="19"/>
      <c r="MMH75" s="25"/>
      <c r="MMI75" s="19"/>
      <c r="MMJ75" s="25"/>
      <c r="MMK75" s="19"/>
      <c r="MML75" s="19"/>
      <c r="MMM75" s="19"/>
      <c r="MMN75" s="19"/>
      <c r="MMO75" s="19"/>
      <c r="MMP75" s="19"/>
      <c r="MMQ75" s="19"/>
      <c r="MMR75" s="19"/>
      <c r="MMS75" s="26"/>
      <c r="MMT75" s="22"/>
      <c r="MMU75" s="23"/>
      <c r="MMV75" s="20"/>
      <c r="MMW75" s="22"/>
      <c r="MMX75" s="23"/>
      <c r="MMY75" s="23"/>
      <c r="MMZ75" s="24"/>
      <c r="MNA75" s="24"/>
      <c r="MNB75" s="21"/>
      <c r="MNC75" s="24"/>
      <c r="MND75" s="16"/>
      <c r="MNE75" s="16"/>
      <c r="MNF75" s="17"/>
      <c r="MNG75" s="17"/>
      <c r="MNH75" s="18"/>
      <c r="MNI75" s="19"/>
      <c r="MNJ75" s="19"/>
      <c r="MNK75" s="19"/>
      <c r="MNL75" s="19"/>
      <c r="MNM75" s="25"/>
      <c r="MNN75" s="19"/>
      <c r="MNO75" s="25"/>
      <c r="MNP75" s="19"/>
      <c r="MNQ75" s="19"/>
      <c r="MNR75" s="19"/>
      <c r="MNS75" s="19"/>
      <c r="MNT75" s="19"/>
      <c r="MNU75" s="19"/>
      <c r="MNV75" s="19"/>
      <c r="MNW75" s="19"/>
      <c r="MNX75" s="26"/>
      <c r="MNY75" s="22"/>
      <c r="MNZ75" s="23"/>
      <c r="MOA75" s="20"/>
      <c r="MOB75" s="22"/>
      <c r="MOC75" s="23"/>
      <c r="MOD75" s="23"/>
      <c r="MOE75" s="24"/>
      <c r="MOF75" s="24"/>
      <c r="MOG75" s="21"/>
      <c r="MOH75" s="24"/>
      <c r="MOI75" s="16"/>
      <c r="MOJ75" s="16"/>
      <c r="MOK75" s="17"/>
      <c r="MOL75" s="17"/>
      <c r="MOM75" s="18"/>
      <c r="MON75" s="19"/>
      <c r="MOO75" s="19"/>
      <c r="MOP75" s="19"/>
      <c r="MOQ75" s="19"/>
      <c r="MOR75" s="25"/>
      <c r="MOS75" s="19"/>
      <c r="MOT75" s="25"/>
      <c r="MOU75" s="19"/>
      <c r="MOV75" s="19"/>
      <c r="MOW75" s="19"/>
      <c r="MOX75" s="19"/>
      <c r="MOY75" s="19"/>
      <c r="MOZ75" s="19"/>
      <c r="MPA75" s="19"/>
      <c r="MPB75" s="19"/>
      <c r="MPC75" s="26"/>
      <c r="MPD75" s="22"/>
      <c r="MPE75" s="23"/>
      <c r="MPF75" s="20"/>
      <c r="MPG75" s="22"/>
      <c r="MPH75" s="23"/>
      <c r="MPI75" s="23"/>
      <c r="MPJ75" s="24"/>
      <c r="MPK75" s="24"/>
      <c r="MPL75" s="21"/>
      <c r="MPM75" s="24"/>
      <c r="MPN75" s="16"/>
      <c r="MPO75" s="16"/>
      <c r="MPP75" s="17"/>
      <c r="MPQ75" s="17"/>
      <c r="MPR75" s="18"/>
      <c r="MPS75" s="19"/>
      <c r="MPT75" s="19"/>
      <c r="MPU75" s="19"/>
      <c r="MPV75" s="19"/>
      <c r="MPW75" s="25"/>
      <c r="MPX75" s="19"/>
      <c r="MPY75" s="25"/>
      <c r="MPZ75" s="19"/>
      <c r="MQA75" s="19"/>
      <c r="MQB75" s="19"/>
      <c r="MQC75" s="19"/>
      <c r="MQD75" s="19"/>
      <c r="MQE75" s="19"/>
      <c r="MQF75" s="19"/>
      <c r="MQG75" s="19"/>
      <c r="MQH75" s="26"/>
      <c r="MQI75" s="22"/>
      <c r="MQJ75" s="23"/>
      <c r="MQK75" s="20"/>
      <c r="MQL75" s="22"/>
      <c r="MQM75" s="23"/>
      <c r="MQN75" s="23"/>
      <c r="MQO75" s="24"/>
      <c r="MQP75" s="24"/>
      <c r="MQQ75" s="21"/>
      <c r="MQR75" s="24"/>
      <c r="MQS75" s="16"/>
      <c r="MQT75" s="16"/>
      <c r="MQU75" s="17"/>
      <c r="MQV75" s="17"/>
      <c r="MQW75" s="18"/>
      <c r="MQX75" s="19"/>
      <c r="MQY75" s="19"/>
      <c r="MQZ75" s="19"/>
      <c r="MRA75" s="19"/>
      <c r="MRB75" s="25"/>
      <c r="MRC75" s="19"/>
      <c r="MRD75" s="25"/>
      <c r="MRE75" s="19"/>
      <c r="MRF75" s="19"/>
      <c r="MRG75" s="19"/>
      <c r="MRH75" s="19"/>
      <c r="MRI75" s="19"/>
      <c r="MRJ75" s="19"/>
      <c r="MRK75" s="19"/>
      <c r="MRL75" s="19"/>
      <c r="MRM75" s="26"/>
      <c r="MRN75" s="22"/>
      <c r="MRO75" s="23"/>
      <c r="MRP75" s="20"/>
      <c r="MRQ75" s="22"/>
      <c r="MRR75" s="23"/>
      <c r="MRS75" s="23"/>
      <c r="MRT75" s="24"/>
      <c r="MRU75" s="24"/>
      <c r="MRV75" s="21"/>
      <c r="MRW75" s="24"/>
      <c r="MRX75" s="16"/>
      <c r="MRY75" s="16"/>
      <c r="MRZ75" s="17"/>
      <c r="MSA75" s="17"/>
      <c r="MSB75" s="18"/>
      <c r="MSC75" s="19"/>
      <c r="MSD75" s="19"/>
      <c r="MSE75" s="19"/>
      <c r="MSF75" s="19"/>
      <c r="MSG75" s="25"/>
      <c r="MSH75" s="19"/>
      <c r="MSI75" s="25"/>
      <c r="MSJ75" s="19"/>
      <c r="MSK75" s="19"/>
      <c r="MSL75" s="19"/>
      <c r="MSM75" s="19"/>
      <c r="MSN75" s="19"/>
      <c r="MSO75" s="19"/>
      <c r="MSP75" s="19"/>
      <c r="MSQ75" s="19"/>
      <c r="MSR75" s="26"/>
      <c r="MSS75" s="22"/>
      <c r="MST75" s="23"/>
      <c r="MSU75" s="20"/>
      <c r="MSV75" s="22"/>
      <c r="MSW75" s="23"/>
      <c r="MSX75" s="23"/>
      <c r="MSY75" s="24"/>
      <c r="MSZ75" s="24"/>
      <c r="MTA75" s="21"/>
      <c r="MTB75" s="24"/>
      <c r="MTC75" s="16"/>
      <c r="MTD75" s="16"/>
      <c r="MTE75" s="17"/>
      <c r="MTF75" s="17"/>
      <c r="MTG75" s="18"/>
      <c r="MTH75" s="19"/>
      <c r="MTI75" s="19"/>
      <c r="MTJ75" s="19"/>
      <c r="MTK75" s="19"/>
      <c r="MTL75" s="25"/>
      <c r="MTM75" s="19"/>
      <c r="MTN75" s="25"/>
      <c r="MTO75" s="19"/>
      <c r="MTP75" s="19"/>
      <c r="MTQ75" s="19"/>
      <c r="MTR75" s="19"/>
      <c r="MTS75" s="19"/>
      <c r="MTT75" s="19"/>
      <c r="MTU75" s="19"/>
      <c r="MTV75" s="19"/>
      <c r="MTW75" s="26"/>
      <c r="MTX75" s="22"/>
      <c r="MTY75" s="23"/>
      <c r="MTZ75" s="20"/>
      <c r="MUA75" s="22"/>
      <c r="MUB75" s="23"/>
      <c r="MUC75" s="23"/>
      <c r="MUD75" s="24"/>
      <c r="MUE75" s="24"/>
      <c r="MUF75" s="21"/>
      <c r="MUG75" s="24"/>
      <c r="MUH75" s="16"/>
      <c r="MUI75" s="16"/>
      <c r="MUJ75" s="17"/>
      <c r="MUK75" s="17"/>
      <c r="MUL75" s="18"/>
      <c r="MUM75" s="19"/>
      <c r="MUN75" s="19"/>
      <c r="MUO75" s="19"/>
      <c r="MUP75" s="19"/>
      <c r="MUQ75" s="25"/>
      <c r="MUR75" s="19"/>
      <c r="MUS75" s="25"/>
      <c r="MUT75" s="19"/>
      <c r="MUU75" s="19"/>
      <c r="MUV75" s="19"/>
      <c r="MUW75" s="19"/>
      <c r="MUX75" s="19"/>
      <c r="MUY75" s="19"/>
      <c r="MUZ75" s="19"/>
      <c r="MVA75" s="19"/>
      <c r="MVB75" s="26"/>
      <c r="MVC75" s="22"/>
      <c r="MVD75" s="23"/>
      <c r="MVE75" s="20"/>
      <c r="MVF75" s="22"/>
      <c r="MVG75" s="23"/>
      <c r="MVH75" s="23"/>
      <c r="MVI75" s="24"/>
      <c r="MVJ75" s="24"/>
      <c r="MVK75" s="21"/>
      <c r="MVL75" s="24"/>
      <c r="MVM75" s="16"/>
      <c r="MVN75" s="16"/>
      <c r="MVO75" s="17"/>
      <c r="MVP75" s="17"/>
      <c r="MVQ75" s="18"/>
      <c r="MVR75" s="19"/>
      <c r="MVS75" s="19"/>
      <c r="MVT75" s="19"/>
      <c r="MVU75" s="19"/>
      <c r="MVV75" s="25"/>
      <c r="MVW75" s="19"/>
      <c r="MVX75" s="25"/>
      <c r="MVY75" s="19"/>
      <c r="MVZ75" s="19"/>
      <c r="MWA75" s="19"/>
      <c r="MWB75" s="19"/>
      <c r="MWC75" s="19"/>
      <c r="MWD75" s="19"/>
      <c r="MWE75" s="19"/>
      <c r="MWF75" s="19"/>
      <c r="MWG75" s="26"/>
      <c r="MWH75" s="22"/>
      <c r="MWI75" s="23"/>
      <c r="MWJ75" s="20"/>
      <c r="MWK75" s="22"/>
      <c r="MWL75" s="23"/>
      <c r="MWM75" s="23"/>
      <c r="MWN75" s="24"/>
      <c r="MWO75" s="24"/>
      <c r="MWP75" s="21"/>
      <c r="MWQ75" s="24"/>
      <c r="MWR75" s="16"/>
      <c r="MWS75" s="16"/>
      <c r="MWT75" s="17"/>
      <c r="MWU75" s="17"/>
      <c r="MWV75" s="18"/>
      <c r="MWW75" s="19"/>
      <c r="MWX75" s="19"/>
      <c r="MWY75" s="19"/>
      <c r="MWZ75" s="19"/>
      <c r="MXA75" s="25"/>
      <c r="MXB75" s="19"/>
      <c r="MXC75" s="25"/>
      <c r="MXD75" s="19"/>
      <c r="MXE75" s="19"/>
      <c r="MXF75" s="19"/>
      <c r="MXG75" s="19"/>
      <c r="MXH75" s="19"/>
      <c r="MXI75" s="19"/>
      <c r="MXJ75" s="19"/>
      <c r="MXK75" s="19"/>
      <c r="MXL75" s="26"/>
      <c r="MXM75" s="22"/>
      <c r="MXN75" s="23"/>
      <c r="MXO75" s="20"/>
      <c r="MXP75" s="22"/>
      <c r="MXQ75" s="23"/>
      <c r="MXR75" s="23"/>
      <c r="MXS75" s="24"/>
      <c r="MXT75" s="24"/>
      <c r="MXU75" s="21"/>
      <c r="MXV75" s="24"/>
      <c r="MXW75" s="16"/>
      <c r="MXX75" s="16"/>
      <c r="MXY75" s="17"/>
      <c r="MXZ75" s="17"/>
      <c r="MYA75" s="18"/>
      <c r="MYB75" s="19"/>
      <c r="MYC75" s="19"/>
      <c r="MYD75" s="19"/>
      <c r="MYE75" s="19"/>
      <c r="MYF75" s="25"/>
      <c r="MYG75" s="19"/>
      <c r="MYH75" s="25"/>
      <c r="MYI75" s="19"/>
      <c r="MYJ75" s="19"/>
      <c r="MYK75" s="19"/>
      <c r="MYL75" s="19"/>
      <c r="MYM75" s="19"/>
      <c r="MYN75" s="19"/>
      <c r="MYO75" s="19"/>
      <c r="MYP75" s="19"/>
      <c r="MYQ75" s="26"/>
      <c r="MYR75" s="22"/>
      <c r="MYS75" s="23"/>
      <c r="MYT75" s="20"/>
      <c r="MYU75" s="22"/>
      <c r="MYV75" s="23"/>
      <c r="MYW75" s="23"/>
      <c r="MYX75" s="24"/>
      <c r="MYY75" s="24"/>
      <c r="MYZ75" s="21"/>
      <c r="MZA75" s="24"/>
      <c r="MZB75" s="16"/>
      <c r="MZC75" s="16"/>
      <c r="MZD75" s="17"/>
      <c r="MZE75" s="17"/>
      <c r="MZF75" s="18"/>
      <c r="MZG75" s="19"/>
      <c r="MZH75" s="19"/>
      <c r="MZI75" s="19"/>
      <c r="MZJ75" s="19"/>
      <c r="MZK75" s="25"/>
      <c r="MZL75" s="19"/>
      <c r="MZM75" s="25"/>
      <c r="MZN75" s="19"/>
      <c r="MZO75" s="19"/>
      <c r="MZP75" s="19"/>
      <c r="MZQ75" s="19"/>
      <c r="MZR75" s="19"/>
      <c r="MZS75" s="19"/>
      <c r="MZT75" s="19"/>
      <c r="MZU75" s="19"/>
      <c r="MZV75" s="26"/>
      <c r="MZW75" s="22"/>
      <c r="MZX75" s="23"/>
      <c r="MZY75" s="20"/>
      <c r="MZZ75" s="22"/>
      <c r="NAA75" s="23"/>
      <c r="NAB75" s="23"/>
      <c r="NAC75" s="24"/>
      <c r="NAD75" s="24"/>
      <c r="NAE75" s="21"/>
      <c r="NAF75" s="24"/>
      <c r="NAG75" s="16"/>
      <c r="NAH75" s="16"/>
      <c r="NAI75" s="17"/>
      <c r="NAJ75" s="17"/>
      <c r="NAK75" s="18"/>
      <c r="NAL75" s="19"/>
      <c r="NAM75" s="19"/>
      <c r="NAN75" s="19"/>
      <c r="NAO75" s="19"/>
      <c r="NAP75" s="25"/>
      <c r="NAQ75" s="19"/>
      <c r="NAR75" s="25"/>
      <c r="NAS75" s="19"/>
      <c r="NAT75" s="19"/>
      <c r="NAU75" s="19"/>
      <c r="NAV75" s="19"/>
      <c r="NAW75" s="19"/>
      <c r="NAX75" s="19"/>
      <c r="NAY75" s="19"/>
      <c r="NAZ75" s="19"/>
      <c r="NBA75" s="26"/>
      <c r="NBB75" s="22"/>
      <c r="NBC75" s="23"/>
      <c r="NBD75" s="20"/>
      <c r="NBE75" s="22"/>
      <c r="NBF75" s="23"/>
      <c r="NBG75" s="23"/>
      <c r="NBH75" s="24"/>
      <c r="NBI75" s="24"/>
      <c r="NBJ75" s="21"/>
      <c r="NBK75" s="24"/>
      <c r="NBL75" s="16"/>
      <c r="NBM75" s="16"/>
      <c r="NBN75" s="17"/>
      <c r="NBO75" s="17"/>
      <c r="NBP75" s="18"/>
      <c r="NBQ75" s="19"/>
      <c r="NBR75" s="19"/>
      <c r="NBS75" s="19"/>
      <c r="NBT75" s="19"/>
      <c r="NBU75" s="25"/>
      <c r="NBV75" s="19"/>
      <c r="NBW75" s="25"/>
      <c r="NBX75" s="19"/>
      <c r="NBY75" s="19"/>
      <c r="NBZ75" s="19"/>
      <c r="NCA75" s="19"/>
      <c r="NCB75" s="19"/>
      <c r="NCC75" s="19"/>
      <c r="NCD75" s="19"/>
      <c r="NCE75" s="19"/>
      <c r="NCF75" s="26"/>
      <c r="NCG75" s="22"/>
      <c r="NCH75" s="23"/>
      <c r="NCI75" s="20"/>
      <c r="NCJ75" s="22"/>
      <c r="NCK75" s="23"/>
      <c r="NCL75" s="23"/>
      <c r="NCM75" s="24"/>
      <c r="NCN75" s="24"/>
      <c r="NCO75" s="21"/>
      <c r="NCP75" s="24"/>
      <c r="NCQ75" s="16"/>
      <c r="NCR75" s="16"/>
      <c r="NCS75" s="17"/>
      <c r="NCT75" s="17"/>
      <c r="NCU75" s="18"/>
      <c r="NCV75" s="19"/>
      <c r="NCW75" s="19"/>
      <c r="NCX75" s="19"/>
      <c r="NCY75" s="19"/>
      <c r="NCZ75" s="25"/>
      <c r="NDA75" s="19"/>
      <c r="NDB75" s="25"/>
      <c r="NDC75" s="19"/>
      <c r="NDD75" s="19"/>
      <c r="NDE75" s="19"/>
      <c r="NDF75" s="19"/>
      <c r="NDG75" s="19"/>
      <c r="NDH75" s="19"/>
      <c r="NDI75" s="19"/>
      <c r="NDJ75" s="19"/>
      <c r="NDK75" s="26"/>
      <c r="NDL75" s="22"/>
      <c r="NDM75" s="23"/>
      <c r="NDN75" s="20"/>
      <c r="NDO75" s="22"/>
      <c r="NDP75" s="23"/>
      <c r="NDQ75" s="23"/>
      <c r="NDR75" s="24"/>
      <c r="NDS75" s="24"/>
      <c r="NDT75" s="21"/>
      <c r="NDU75" s="24"/>
      <c r="NDV75" s="16"/>
      <c r="NDW75" s="16"/>
      <c r="NDX75" s="17"/>
      <c r="NDY75" s="17"/>
      <c r="NDZ75" s="18"/>
      <c r="NEA75" s="19"/>
      <c r="NEB75" s="19"/>
      <c r="NEC75" s="19"/>
      <c r="NED75" s="19"/>
      <c r="NEE75" s="25"/>
      <c r="NEF75" s="19"/>
      <c r="NEG75" s="25"/>
      <c r="NEH75" s="19"/>
      <c r="NEI75" s="19"/>
      <c r="NEJ75" s="19"/>
      <c r="NEK75" s="19"/>
      <c r="NEL75" s="19"/>
      <c r="NEM75" s="19"/>
      <c r="NEN75" s="19"/>
      <c r="NEO75" s="19"/>
      <c r="NEP75" s="26"/>
      <c r="NEQ75" s="22"/>
      <c r="NER75" s="23"/>
      <c r="NES75" s="20"/>
      <c r="NET75" s="22"/>
      <c r="NEU75" s="23"/>
      <c r="NEV75" s="23"/>
      <c r="NEW75" s="24"/>
      <c r="NEX75" s="24"/>
      <c r="NEY75" s="21"/>
      <c r="NEZ75" s="24"/>
      <c r="NFA75" s="16"/>
      <c r="NFB75" s="16"/>
      <c r="NFC75" s="17"/>
      <c r="NFD75" s="17"/>
      <c r="NFE75" s="18"/>
      <c r="NFF75" s="19"/>
      <c r="NFG75" s="19"/>
      <c r="NFH75" s="19"/>
      <c r="NFI75" s="19"/>
      <c r="NFJ75" s="25"/>
      <c r="NFK75" s="19"/>
      <c r="NFL75" s="25"/>
      <c r="NFM75" s="19"/>
      <c r="NFN75" s="19"/>
      <c r="NFO75" s="19"/>
      <c r="NFP75" s="19"/>
      <c r="NFQ75" s="19"/>
      <c r="NFR75" s="19"/>
      <c r="NFS75" s="19"/>
      <c r="NFT75" s="19"/>
      <c r="NFU75" s="26"/>
      <c r="NFV75" s="22"/>
      <c r="NFW75" s="23"/>
      <c r="NFX75" s="20"/>
      <c r="NFY75" s="22"/>
      <c r="NFZ75" s="23"/>
      <c r="NGA75" s="23"/>
      <c r="NGB75" s="24"/>
      <c r="NGC75" s="24"/>
      <c r="NGD75" s="21"/>
      <c r="NGE75" s="24"/>
      <c r="NGF75" s="16"/>
      <c r="NGG75" s="16"/>
      <c r="NGH75" s="17"/>
      <c r="NGI75" s="17"/>
      <c r="NGJ75" s="18"/>
      <c r="NGK75" s="19"/>
      <c r="NGL75" s="19"/>
      <c r="NGM75" s="19"/>
      <c r="NGN75" s="19"/>
      <c r="NGO75" s="25"/>
      <c r="NGP75" s="19"/>
      <c r="NGQ75" s="25"/>
      <c r="NGR75" s="19"/>
      <c r="NGS75" s="19"/>
      <c r="NGT75" s="19"/>
      <c r="NGU75" s="19"/>
      <c r="NGV75" s="19"/>
      <c r="NGW75" s="19"/>
      <c r="NGX75" s="19"/>
      <c r="NGY75" s="19"/>
      <c r="NGZ75" s="26"/>
      <c r="NHA75" s="22"/>
      <c r="NHB75" s="23"/>
      <c r="NHC75" s="20"/>
      <c r="NHD75" s="22"/>
      <c r="NHE75" s="23"/>
      <c r="NHF75" s="23"/>
      <c r="NHG75" s="24"/>
      <c r="NHH75" s="24"/>
      <c r="NHI75" s="21"/>
      <c r="NHJ75" s="24"/>
      <c r="NHK75" s="16"/>
      <c r="NHL75" s="16"/>
      <c r="NHM75" s="17"/>
      <c r="NHN75" s="17"/>
      <c r="NHO75" s="18"/>
      <c r="NHP75" s="19"/>
      <c r="NHQ75" s="19"/>
      <c r="NHR75" s="19"/>
      <c r="NHS75" s="19"/>
      <c r="NHT75" s="25"/>
      <c r="NHU75" s="19"/>
      <c r="NHV75" s="25"/>
      <c r="NHW75" s="19"/>
      <c r="NHX75" s="19"/>
      <c r="NHY75" s="19"/>
      <c r="NHZ75" s="19"/>
      <c r="NIA75" s="19"/>
      <c r="NIB75" s="19"/>
      <c r="NIC75" s="19"/>
      <c r="NID75" s="19"/>
      <c r="NIE75" s="26"/>
      <c r="NIF75" s="22"/>
      <c r="NIG75" s="23"/>
      <c r="NIH75" s="20"/>
      <c r="NII75" s="22"/>
      <c r="NIJ75" s="23"/>
      <c r="NIK75" s="23"/>
      <c r="NIL75" s="24"/>
      <c r="NIM75" s="24"/>
      <c r="NIN75" s="21"/>
      <c r="NIO75" s="24"/>
      <c r="NIP75" s="16"/>
      <c r="NIQ75" s="16"/>
      <c r="NIR75" s="17"/>
      <c r="NIS75" s="17"/>
      <c r="NIT75" s="18"/>
      <c r="NIU75" s="19"/>
      <c r="NIV75" s="19"/>
      <c r="NIW75" s="19"/>
      <c r="NIX75" s="19"/>
      <c r="NIY75" s="25"/>
      <c r="NIZ75" s="19"/>
      <c r="NJA75" s="25"/>
      <c r="NJB75" s="19"/>
      <c r="NJC75" s="19"/>
      <c r="NJD75" s="19"/>
      <c r="NJE75" s="19"/>
      <c r="NJF75" s="19"/>
      <c r="NJG75" s="19"/>
      <c r="NJH75" s="19"/>
      <c r="NJI75" s="19"/>
      <c r="NJJ75" s="26"/>
      <c r="NJK75" s="22"/>
      <c r="NJL75" s="23"/>
      <c r="NJM75" s="20"/>
      <c r="NJN75" s="22"/>
      <c r="NJO75" s="23"/>
      <c r="NJP75" s="23"/>
      <c r="NJQ75" s="24"/>
      <c r="NJR75" s="24"/>
      <c r="NJS75" s="21"/>
      <c r="NJT75" s="24"/>
      <c r="NJU75" s="16"/>
      <c r="NJV75" s="16"/>
      <c r="NJW75" s="17"/>
      <c r="NJX75" s="17"/>
      <c r="NJY75" s="18"/>
      <c r="NJZ75" s="19"/>
      <c r="NKA75" s="19"/>
      <c r="NKB75" s="19"/>
      <c r="NKC75" s="19"/>
      <c r="NKD75" s="25"/>
      <c r="NKE75" s="19"/>
      <c r="NKF75" s="25"/>
      <c r="NKG75" s="19"/>
      <c r="NKH75" s="19"/>
      <c r="NKI75" s="19"/>
      <c r="NKJ75" s="19"/>
      <c r="NKK75" s="19"/>
      <c r="NKL75" s="19"/>
      <c r="NKM75" s="19"/>
      <c r="NKN75" s="19"/>
      <c r="NKO75" s="26"/>
      <c r="NKP75" s="22"/>
      <c r="NKQ75" s="23"/>
      <c r="NKR75" s="20"/>
      <c r="NKS75" s="22"/>
      <c r="NKT75" s="23"/>
      <c r="NKU75" s="23"/>
      <c r="NKV75" s="24"/>
      <c r="NKW75" s="24"/>
      <c r="NKX75" s="21"/>
      <c r="NKY75" s="24"/>
      <c r="NKZ75" s="16"/>
      <c r="NLA75" s="16"/>
      <c r="NLB75" s="17"/>
      <c r="NLC75" s="17"/>
      <c r="NLD75" s="18"/>
      <c r="NLE75" s="19"/>
      <c r="NLF75" s="19"/>
      <c r="NLG75" s="19"/>
      <c r="NLH75" s="19"/>
      <c r="NLI75" s="25"/>
      <c r="NLJ75" s="19"/>
      <c r="NLK75" s="25"/>
      <c r="NLL75" s="19"/>
      <c r="NLM75" s="19"/>
      <c r="NLN75" s="19"/>
      <c r="NLO75" s="19"/>
      <c r="NLP75" s="19"/>
      <c r="NLQ75" s="19"/>
      <c r="NLR75" s="19"/>
      <c r="NLS75" s="19"/>
      <c r="NLT75" s="26"/>
      <c r="NLU75" s="22"/>
      <c r="NLV75" s="23"/>
      <c r="NLW75" s="20"/>
      <c r="NLX75" s="22"/>
      <c r="NLY75" s="23"/>
      <c r="NLZ75" s="23"/>
      <c r="NMA75" s="24"/>
      <c r="NMB75" s="24"/>
      <c r="NMC75" s="21"/>
      <c r="NMD75" s="24"/>
      <c r="NME75" s="16"/>
      <c r="NMF75" s="16"/>
      <c r="NMG75" s="17"/>
      <c r="NMH75" s="17"/>
      <c r="NMI75" s="18"/>
      <c r="NMJ75" s="19"/>
      <c r="NMK75" s="19"/>
      <c r="NML75" s="19"/>
      <c r="NMM75" s="19"/>
      <c r="NMN75" s="25"/>
      <c r="NMO75" s="19"/>
      <c r="NMP75" s="25"/>
      <c r="NMQ75" s="19"/>
      <c r="NMR75" s="19"/>
      <c r="NMS75" s="19"/>
      <c r="NMT75" s="19"/>
      <c r="NMU75" s="19"/>
      <c r="NMV75" s="19"/>
      <c r="NMW75" s="19"/>
      <c r="NMX75" s="19"/>
      <c r="NMY75" s="26"/>
      <c r="NMZ75" s="22"/>
      <c r="NNA75" s="23"/>
      <c r="NNB75" s="20"/>
      <c r="NNC75" s="22"/>
      <c r="NND75" s="23"/>
      <c r="NNE75" s="23"/>
      <c r="NNF75" s="24"/>
      <c r="NNG75" s="24"/>
      <c r="NNH75" s="21"/>
      <c r="NNI75" s="24"/>
      <c r="NNJ75" s="16"/>
      <c r="NNK75" s="16"/>
      <c r="NNL75" s="17"/>
      <c r="NNM75" s="17"/>
      <c r="NNN75" s="18"/>
      <c r="NNO75" s="19"/>
      <c r="NNP75" s="19"/>
      <c r="NNQ75" s="19"/>
      <c r="NNR75" s="19"/>
      <c r="NNS75" s="25"/>
      <c r="NNT75" s="19"/>
      <c r="NNU75" s="25"/>
      <c r="NNV75" s="19"/>
      <c r="NNW75" s="19"/>
      <c r="NNX75" s="19"/>
      <c r="NNY75" s="19"/>
      <c r="NNZ75" s="19"/>
      <c r="NOA75" s="19"/>
      <c r="NOB75" s="19"/>
      <c r="NOC75" s="19"/>
      <c r="NOD75" s="26"/>
      <c r="NOE75" s="22"/>
      <c r="NOF75" s="23"/>
      <c r="NOG75" s="20"/>
      <c r="NOH75" s="22"/>
      <c r="NOI75" s="23"/>
      <c r="NOJ75" s="23"/>
      <c r="NOK75" s="24"/>
      <c r="NOL75" s="24"/>
      <c r="NOM75" s="21"/>
      <c r="NON75" s="24"/>
      <c r="NOO75" s="16"/>
      <c r="NOP75" s="16"/>
      <c r="NOQ75" s="17"/>
      <c r="NOR75" s="17"/>
      <c r="NOS75" s="18"/>
      <c r="NOT75" s="19"/>
      <c r="NOU75" s="19"/>
      <c r="NOV75" s="19"/>
      <c r="NOW75" s="19"/>
      <c r="NOX75" s="25"/>
      <c r="NOY75" s="19"/>
      <c r="NOZ75" s="25"/>
      <c r="NPA75" s="19"/>
      <c r="NPB75" s="19"/>
      <c r="NPC75" s="19"/>
      <c r="NPD75" s="19"/>
      <c r="NPE75" s="19"/>
      <c r="NPF75" s="19"/>
      <c r="NPG75" s="19"/>
      <c r="NPH75" s="19"/>
      <c r="NPI75" s="26"/>
      <c r="NPJ75" s="22"/>
      <c r="NPK75" s="23"/>
      <c r="NPL75" s="20"/>
      <c r="NPM75" s="22"/>
      <c r="NPN75" s="23"/>
      <c r="NPO75" s="23"/>
      <c r="NPP75" s="24"/>
      <c r="NPQ75" s="24"/>
      <c r="NPR75" s="21"/>
      <c r="NPS75" s="24"/>
      <c r="NPT75" s="16"/>
      <c r="NPU75" s="16"/>
      <c r="NPV75" s="17"/>
      <c r="NPW75" s="17"/>
      <c r="NPX75" s="18"/>
      <c r="NPY75" s="19"/>
      <c r="NPZ75" s="19"/>
      <c r="NQA75" s="19"/>
      <c r="NQB75" s="19"/>
      <c r="NQC75" s="25"/>
      <c r="NQD75" s="19"/>
      <c r="NQE75" s="25"/>
      <c r="NQF75" s="19"/>
      <c r="NQG75" s="19"/>
      <c r="NQH75" s="19"/>
      <c r="NQI75" s="19"/>
      <c r="NQJ75" s="19"/>
      <c r="NQK75" s="19"/>
      <c r="NQL75" s="19"/>
      <c r="NQM75" s="19"/>
      <c r="NQN75" s="26"/>
      <c r="NQO75" s="22"/>
      <c r="NQP75" s="23"/>
      <c r="NQQ75" s="20"/>
      <c r="NQR75" s="22"/>
      <c r="NQS75" s="23"/>
      <c r="NQT75" s="23"/>
      <c r="NQU75" s="24"/>
      <c r="NQV75" s="24"/>
      <c r="NQW75" s="21"/>
      <c r="NQX75" s="24"/>
      <c r="NQY75" s="16"/>
      <c r="NQZ75" s="16"/>
      <c r="NRA75" s="17"/>
      <c r="NRB75" s="17"/>
      <c r="NRC75" s="18"/>
      <c r="NRD75" s="19"/>
      <c r="NRE75" s="19"/>
      <c r="NRF75" s="19"/>
      <c r="NRG75" s="19"/>
      <c r="NRH75" s="25"/>
      <c r="NRI75" s="19"/>
      <c r="NRJ75" s="25"/>
      <c r="NRK75" s="19"/>
      <c r="NRL75" s="19"/>
      <c r="NRM75" s="19"/>
      <c r="NRN75" s="19"/>
      <c r="NRO75" s="19"/>
      <c r="NRP75" s="19"/>
      <c r="NRQ75" s="19"/>
      <c r="NRR75" s="19"/>
      <c r="NRS75" s="26"/>
      <c r="NRT75" s="22"/>
      <c r="NRU75" s="23"/>
      <c r="NRV75" s="20"/>
      <c r="NRW75" s="22"/>
      <c r="NRX75" s="23"/>
      <c r="NRY75" s="23"/>
      <c r="NRZ75" s="24"/>
      <c r="NSA75" s="24"/>
      <c r="NSB75" s="21"/>
      <c r="NSC75" s="24"/>
      <c r="NSD75" s="16"/>
      <c r="NSE75" s="16"/>
      <c r="NSF75" s="17"/>
      <c r="NSG75" s="17"/>
      <c r="NSH75" s="18"/>
      <c r="NSI75" s="19"/>
      <c r="NSJ75" s="19"/>
      <c r="NSK75" s="19"/>
      <c r="NSL75" s="19"/>
      <c r="NSM75" s="25"/>
      <c r="NSN75" s="19"/>
      <c r="NSO75" s="25"/>
      <c r="NSP75" s="19"/>
      <c r="NSQ75" s="19"/>
      <c r="NSR75" s="19"/>
      <c r="NSS75" s="19"/>
      <c r="NST75" s="19"/>
      <c r="NSU75" s="19"/>
      <c r="NSV75" s="19"/>
      <c r="NSW75" s="19"/>
      <c r="NSX75" s="26"/>
      <c r="NSY75" s="22"/>
      <c r="NSZ75" s="23"/>
      <c r="NTA75" s="20"/>
      <c r="NTB75" s="22"/>
      <c r="NTC75" s="23"/>
      <c r="NTD75" s="23"/>
      <c r="NTE75" s="24"/>
      <c r="NTF75" s="24"/>
      <c r="NTG75" s="21"/>
      <c r="NTH75" s="24"/>
      <c r="NTI75" s="16"/>
      <c r="NTJ75" s="16"/>
      <c r="NTK75" s="17"/>
      <c r="NTL75" s="17"/>
      <c r="NTM75" s="18"/>
      <c r="NTN75" s="19"/>
      <c r="NTO75" s="19"/>
      <c r="NTP75" s="19"/>
      <c r="NTQ75" s="19"/>
      <c r="NTR75" s="25"/>
      <c r="NTS75" s="19"/>
      <c r="NTT75" s="25"/>
      <c r="NTU75" s="19"/>
      <c r="NTV75" s="19"/>
      <c r="NTW75" s="19"/>
      <c r="NTX75" s="19"/>
      <c r="NTY75" s="19"/>
      <c r="NTZ75" s="19"/>
      <c r="NUA75" s="19"/>
      <c r="NUB75" s="19"/>
      <c r="NUC75" s="26"/>
      <c r="NUD75" s="22"/>
      <c r="NUE75" s="23"/>
      <c r="NUF75" s="20"/>
      <c r="NUG75" s="22"/>
      <c r="NUH75" s="23"/>
      <c r="NUI75" s="23"/>
      <c r="NUJ75" s="24"/>
      <c r="NUK75" s="24"/>
      <c r="NUL75" s="21"/>
      <c r="NUM75" s="24"/>
      <c r="NUN75" s="16"/>
      <c r="NUO75" s="16"/>
      <c r="NUP75" s="17"/>
      <c r="NUQ75" s="17"/>
      <c r="NUR75" s="18"/>
      <c r="NUS75" s="19"/>
      <c r="NUT75" s="19"/>
      <c r="NUU75" s="19"/>
      <c r="NUV75" s="19"/>
      <c r="NUW75" s="25"/>
      <c r="NUX75" s="19"/>
      <c r="NUY75" s="25"/>
      <c r="NUZ75" s="19"/>
      <c r="NVA75" s="19"/>
      <c r="NVB75" s="19"/>
      <c r="NVC75" s="19"/>
      <c r="NVD75" s="19"/>
      <c r="NVE75" s="19"/>
      <c r="NVF75" s="19"/>
      <c r="NVG75" s="19"/>
      <c r="NVH75" s="26"/>
      <c r="NVI75" s="22"/>
      <c r="NVJ75" s="23"/>
      <c r="NVK75" s="20"/>
      <c r="NVL75" s="22"/>
      <c r="NVM75" s="23"/>
      <c r="NVN75" s="23"/>
      <c r="NVO75" s="24"/>
      <c r="NVP75" s="24"/>
      <c r="NVQ75" s="21"/>
      <c r="NVR75" s="24"/>
      <c r="NVS75" s="16"/>
      <c r="NVT75" s="16"/>
      <c r="NVU75" s="17"/>
      <c r="NVV75" s="17"/>
      <c r="NVW75" s="18"/>
      <c r="NVX75" s="19"/>
      <c r="NVY75" s="19"/>
      <c r="NVZ75" s="19"/>
      <c r="NWA75" s="19"/>
      <c r="NWB75" s="25"/>
      <c r="NWC75" s="19"/>
      <c r="NWD75" s="25"/>
      <c r="NWE75" s="19"/>
      <c r="NWF75" s="19"/>
      <c r="NWG75" s="19"/>
      <c r="NWH75" s="19"/>
      <c r="NWI75" s="19"/>
      <c r="NWJ75" s="19"/>
      <c r="NWK75" s="19"/>
      <c r="NWL75" s="19"/>
      <c r="NWM75" s="26"/>
      <c r="NWN75" s="22"/>
      <c r="NWO75" s="23"/>
      <c r="NWP75" s="20"/>
      <c r="NWQ75" s="22"/>
      <c r="NWR75" s="23"/>
      <c r="NWS75" s="23"/>
      <c r="NWT75" s="24"/>
      <c r="NWU75" s="24"/>
      <c r="NWV75" s="21"/>
      <c r="NWW75" s="24"/>
      <c r="NWX75" s="16"/>
      <c r="NWY75" s="16"/>
      <c r="NWZ75" s="17"/>
      <c r="NXA75" s="17"/>
      <c r="NXB75" s="18"/>
      <c r="NXC75" s="19"/>
      <c r="NXD75" s="19"/>
      <c r="NXE75" s="19"/>
      <c r="NXF75" s="19"/>
      <c r="NXG75" s="25"/>
      <c r="NXH75" s="19"/>
      <c r="NXI75" s="25"/>
      <c r="NXJ75" s="19"/>
      <c r="NXK75" s="19"/>
      <c r="NXL75" s="19"/>
      <c r="NXM75" s="19"/>
      <c r="NXN75" s="19"/>
      <c r="NXO75" s="19"/>
      <c r="NXP75" s="19"/>
      <c r="NXQ75" s="19"/>
      <c r="NXR75" s="26"/>
      <c r="NXS75" s="22"/>
      <c r="NXT75" s="23"/>
      <c r="NXU75" s="20"/>
      <c r="NXV75" s="22"/>
      <c r="NXW75" s="23"/>
      <c r="NXX75" s="23"/>
      <c r="NXY75" s="24"/>
      <c r="NXZ75" s="24"/>
      <c r="NYA75" s="21"/>
      <c r="NYB75" s="24"/>
      <c r="NYC75" s="16"/>
      <c r="NYD75" s="16"/>
      <c r="NYE75" s="17"/>
      <c r="NYF75" s="17"/>
      <c r="NYG75" s="18"/>
      <c r="NYH75" s="19"/>
      <c r="NYI75" s="19"/>
      <c r="NYJ75" s="19"/>
      <c r="NYK75" s="19"/>
      <c r="NYL75" s="25"/>
      <c r="NYM75" s="19"/>
      <c r="NYN75" s="25"/>
      <c r="NYO75" s="19"/>
      <c r="NYP75" s="19"/>
      <c r="NYQ75" s="19"/>
      <c r="NYR75" s="19"/>
      <c r="NYS75" s="19"/>
      <c r="NYT75" s="19"/>
      <c r="NYU75" s="19"/>
      <c r="NYV75" s="19"/>
      <c r="NYW75" s="26"/>
      <c r="NYX75" s="22"/>
      <c r="NYY75" s="23"/>
      <c r="NYZ75" s="20"/>
      <c r="NZA75" s="22"/>
      <c r="NZB75" s="23"/>
      <c r="NZC75" s="23"/>
      <c r="NZD75" s="24"/>
      <c r="NZE75" s="24"/>
      <c r="NZF75" s="21"/>
      <c r="NZG75" s="24"/>
      <c r="NZH75" s="16"/>
      <c r="NZI75" s="16"/>
      <c r="NZJ75" s="17"/>
      <c r="NZK75" s="17"/>
      <c r="NZL75" s="18"/>
      <c r="NZM75" s="19"/>
      <c r="NZN75" s="19"/>
      <c r="NZO75" s="19"/>
      <c r="NZP75" s="19"/>
      <c r="NZQ75" s="25"/>
      <c r="NZR75" s="19"/>
      <c r="NZS75" s="25"/>
      <c r="NZT75" s="19"/>
      <c r="NZU75" s="19"/>
      <c r="NZV75" s="19"/>
      <c r="NZW75" s="19"/>
      <c r="NZX75" s="19"/>
      <c r="NZY75" s="19"/>
      <c r="NZZ75" s="19"/>
      <c r="OAA75" s="19"/>
      <c r="OAB75" s="26"/>
      <c r="OAC75" s="22"/>
      <c r="OAD75" s="23"/>
      <c r="OAE75" s="20"/>
      <c r="OAF75" s="22"/>
      <c r="OAG75" s="23"/>
      <c r="OAH75" s="23"/>
      <c r="OAI75" s="24"/>
      <c r="OAJ75" s="24"/>
      <c r="OAK75" s="21"/>
      <c r="OAL75" s="24"/>
      <c r="OAM75" s="16"/>
      <c r="OAN75" s="16"/>
      <c r="OAO75" s="17"/>
      <c r="OAP75" s="17"/>
      <c r="OAQ75" s="18"/>
      <c r="OAR75" s="19"/>
      <c r="OAS75" s="19"/>
      <c r="OAT75" s="19"/>
      <c r="OAU75" s="19"/>
      <c r="OAV75" s="25"/>
      <c r="OAW75" s="19"/>
      <c r="OAX75" s="25"/>
      <c r="OAY75" s="19"/>
      <c r="OAZ75" s="19"/>
      <c r="OBA75" s="19"/>
      <c r="OBB75" s="19"/>
      <c r="OBC75" s="19"/>
      <c r="OBD75" s="19"/>
      <c r="OBE75" s="19"/>
      <c r="OBF75" s="19"/>
      <c r="OBG75" s="26"/>
      <c r="OBH75" s="22"/>
      <c r="OBI75" s="23"/>
      <c r="OBJ75" s="20"/>
      <c r="OBK75" s="22"/>
      <c r="OBL75" s="23"/>
      <c r="OBM75" s="23"/>
      <c r="OBN75" s="24"/>
      <c r="OBO75" s="24"/>
      <c r="OBP75" s="21"/>
      <c r="OBQ75" s="24"/>
      <c r="OBR75" s="16"/>
      <c r="OBS75" s="16"/>
      <c r="OBT75" s="17"/>
      <c r="OBU75" s="17"/>
      <c r="OBV75" s="18"/>
      <c r="OBW75" s="19"/>
      <c r="OBX75" s="19"/>
      <c r="OBY75" s="19"/>
      <c r="OBZ75" s="19"/>
      <c r="OCA75" s="25"/>
      <c r="OCB75" s="19"/>
      <c r="OCC75" s="25"/>
      <c r="OCD75" s="19"/>
      <c r="OCE75" s="19"/>
      <c r="OCF75" s="19"/>
      <c r="OCG75" s="19"/>
      <c r="OCH75" s="19"/>
      <c r="OCI75" s="19"/>
      <c r="OCJ75" s="19"/>
      <c r="OCK75" s="19"/>
      <c r="OCL75" s="26"/>
      <c r="OCM75" s="22"/>
      <c r="OCN75" s="23"/>
      <c r="OCO75" s="20"/>
      <c r="OCP75" s="22"/>
      <c r="OCQ75" s="23"/>
      <c r="OCR75" s="23"/>
      <c r="OCS75" s="24"/>
      <c r="OCT75" s="24"/>
      <c r="OCU75" s="21"/>
      <c r="OCV75" s="24"/>
      <c r="OCW75" s="16"/>
      <c r="OCX75" s="16"/>
      <c r="OCY75" s="17"/>
      <c r="OCZ75" s="17"/>
      <c r="ODA75" s="18"/>
      <c r="ODB75" s="19"/>
      <c r="ODC75" s="19"/>
      <c r="ODD75" s="19"/>
      <c r="ODE75" s="19"/>
      <c r="ODF75" s="25"/>
      <c r="ODG75" s="19"/>
      <c r="ODH75" s="25"/>
      <c r="ODI75" s="19"/>
      <c r="ODJ75" s="19"/>
      <c r="ODK75" s="19"/>
      <c r="ODL75" s="19"/>
      <c r="ODM75" s="19"/>
      <c r="ODN75" s="19"/>
      <c r="ODO75" s="19"/>
      <c r="ODP75" s="19"/>
      <c r="ODQ75" s="26"/>
      <c r="ODR75" s="22"/>
      <c r="ODS75" s="23"/>
      <c r="ODT75" s="20"/>
      <c r="ODU75" s="22"/>
      <c r="ODV75" s="23"/>
      <c r="ODW75" s="23"/>
      <c r="ODX75" s="24"/>
      <c r="ODY75" s="24"/>
      <c r="ODZ75" s="21"/>
      <c r="OEA75" s="24"/>
      <c r="OEB75" s="16"/>
      <c r="OEC75" s="16"/>
      <c r="OED75" s="17"/>
      <c r="OEE75" s="17"/>
      <c r="OEF75" s="18"/>
      <c r="OEG75" s="19"/>
      <c r="OEH75" s="19"/>
      <c r="OEI75" s="19"/>
      <c r="OEJ75" s="19"/>
      <c r="OEK75" s="25"/>
      <c r="OEL75" s="19"/>
      <c r="OEM75" s="25"/>
      <c r="OEN75" s="19"/>
      <c r="OEO75" s="19"/>
      <c r="OEP75" s="19"/>
      <c r="OEQ75" s="19"/>
      <c r="OER75" s="19"/>
      <c r="OES75" s="19"/>
      <c r="OET75" s="19"/>
      <c r="OEU75" s="19"/>
      <c r="OEV75" s="26"/>
      <c r="OEW75" s="22"/>
      <c r="OEX75" s="23"/>
      <c r="OEY75" s="20"/>
      <c r="OEZ75" s="22"/>
      <c r="OFA75" s="23"/>
      <c r="OFB75" s="23"/>
      <c r="OFC75" s="24"/>
      <c r="OFD75" s="24"/>
      <c r="OFE75" s="21"/>
      <c r="OFF75" s="24"/>
      <c r="OFG75" s="16"/>
      <c r="OFH75" s="16"/>
      <c r="OFI75" s="17"/>
      <c r="OFJ75" s="17"/>
      <c r="OFK75" s="18"/>
      <c r="OFL75" s="19"/>
      <c r="OFM75" s="19"/>
      <c r="OFN75" s="19"/>
      <c r="OFO75" s="19"/>
      <c r="OFP75" s="25"/>
      <c r="OFQ75" s="19"/>
      <c r="OFR75" s="25"/>
      <c r="OFS75" s="19"/>
      <c r="OFT75" s="19"/>
      <c r="OFU75" s="19"/>
      <c r="OFV75" s="19"/>
      <c r="OFW75" s="19"/>
      <c r="OFX75" s="19"/>
      <c r="OFY75" s="19"/>
      <c r="OFZ75" s="19"/>
      <c r="OGA75" s="26"/>
      <c r="OGB75" s="22"/>
      <c r="OGC75" s="23"/>
      <c r="OGD75" s="20"/>
      <c r="OGE75" s="22"/>
      <c r="OGF75" s="23"/>
      <c r="OGG75" s="23"/>
      <c r="OGH75" s="24"/>
      <c r="OGI75" s="24"/>
      <c r="OGJ75" s="21"/>
      <c r="OGK75" s="24"/>
      <c r="OGL75" s="16"/>
      <c r="OGM75" s="16"/>
      <c r="OGN75" s="17"/>
      <c r="OGO75" s="17"/>
      <c r="OGP75" s="18"/>
      <c r="OGQ75" s="19"/>
      <c r="OGR75" s="19"/>
      <c r="OGS75" s="19"/>
      <c r="OGT75" s="19"/>
      <c r="OGU75" s="25"/>
      <c r="OGV75" s="19"/>
      <c r="OGW75" s="25"/>
      <c r="OGX75" s="19"/>
      <c r="OGY75" s="19"/>
      <c r="OGZ75" s="19"/>
      <c r="OHA75" s="19"/>
      <c r="OHB75" s="19"/>
      <c r="OHC75" s="19"/>
      <c r="OHD75" s="19"/>
      <c r="OHE75" s="19"/>
      <c r="OHF75" s="26"/>
      <c r="OHG75" s="22"/>
      <c r="OHH75" s="23"/>
      <c r="OHI75" s="20"/>
      <c r="OHJ75" s="22"/>
      <c r="OHK75" s="23"/>
      <c r="OHL75" s="23"/>
      <c r="OHM75" s="24"/>
      <c r="OHN75" s="24"/>
      <c r="OHO75" s="21"/>
      <c r="OHP75" s="24"/>
      <c r="OHQ75" s="16"/>
      <c r="OHR75" s="16"/>
      <c r="OHS75" s="17"/>
      <c r="OHT75" s="17"/>
      <c r="OHU75" s="18"/>
      <c r="OHV75" s="19"/>
      <c r="OHW75" s="19"/>
      <c r="OHX75" s="19"/>
      <c r="OHY75" s="19"/>
      <c r="OHZ75" s="25"/>
      <c r="OIA75" s="19"/>
      <c r="OIB75" s="25"/>
      <c r="OIC75" s="19"/>
      <c r="OID75" s="19"/>
      <c r="OIE75" s="19"/>
      <c r="OIF75" s="19"/>
      <c r="OIG75" s="19"/>
      <c r="OIH75" s="19"/>
      <c r="OII75" s="19"/>
      <c r="OIJ75" s="19"/>
      <c r="OIK75" s="26"/>
      <c r="OIL75" s="22"/>
      <c r="OIM75" s="23"/>
      <c r="OIN75" s="20"/>
      <c r="OIO75" s="22"/>
      <c r="OIP75" s="23"/>
      <c r="OIQ75" s="23"/>
      <c r="OIR75" s="24"/>
      <c r="OIS75" s="24"/>
      <c r="OIT75" s="21"/>
      <c r="OIU75" s="24"/>
      <c r="OIV75" s="16"/>
      <c r="OIW75" s="16"/>
      <c r="OIX75" s="17"/>
      <c r="OIY75" s="17"/>
      <c r="OIZ75" s="18"/>
      <c r="OJA75" s="19"/>
      <c r="OJB75" s="19"/>
      <c r="OJC75" s="19"/>
      <c r="OJD75" s="19"/>
      <c r="OJE75" s="25"/>
      <c r="OJF75" s="19"/>
      <c r="OJG75" s="25"/>
      <c r="OJH75" s="19"/>
      <c r="OJI75" s="19"/>
      <c r="OJJ75" s="19"/>
      <c r="OJK75" s="19"/>
      <c r="OJL75" s="19"/>
      <c r="OJM75" s="19"/>
      <c r="OJN75" s="19"/>
      <c r="OJO75" s="19"/>
      <c r="OJP75" s="26"/>
      <c r="OJQ75" s="22"/>
      <c r="OJR75" s="23"/>
      <c r="OJS75" s="20"/>
      <c r="OJT75" s="22"/>
      <c r="OJU75" s="23"/>
      <c r="OJV75" s="23"/>
      <c r="OJW75" s="24"/>
      <c r="OJX75" s="24"/>
      <c r="OJY75" s="21"/>
      <c r="OJZ75" s="24"/>
      <c r="OKA75" s="16"/>
      <c r="OKB75" s="16"/>
      <c r="OKC75" s="17"/>
      <c r="OKD75" s="17"/>
      <c r="OKE75" s="18"/>
      <c r="OKF75" s="19"/>
      <c r="OKG75" s="19"/>
      <c r="OKH75" s="19"/>
      <c r="OKI75" s="19"/>
      <c r="OKJ75" s="25"/>
      <c r="OKK75" s="19"/>
      <c r="OKL75" s="25"/>
      <c r="OKM75" s="19"/>
      <c r="OKN75" s="19"/>
      <c r="OKO75" s="19"/>
      <c r="OKP75" s="19"/>
      <c r="OKQ75" s="19"/>
      <c r="OKR75" s="19"/>
      <c r="OKS75" s="19"/>
      <c r="OKT75" s="19"/>
      <c r="OKU75" s="26"/>
      <c r="OKV75" s="22"/>
      <c r="OKW75" s="23"/>
      <c r="OKX75" s="20"/>
      <c r="OKY75" s="22"/>
      <c r="OKZ75" s="23"/>
      <c r="OLA75" s="23"/>
      <c r="OLB75" s="24"/>
      <c r="OLC75" s="24"/>
      <c r="OLD75" s="21"/>
      <c r="OLE75" s="24"/>
      <c r="OLF75" s="16"/>
      <c r="OLG75" s="16"/>
      <c r="OLH75" s="17"/>
      <c r="OLI75" s="17"/>
      <c r="OLJ75" s="18"/>
      <c r="OLK75" s="19"/>
      <c r="OLL75" s="19"/>
      <c r="OLM75" s="19"/>
      <c r="OLN75" s="19"/>
      <c r="OLO75" s="25"/>
      <c r="OLP75" s="19"/>
      <c r="OLQ75" s="25"/>
      <c r="OLR75" s="19"/>
      <c r="OLS75" s="19"/>
      <c r="OLT75" s="19"/>
      <c r="OLU75" s="19"/>
      <c r="OLV75" s="19"/>
      <c r="OLW75" s="19"/>
      <c r="OLX75" s="19"/>
      <c r="OLY75" s="19"/>
      <c r="OLZ75" s="26"/>
      <c r="OMA75" s="22"/>
      <c r="OMB75" s="23"/>
      <c r="OMC75" s="20"/>
      <c r="OMD75" s="22"/>
      <c r="OME75" s="23"/>
      <c r="OMF75" s="23"/>
      <c r="OMG75" s="24"/>
      <c r="OMH75" s="24"/>
      <c r="OMI75" s="21"/>
      <c r="OMJ75" s="24"/>
      <c r="OMK75" s="16"/>
      <c r="OML75" s="16"/>
      <c r="OMM75" s="17"/>
      <c r="OMN75" s="17"/>
      <c r="OMO75" s="18"/>
      <c r="OMP75" s="19"/>
      <c r="OMQ75" s="19"/>
      <c r="OMR75" s="19"/>
      <c r="OMS75" s="19"/>
      <c r="OMT75" s="25"/>
      <c r="OMU75" s="19"/>
      <c r="OMV75" s="25"/>
      <c r="OMW75" s="19"/>
      <c r="OMX75" s="19"/>
      <c r="OMY75" s="19"/>
      <c r="OMZ75" s="19"/>
      <c r="ONA75" s="19"/>
      <c r="ONB75" s="19"/>
      <c r="ONC75" s="19"/>
      <c r="OND75" s="19"/>
      <c r="ONE75" s="26"/>
      <c r="ONF75" s="22"/>
      <c r="ONG75" s="23"/>
      <c r="ONH75" s="20"/>
      <c r="ONI75" s="22"/>
      <c r="ONJ75" s="23"/>
      <c r="ONK75" s="23"/>
      <c r="ONL75" s="24"/>
      <c r="ONM75" s="24"/>
      <c r="ONN75" s="21"/>
      <c r="ONO75" s="24"/>
      <c r="ONP75" s="16"/>
      <c r="ONQ75" s="16"/>
      <c r="ONR75" s="17"/>
      <c r="ONS75" s="17"/>
      <c r="ONT75" s="18"/>
      <c r="ONU75" s="19"/>
      <c r="ONV75" s="19"/>
      <c r="ONW75" s="19"/>
      <c r="ONX75" s="19"/>
      <c r="ONY75" s="25"/>
      <c r="ONZ75" s="19"/>
      <c r="OOA75" s="25"/>
      <c r="OOB75" s="19"/>
      <c r="OOC75" s="19"/>
      <c r="OOD75" s="19"/>
      <c r="OOE75" s="19"/>
      <c r="OOF75" s="19"/>
      <c r="OOG75" s="19"/>
      <c r="OOH75" s="19"/>
      <c r="OOI75" s="19"/>
      <c r="OOJ75" s="26"/>
      <c r="OOK75" s="22"/>
      <c r="OOL75" s="23"/>
      <c r="OOM75" s="20"/>
      <c r="OON75" s="22"/>
      <c r="OOO75" s="23"/>
      <c r="OOP75" s="23"/>
      <c r="OOQ75" s="24"/>
      <c r="OOR75" s="24"/>
      <c r="OOS75" s="21"/>
      <c r="OOT75" s="24"/>
      <c r="OOU75" s="16"/>
      <c r="OOV75" s="16"/>
      <c r="OOW75" s="17"/>
      <c r="OOX75" s="17"/>
      <c r="OOY75" s="18"/>
      <c r="OOZ75" s="19"/>
      <c r="OPA75" s="19"/>
      <c r="OPB75" s="19"/>
      <c r="OPC75" s="19"/>
      <c r="OPD75" s="25"/>
      <c r="OPE75" s="19"/>
      <c r="OPF75" s="25"/>
      <c r="OPG75" s="19"/>
      <c r="OPH75" s="19"/>
      <c r="OPI75" s="19"/>
      <c r="OPJ75" s="19"/>
      <c r="OPK75" s="19"/>
      <c r="OPL75" s="19"/>
      <c r="OPM75" s="19"/>
      <c r="OPN75" s="19"/>
      <c r="OPO75" s="26"/>
      <c r="OPP75" s="22"/>
      <c r="OPQ75" s="23"/>
      <c r="OPR75" s="20"/>
      <c r="OPS75" s="22"/>
      <c r="OPT75" s="23"/>
      <c r="OPU75" s="23"/>
      <c r="OPV75" s="24"/>
      <c r="OPW75" s="24"/>
      <c r="OPX75" s="21"/>
      <c r="OPY75" s="24"/>
      <c r="OPZ75" s="16"/>
      <c r="OQA75" s="16"/>
      <c r="OQB75" s="17"/>
      <c r="OQC75" s="17"/>
      <c r="OQD75" s="18"/>
      <c r="OQE75" s="19"/>
      <c r="OQF75" s="19"/>
      <c r="OQG75" s="19"/>
      <c r="OQH75" s="19"/>
      <c r="OQI75" s="25"/>
      <c r="OQJ75" s="19"/>
      <c r="OQK75" s="25"/>
      <c r="OQL75" s="19"/>
      <c r="OQM75" s="19"/>
      <c r="OQN75" s="19"/>
      <c r="OQO75" s="19"/>
      <c r="OQP75" s="19"/>
      <c r="OQQ75" s="19"/>
      <c r="OQR75" s="19"/>
      <c r="OQS75" s="19"/>
      <c r="OQT75" s="26"/>
      <c r="OQU75" s="22"/>
      <c r="OQV75" s="23"/>
      <c r="OQW75" s="20"/>
      <c r="OQX75" s="22"/>
      <c r="OQY75" s="23"/>
      <c r="OQZ75" s="23"/>
      <c r="ORA75" s="24"/>
      <c r="ORB75" s="24"/>
      <c r="ORC75" s="21"/>
      <c r="ORD75" s="24"/>
      <c r="ORE75" s="16"/>
      <c r="ORF75" s="16"/>
      <c r="ORG75" s="17"/>
      <c r="ORH75" s="17"/>
      <c r="ORI75" s="18"/>
      <c r="ORJ75" s="19"/>
      <c r="ORK75" s="19"/>
      <c r="ORL75" s="19"/>
      <c r="ORM75" s="19"/>
      <c r="ORN75" s="25"/>
      <c r="ORO75" s="19"/>
      <c r="ORP75" s="25"/>
      <c r="ORQ75" s="19"/>
      <c r="ORR75" s="19"/>
      <c r="ORS75" s="19"/>
      <c r="ORT75" s="19"/>
      <c r="ORU75" s="19"/>
      <c r="ORV75" s="19"/>
      <c r="ORW75" s="19"/>
      <c r="ORX75" s="19"/>
      <c r="ORY75" s="26"/>
      <c r="ORZ75" s="22"/>
      <c r="OSA75" s="23"/>
      <c r="OSB75" s="20"/>
      <c r="OSC75" s="22"/>
      <c r="OSD75" s="23"/>
      <c r="OSE75" s="23"/>
      <c r="OSF75" s="24"/>
      <c r="OSG75" s="24"/>
      <c r="OSH75" s="21"/>
      <c r="OSI75" s="24"/>
      <c r="OSJ75" s="16"/>
      <c r="OSK75" s="16"/>
      <c r="OSL75" s="17"/>
      <c r="OSM75" s="17"/>
      <c r="OSN75" s="18"/>
      <c r="OSO75" s="19"/>
      <c r="OSP75" s="19"/>
      <c r="OSQ75" s="19"/>
      <c r="OSR75" s="19"/>
      <c r="OSS75" s="25"/>
      <c r="OST75" s="19"/>
      <c r="OSU75" s="25"/>
      <c r="OSV75" s="19"/>
      <c r="OSW75" s="19"/>
      <c r="OSX75" s="19"/>
      <c r="OSY75" s="19"/>
      <c r="OSZ75" s="19"/>
      <c r="OTA75" s="19"/>
      <c r="OTB75" s="19"/>
      <c r="OTC75" s="19"/>
      <c r="OTD75" s="26"/>
      <c r="OTE75" s="22"/>
      <c r="OTF75" s="23"/>
      <c r="OTG75" s="20"/>
      <c r="OTH75" s="22"/>
      <c r="OTI75" s="23"/>
      <c r="OTJ75" s="23"/>
      <c r="OTK75" s="24"/>
      <c r="OTL75" s="24"/>
      <c r="OTM75" s="21"/>
      <c r="OTN75" s="24"/>
      <c r="OTO75" s="16"/>
      <c r="OTP75" s="16"/>
      <c r="OTQ75" s="17"/>
      <c r="OTR75" s="17"/>
      <c r="OTS75" s="18"/>
      <c r="OTT75" s="19"/>
      <c r="OTU75" s="19"/>
      <c r="OTV75" s="19"/>
      <c r="OTW75" s="19"/>
      <c r="OTX75" s="25"/>
      <c r="OTY75" s="19"/>
      <c r="OTZ75" s="25"/>
      <c r="OUA75" s="19"/>
      <c r="OUB75" s="19"/>
      <c r="OUC75" s="19"/>
      <c r="OUD75" s="19"/>
      <c r="OUE75" s="19"/>
      <c r="OUF75" s="19"/>
      <c r="OUG75" s="19"/>
      <c r="OUH75" s="19"/>
      <c r="OUI75" s="26"/>
      <c r="OUJ75" s="22"/>
      <c r="OUK75" s="23"/>
      <c r="OUL75" s="20"/>
      <c r="OUM75" s="22"/>
      <c r="OUN75" s="23"/>
      <c r="OUO75" s="23"/>
      <c r="OUP75" s="24"/>
      <c r="OUQ75" s="24"/>
      <c r="OUR75" s="21"/>
      <c r="OUS75" s="24"/>
      <c r="OUT75" s="16"/>
      <c r="OUU75" s="16"/>
      <c r="OUV75" s="17"/>
      <c r="OUW75" s="17"/>
      <c r="OUX75" s="18"/>
      <c r="OUY75" s="19"/>
      <c r="OUZ75" s="19"/>
      <c r="OVA75" s="19"/>
      <c r="OVB75" s="19"/>
      <c r="OVC75" s="25"/>
      <c r="OVD75" s="19"/>
      <c r="OVE75" s="25"/>
      <c r="OVF75" s="19"/>
      <c r="OVG75" s="19"/>
      <c r="OVH75" s="19"/>
      <c r="OVI75" s="19"/>
      <c r="OVJ75" s="19"/>
      <c r="OVK75" s="19"/>
      <c r="OVL75" s="19"/>
      <c r="OVM75" s="19"/>
      <c r="OVN75" s="26"/>
      <c r="OVO75" s="22"/>
      <c r="OVP75" s="23"/>
      <c r="OVQ75" s="20"/>
      <c r="OVR75" s="22"/>
      <c r="OVS75" s="23"/>
      <c r="OVT75" s="23"/>
      <c r="OVU75" s="24"/>
      <c r="OVV75" s="24"/>
      <c r="OVW75" s="21"/>
      <c r="OVX75" s="24"/>
      <c r="OVY75" s="16"/>
      <c r="OVZ75" s="16"/>
      <c r="OWA75" s="17"/>
      <c r="OWB75" s="17"/>
      <c r="OWC75" s="18"/>
      <c r="OWD75" s="19"/>
      <c r="OWE75" s="19"/>
      <c r="OWF75" s="19"/>
      <c r="OWG75" s="19"/>
      <c r="OWH75" s="25"/>
      <c r="OWI75" s="19"/>
      <c r="OWJ75" s="25"/>
      <c r="OWK75" s="19"/>
      <c r="OWL75" s="19"/>
      <c r="OWM75" s="19"/>
      <c r="OWN75" s="19"/>
      <c r="OWO75" s="19"/>
      <c r="OWP75" s="19"/>
      <c r="OWQ75" s="19"/>
      <c r="OWR75" s="19"/>
      <c r="OWS75" s="26"/>
      <c r="OWT75" s="22"/>
      <c r="OWU75" s="23"/>
      <c r="OWV75" s="20"/>
      <c r="OWW75" s="22"/>
      <c r="OWX75" s="23"/>
      <c r="OWY75" s="23"/>
      <c r="OWZ75" s="24"/>
      <c r="OXA75" s="24"/>
      <c r="OXB75" s="21"/>
      <c r="OXC75" s="24"/>
      <c r="OXD75" s="16"/>
      <c r="OXE75" s="16"/>
      <c r="OXF75" s="17"/>
      <c r="OXG75" s="17"/>
      <c r="OXH75" s="18"/>
      <c r="OXI75" s="19"/>
      <c r="OXJ75" s="19"/>
      <c r="OXK75" s="19"/>
      <c r="OXL75" s="19"/>
      <c r="OXM75" s="25"/>
      <c r="OXN75" s="19"/>
      <c r="OXO75" s="25"/>
      <c r="OXP75" s="19"/>
      <c r="OXQ75" s="19"/>
      <c r="OXR75" s="19"/>
      <c r="OXS75" s="19"/>
      <c r="OXT75" s="19"/>
      <c r="OXU75" s="19"/>
      <c r="OXV75" s="19"/>
      <c r="OXW75" s="19"/>
      <c r="OXX75" s="26"/>
      <c r="OXY75" s="22"/>
      <c r="OXZ75" s="23"/>
      <c r="OYA75" s="20"/>
      <c r="OYB75" s="22"/>
      <c r="OYC75" s="23"/>
      <c r="OYD75" s="23"/>
      <c r="OYE75" s="24"/>
      <c r="OYF75" s="24"/>
      <c r="OYG75" s="21"/>
      <c r="OYH75" s="24"/>
      <c r="OYI75" s="16"/>
      <c r="OYJ75" s="16"/>
      <c r="OYK75" s="17"/>
      <c r="OYL75" s="17"/>
      <c r="OYM75" s="18"/>
      <c r="OYN75" s="19"/>
      <c r="OYO75" s="19"/>
      <c r="OYP75" s="19"/>
      <c r="OYQ75" s="19"/>
      <c r="OYR75" s="25"/>
      <c r="OYS75" s="19"/>
      <c r="OYT75" s="25"/>
      <c r="OYU75" s="19"/>
      <c r="OYV75" s="19"/>
      <c r="OYW75" s="19"/>
      <c r="OYX75" s="19"/>
      <c r="OYY75" s="19"/>
      <c r="OYZ75" s="19"/>
      <c r="OZA75" s="19"/>
      <c r="OZB75" s="19"/>
      <c r="OZC75" s="26"/>
      <c r="OZD75" s="22"/>
      <c r="OZE75" s="23"/>
      <c r="OZF75" s="20"/>
      <c r="OZG75" s="22"/>
      <c r="OZH75" s="23"/>
      <c r="OZI75" s="23"/>
      <c r="OZJ75" s="24"/>
      <c r="OZK75" s="24"/>
      <c r="OZL75" s="21"/>
      <c r="OZM75" s="24"/>
      <c r="OZN75" s="16"/>
      <c r="OZO75" s="16"/>
      <c r="OZP75" s="17"/>
      <c r="OZQ75" s="17"/>
      <c r="OZR75" s="18"/>
      <c r="OZS75" s="19"/>
      <c r="OZT75" s="19"/>
      <c r="OZU75" s="19"/>
      <c r="OZV75" s="19"/>
      <c r="OZW75" s="25"/>
      <c r="OZX75" s="19"/>
      <c r="OZY75" s="25"/>
      <c r="OZZ75" s="19"/>
      <c r="PAA75" s="19"/>
      <c r="PAB75" s="19"/>
      <c r="PAC75" s="19"/>
      <c r="PAD75" s="19"/>
      <c r="PAE75" s="19"/>
      <c r="PAF75" s="19"/>
      <c r="PAG75" s="19"/>
      <c r="PAH75" s="26"/>
      <c r="PAI75" s="22"/>
      <c r="PAJ75" s="23"/>
      <c r="PAK75" s="20"/>
      <c r="PAL75" s="22"/>
      <c r="PAM75" s="23"/>
      <c r="PAN75" s="23"/>
      <c r="PAO75" s="24"/>
      <c r="PAP75" s="24"/>
      <c r="PAQ75" s="21"/>
      <c r="PAR75" s="24"/>
      <c r="PAS75" s="16"/>
      <c r="PAT75" s="16"/>
      <c r="PAU75" s="17"/>
      <c r="PAV75" s="17"/>
      <c r="PAW75" s="18"/>
      <c r="PAX75" s="19"/>
      <c r="PAY75" s="19"/>
      <c r="PAZ75" s="19"/>
      <c r="PBA75" s="19"/>
      <c r="PBB75" s="25"/>
      <c r="PBC75" s="19"/>
      <c r="PBD75" s="25"/>
      <c r="PBE75" s="19"/>
      <c r="PBF75" s="19"/>
      <c r="PBG75" s="19"/>
      <c r="PBH75" s="19"/>
      <c r="PBI75" s="19"/>
      <c r="PBJ75" s="19"/>
      <c r="PBK75" s="19"/>
      <c r="PBL75" s="19"/>
      <c r="PBM75" s="26"/>
      <c r="PBN75" s="22"/>
      <c r="PBO75" s="23"/>
      <c r="PBP75" s="20"/>
      <c r="PBQ75" s="22"/>
      <c r="PBR75" s="23"/>
      <c r="PBS75" s="23"/>
      <c r="PBT75" s="24"/>
      <c r="PBU75" s="24"/>
      <c r="PBV75" s="21"/>
      <c r="PBW75" s="24"/>
      <c r="PBX75" s="16"/>
      <c r="PBY75" s="16"/>
      <c r="PBZ75" s="17"/>
      <c r="PCA75" s="17"/>
      <c r="PCB75" s="18"/>
      <c r="PCC75" s="19"/>
      <c r="PCD75" s="19"/>
      <c r="PCE75" s="19"/>
      <c r="PCF75" s="19"/>
      <c r="PCG75" s="25"/>
      <c r="PCH75" s="19"/>
      <c r="PCI75" s="25"/>
      <c r="PCJ75" s="19"/>
      <c r="PCK75" s="19"/>
      <c r="PCL75" s="19"/>
      <c r="PCM75" s="19"/>
      <c r="PCN75" s="19"/>
      <c r="PCO75" s="19"/>
      <c r="PCP75" s="19"/>
      <c r="PCQ75" s="19"/>
      <c r="PCR75" s="26"/>
      <c r="PCS75" s="22"/>
      <c r="PCT75" s="23"/>
      <c r="PCU75" s="20"/>
      <c r="PCV75" s="22"/>
      <c r="PCW75" s="23"/>
      <c r="PCX75" s="23"/>
      <c r="PCY75" s="24"/>
      <c r="PCZ75" s="24"/>
      <c r="PDA75" s="21"/>
      <c r="PDB75" s="24"/>
      <c r="PDC75" s="16"/>
      <c r="PDD75" s="16"/>
      <c r="PDE75" s="17"/>
      <c r="PDF75" s="17"/>
      <c r="PDG75" s="18"/>
      <c r="PDH75" s="19"/>
      <c r="PDI75" s="19"/>
      <c r="PDJ75" s="19"/>
      <c r="PDK75" s="19"/>
      <c r="PDL75" s="25"/>
      <c r="PDM75" s="19"/>
      <c r="PDN75" s="25"/>
      <c r="PDO75" s="19"/>
      <c r="PDP75" s="19"/>
      <c r="PDQ75" s="19"/>
      <c r="PDR75" s="19"/>
      <c r="PDS75" s="19"/>
      <c r="PDT75" s="19"/>
      <c r="PDU75" s="19"/>
      <c r="PDV75" s="19"/>
      <c r="PDW75" s="26"/>
      <c r="PDX75" s="22"/>
      <c r="PDY75" s="23"/>
      <c r="PDZ75" s="20"/>
      <c r="PEA75" s="22"/>
      <c r="PEB75" s="23"/>
      <c r="PEC75" s="23"/>
      <c r="PED75" s="24"/>
      <c r="PEE75" s="24"/>
      <c r="PEF75" s="21"/>
      <c r="PEG75" s="24"/>
      <c r="PEH75" s="16"/>
      <c r="PEI75" s="16"/>
      <c r="PEJ75" s="17"/>
      <c r="PEK75" s="17"/>
      <c r="PEL75" s="18"/>
      <c r="PEM75" s="19"/>
      <c r="PEN75" s="19"/>
      <c r="PEO75" s="19"/>
      <c r="PEP75" s="19"/>
      <c r="PEQ75" s="25"/>
      <c r="PER75" s="19"/>
      <c r="PES75" s="25"/>
      <c r="PET75" s="19"/>
      <c r="PEU75" s="19"/>
      <c r="PEV75" s="19"/>
      <c r="PEW75" s="19"/>
      <c r="PEX75" s="19"/>
      <c r="PEY75" s="19"/>
      <c r="PEZ75" s="19"/>
      <c r="PFA75" s="19"/>
      <c r="PFB75" s="26"/>
      <c r="PFC75" s="22"/>
      <c r="PFD75" s="23"/>
      <c r="PFE75" s="20"/>
      <c r="PFF75" s="22"/>
      <c r="PFG75" s="23"/>
      <c r="PFH75" s="23"/>
      <c r="PFI75" s="24"/>
      <c r="PFJ75" s="24"/>
      <c r="PFK75" s="21"/>
      <c r="PFL75" s="24"/>
      <c r="PFM75" s="16"/>
      <c r="PFN75" s="16"/>
      <c r="PFO75" s="17"/>
      <c r="PFP75" s="17"/>
      <c r="PFQ75" s="18"/>
      <c r="PFR75" s="19"/>
      <c r="PFS75" s="19"/>
      <c r="PFT75" s="19"/>
      <c r="PFU75" s="19"/>
      <c r="PFV75" s="25"/>
      <c r="PFW75" s="19"/>
      <c r="PFX75" s="25"/>
      <c r="PFY75" s="19"/>
      <c r="PFZ75" s="19"/>
      <c r="PGA75" s="19"/>
      <c r="PGB75" s="19"/>
      <c r="PGC75" s="19"/>
      <c r="PGD75" s="19"/>
      <c r="PGE75" s="19"/>
      <c r="PGF75" s="19"/>
      <c r="PGG75" s="26"/>
      <c r="PGH75" s="22"/>
      <c r="PGI75" s="23"/>
      <c r="PGJ75" s="20"/>
      <c r="PGK75" s="22"/>
      <c r="PGL75" s="23"/>
      <c r="PGM75" s="23"/>
      <c r="PGN75" s="24"/>
      <c r="PGO75" s="24"/>
      <c r="PGP75" s="21"/>
      <c r="PGQ75" s="24"/>
      <c r="PGR75" s="16"/>
      <c r="PGS75" s="16"/>
      <c r="PGT75" s="17"/>
      <c r="PGU75" s="17"/>
      <c r="PGV75" s="18"/>
      <c r="PGW75" s="19"/>
      <c r="PGX75" s="19"/>
      <c r="PGY75" s="19"/>
      <c r="PGZ75" s="19"/>
      <c r="PHA75" s="25"/>
      <c r="PHB75" s="19"/>
      <c r="PHC75" s="25"/>
      <c r="PHD75" s="19"/>
      <c r="PHE75" s="19"/>
      <c r="PHF75" s="19"/>
      <c r="PHG75" s="19"/>
      <c r="PHH75" s="19"/>
      <c r="PHI75" s="19"/>
      <c r="PHJ75" s="19"/>
      <c r="PHK75" s="19"/>
      <c r="PHL75" s="26"/>
      <c r="PHM75" s="22"/>
      <c r="PHN75" s="23"/>
      <c r="PHO75" s="20"/>
      <c r="PHP75" s="22"/>
      <c r="PHQ75" s="23"/>
      <c r="PHR75" s="23"/>
      <c r="PHS75" s="24"/>
      <c r="PHT75" s="24"/>
      <c r="PHU75" s="21"/>
      <c r="PHV75" s="24"/>
      <c r="PHW75" s="16"/>
      <c r="PHX75" s="16"/>
      <c r="PHY75" s="17"/>
      <c r="PHZ75" s="17"/>
      <c r="PIA75" s="18"/>
      <c r="PIB75" s="19"/>
      <c r="PIC75" s="19"/>
      <c r="PID75" s="19"/>
      <c r="PIE75" s="19"/>
      <c r="PIF75" s="25"/>
      <c r="PIG75" s="19"/>
      <c r="PIH75" s="25"/>
      <c r="PII75" s="19"/>
      <c r="PIJ75" s="19"/>
      <c r="PIK75" s="19"/>
      <c r="PIL75" s="19"/>
      <c r="PIM75" s="19"/>
      <c r="PIN75" s="19"/>
      <c r="PIO75" s="19"/>
      <c r="PIP75" s="19"/>
      <c r="PIQ75" s="26"/>
      <c r="PIR75" s="22"/>
      <c r="PIS75" s="23"/>
      <c r="PIT75" s="20"/>
      <c r="PIU75" s="22"/>
      <c r="PIV75" s="23"/>
      <c r="PIW75" s="23"/>
      <c r="PIX75" s="24"/>
      <c r="PIY75" s="24"/>
      <c r="PIZ75" s="21"/>
      <c r="PJA75" s="24"/>
      <c r="PJB75" s="16"/>
      <c r="PJC75" s="16"/>
      <c r="PJD75" s="17"/>
      <c r="PJE75" s="17"/>
      <c r="PJF75" s="18"/>
      <c r="PJG75" s="19"/>
      <c r="PJH75" s="19"/>
      <c r="PJI75" s="19"/>
      <c r="PJJ75" s="19"/>
      <c r="PJK75" s="25"/>
      <c r="PJL75" s="19"/>
      <c r="PJM75" s="25"/>
      <c r="PJN75" s="19"/>
      <c r="PJO75" s="19"/>
      <c r="PJP75" s="19"/>
      <c r="PJQ75" s="19"/>
      <c r="PJR75" s="19"/>
      <c r="PJS75" s="19"/>
      <c r="PJT75" s="19"/>
      <c r="PJU75" s="19"/>
      <c r="PJV75" s="26"/>
      <c r="PJW75" s="22"/>
      <c r="PJX75" s="23"/>
      <c r="PJY75" s="20"/>
      <c r="PJZ75" s="22"/>
      <c r="PKA75" s="23"/>
      <c r="PKB75" s="23"/>
      <c r="PKC75" s="24"/>
      <c r="PKD75" s="24"/>
      <c r="PKE75" s="21"/>
      <c r="PKF75" s="24"/>
      <c r="PKG75" s="16"/>
      <c r="PKH75" s="16"/>
      <c r="PKI75" s="17"/>
      <c r="PKJ75" s="17"/>
      <c r="PKK75" s="18"/>
      <c r="PKL75" s="19"/>
      <c r="PKM75" s="19"/>
      <c r="PKN75" s="19"/>
      <c r="PKO75" s="19"/>
      <c r="PKP75" s="25"/>
      <c r="PKQ75" s="19"/>
      <c r="PKR75" s="25"/>
      <c r="PKS75" s="19"/>
      <c r="PKT75" s="19"/>
      <c r="PKU75" s="19"/>
      <c r="PKV75" s="19"/>
      <c r="PKW75" s="19"/>
      <c r="PKX75" s="19"/>
      <c r="PKY75" s="19"/>
      <c r="PKZ75" s="19"/>
      <c r="PLA75" s="26"/>
      <c r="PLB75" s="22"/>
      <c r="PLC75" s="23"/>
      <c r="PLD75" s="20"/>
      <c r="PLE75" s="22"/>
      <c r="PLF75" s="23"/>
      <c r="PLG75" s="23"/>
      <c r="PLH75" s="24"/>
      <c r="PLI75" s="24"/>
      <c r="PLJ75" s="21"/>
      <c r="PLK75" s="24"/>
      <c r="PLL75" s="16"/>
      <c r="PLM75" s="16"/>
      <c r="PLN75" s="17"/>
      <c r="PLO75" s="17"/>
      <c r="PLP75" s="18"/>
      <c r="PLQ75" s="19"/>
      <c r="PLR75" s="19"/>
      <c r="PLS75" s="19"/>
      <c r="PLT75" s="19"/>
      <c r="PLU75" s="25"/>
      <c r="PLV75" s="19"/>
      <c r="PLW75" s="25"/>
      <c r="PLX75" s="19"/>
      <c r="PLY75" s="19"/>
      <c r="PLZ75" s="19"/>
      <c r="PMA75" s="19"/>
      <c r="PMB75" s="19"/>
      <c r="PMC75" s="19"/>
      <c r="PMD75" s="19"/>
      <c r="PME75" s="19"/>
      <c r="PMF75" s="26"/>
      <c r="PMG75" s="22"/>
      <c r="PMH75" s="23"/>
      <c r="PMI75" s="20"/>
      <c r="PMJ75" s="22"/>
      <c r="PMK75" s="23"/>
      <c r="PML75" s="23"/>
      <c r="PMM75" s="24"/>
      <c r="PMN75" s="24"/>
      <c r="PMO75" s="21"/>
      <c r="PMP75" s="24"/>
      <c r="PMQ75" s="16"/>
      <c r="PMR75" s="16"/>
      <c r="PMS75" s="17"/>
      <c r="PMT75" s="17"/>
      <c r="PMU75" s="18"/>
      <c r="PMV75" s="19"/>
      <c r="PMW75" s="19"/>
      <c r="PMX75" s="19"/>
      <c r="PMY75" s="19"/>
      <c r="PMZ75" s="25"/>
      <c r="PNA75" s="19"/>
      <c r="PNB75" s="25"/>
      <c r="PNC75" s="19"/>
      <c r="PND75" s="19"/>
      <c r="PNE75" s="19"/>
      <c r="PNF75" s="19"/>
      <c r="PNG75" s="19"/>
      <c r="PNH75" s="19"/>
      <c r="PNI75" s="19"/>
      <c r="PNJ75" s="19"/>
      <c r="PNK75" s="26"/>
      <c r="PNL75" s="22"/>
      <c r="PNM75" s="23"/>
      <c r="PNN75" s="20"/>
      <c r="PNO75" s="22"/>
      <c r="PNP75" s="23"/>
      <c r="PNQ75" s="23"/>
      <c r="PNR75" s="24"/>
      <c r="PNS75" s="24"/>
      <c r="PNT75" s="21"/>
      <c r="PNU75" s="24"/>
      <c r="PNV75" s="16"/>
      <c r="PNW75" s="16"/>
      <c r="PNX75" s="17"/>
      <c r="PNY75" s="17"/>
      <c r="PNZ75" s="18"/>
      <c r="POA75" s="19"/>
      <c r="POB75" s="19"/>
      <c r="POC75" s="19"/>
      <c r="POD75" s="19"/>
      <c r="POE75" s="25"/>
      <c r="POF75" s="19"/>
      <c r="POG75" s="25"/>
      <c r="POH75" s="19"/>
      <c r="POI75" s="19"/>
      <c r="POJ75" s="19"/>
      <c r="POK75" s="19"/>
      <c r="POL75" s="19"/>
      <c r="POM75" s="19"/>
      <c r="PON75" s="19"/>
      <c r="POO75" s="19"/>
      <c r="POP75" s="26"/>
      <c r="POQ75" s="22"/>
      <c r="POR75" s="23"/>
      <c r="POS75" s="20"/>
      <c r="POT75" s="22"/>
      <c r="POU75" s="23"/>
      <c r="POV75" s="23"/>
      <c r="POW75" s="24"/>
      <c r="POX75" s="24"/>
      <c r="POY75" s="21"/>
      <c r="POZ75" s="24"/>
      <c r="PPA75" s="16"/>
      <c r="PPB75" s="16"/>
      <c r="PPC75" s="17"/>
      <c r="PPD75" s="17"/>
      <c r="PPE75" s="18"/>
      <c r="PPF75" s="19"/>
      <c r="PPG75" s="19"/>
      <c r="PPH75" s="19"/>
      <c r="PPI75" s="19"/>
      <c r="PPJ75" s="25"/>
      <c r="PPK75" s="19"/>
      <c r="PPL75" s="25"/>
      <c r="PPM75" s="19"/>
      <c r="PPN75" s="19"/>
      <c r="PPO75" s="19"/>
      <c r="PPP75" s="19"/>
      <c r="PPQ75" s="19"/>
      <c r="PPR75" s="19"/>
      <c r="PPS75" s="19"/>
      <c r="PPT75" s="19"/>
      <c r="PPU75" s="26"/>
      <c r="PPV75" s="22"/>
      <c r="PPW75" s="23"/>
      <c r="PPX75" s="20"/>
      <c r="PPY75" s="22"/>
      <c r="PPZ75" s="23"/>
      <c r="PQA75" s="23"/>
      <c r="PQB75" s="24"/>
      <c r="PQC75" s="24"/>
      <c r="PQD75" s="21"/>
      <c r="PQE75" s="24"/>
      <c r="PQF75" s="16"/>
      <c r="PQG75" s="16"/>
      <c r="PQH75" s="17"/>
      <c r="PQI75" s="17"/>
      <c r="PQJ75" s="18"/>
      <c r="PQK75" s="19"/>
      <c r="PQL75" s="19"/>
      <c r="PQM75" s="19"/>
      <c r="PQN75" s="19"/>
      <c r="PQO75" s="25"/>
      <c r="PQP75" s="19"/>
      <c r="PQQ75" s="25"/>
      <c r="PQR75" s="19"/>
      <c r="PQS75" s="19"/>
      <c r="PQT75" s="19"/>
      <c r="PQU75" s="19"/>
      <c r="PQV75" s="19"/>
      <c r="PQW75" s="19"/>
      <c r="PQX75" s="19"/>
      <c r="PQY75" s="19"/>
      <c r="PQZ75" s="26"/>
      <c r="PRA75" s="22"/>
      <c r="PRB75" s="23"/>
      <c r="PRC75" s="20"/>
      <c r="PRD75" s="22"/>
      <c r="PRE75" s="23"/>
      <c r="PRF75" s="23"/>
      <c r="PRG75" s="24"/>
      <c r="PRH75" s="24"/>
      <c r="PRI75" s="21"/>
      <c r="PRJ75" s="24"/>
      <c r="PRK75" s="16"/>
      <c r="PRL75" s="16"/>
      <c r="PRM75" s="17"/>
      <c r="PRN75" s="17"/>
      <c r="PRO75" s="18"/>
      <c r="PRP75" s="19"/>
      <c r="PRQ75" s="19"/>
      <c r="PRR75" s="19"/>
      <c r="PRS75" s="19"/>
      <c r="PRT75" s="25"/>
      <c r="PRU75" s="19"/>
      <c r="PRV75" s="25"/>
      <c r="PRW75" s="19"/>
      <c r="PRX75" s="19"/>
      <c r="PRY75" s="19"/>
      <c r="PRZ75" s="19"/>
      <c r="PSA75" s="19"/>
      <c r="PSB75" s="19"/>
      <c r="PSC75" s="19"/>
      <c r="PSD75" s="19"/>
      <c r="PSE75" s="26"/>
      <c r="PSF75" s="22"/>
      <c r="PSG75" s="23"/>
      <c r="PSH75" s="20"/>
      <c r="PSI75" s="22"/>
      <c r="PSJ75" s="23"/>
      <c r="PSK75" s="23"/>
      <c r="PSL75" s="24"/>
      <c r="PSM75" s="24"/>
      <c r="PSN75" s="21"/>
      <c r="PSO75" s="24"/>
      <c r="PSP75" s="16"/>
      <c r="PSQ75" s="16"/>
      <c r="PSR75" s="17"/>
      <c r="PSS75" s="17"/>
      <c r="PST75" s="18"/>
      <c r="PSU75" s="19"/>
      <c r="PSV75" s="19"/>
      <c r="PSW75" s="19"/>
      <c r="PSX75" s="19"/>
      <c r="PSY75" s="25"/>
      <c r="PSZ75" s="19"/>
      <c r="PTA75" s="25"/>
      <c r="PTB75" s="19"/>
      <c r="PTC75" s="19"/>
      <c r="PTD75" s="19"/>
      <c r="PTE75" s="19"/>
      <c r="PTF75" s="19"/>
      <c r="PTG75" s="19"/>
      <c r="PTH75" s="19"/>
      <c r="PTI75" s="19"/>
      <c r="PTJ75" s="26"/>
      <c r="PTK75" s="22"/>
      <c r="PTL75" s="23"/>
      <c r="PTM75" s="20"/>
      <c r="PTN75" s="22"/>
      <c r="PTO75" s="23"/>
      <c r="PTP75" s="23"/>
      <c r="PTQ75" s="24"/>
      <c r="PTR75" s="24"/>
      <c r="PTS75" s="21"/>
      <c r="PTT75" s="24"/>
      <c r="PTU75" s="16"/>
      <c r="PTV75" s="16"/>
      <c r="PTW75" s="17"/>
      <c r="PTX75" s="17"/>
      <c r="PTY75" s="18"/>
      <c r="PTZ75" s="19"/>
      <c r="PUA75" s="19"/>
      <c r="PUB75" s="19"/>
      <c r="PUC75" s="19"/>
      <c r="PUD75" s="25"/>
      <c r="PUE75" s="19"/>
      <c r="PUF75" s="25"/>
      <c r="PUG75" s="19"/>
      <c r="PUH75" s="19"/>
      <c r="PUI75" s="19"/>
      <c r="PUJ75" s="19"/>
      <c r="PUK75" s="19"/>
      <c r="PUL75" s="19"/>
      <c r="PUM75" s="19"/>
      <c r="PUN75" s="19"/>
      <c r="PUO75" s="26"/>
      <c r="PUP75" s="22"/>
      <c r="PUQ75" s="23"/>
      <c r="PUR75" s="20"/>
      <c r="PUS75" s="22"/>
      <c r="PUT75" s="23"/>
      <c r="PUU75" s="23"/>
      <c r="PUV75" s="24"/>
      <c r="PUW75" s="24"/>
      <c r="PUX75" s="21"/>
      <c r="PUY75" s="24"/>
      <c r="PUZ75" s="16"/>
      <c r="PVA75" s="16"/>
      <c r="PVB75" s="17"/>
      <c r="PVC75" s="17"/>
      <c r="PVD75" s="18"/>
      <c r="PVE75" s="19"/>
      <c r="PVF75" s="19"/>
      <c r="PVG75" s="19"/>
      <c r="PVH75" s="19"/>
      <c r="PVI75" s="25"/>
      <c r="PVJ75" s="19"/>
      <c r="PVK75" s="25"/>
      <c r="PVL75" s="19"/>
      <c r="PVM75" s="19"/>
      <c r="PVN75" s="19"/>
      <c r="PVO75" s="19"/>
      <c r="PVP75" s="19"/>
      <c r="PVQ75" s="19"/>
      <c r="PVR75" s="19"/>
      <c r="PVS75" s="19"/>
      <c r="PVT75" s="26"/>
      <c r="PVU75" s="22"/>
      <c r="PVV75" s="23"/>
      <c r="PVW75" s="20"/>
      <c r="PVX75" s="22"/>
      <c r="PVY75" s="23"/>
      <c r="PVZ75" s="23"/>
      <c r="PWA75" s="24"/>
      <c r="PWB75" s="24"/>
      <c r="PWC75" s="21"/>
      <c r="PWD75" s="24"/>
      <c r="PWE75" s="16"/>
      <c r="PWF75" s="16"/>
      <c r="PWG75" s="17"/>
      <c r="PWH75" s="17"/>
      <c r="PWI75" s="18"/>
      <c r="PWJ75" s="19"/>
      <c r="PWK75" s="19"/>
      <c r="PWL75" s="19"/>
      <c r="PWM75" s="19"/>
      <c r="PWN75" s="25"/>
      <c r="PWO75" s="19"/>
      <c r="PWP75" s="25"/>
      <c r="PWQ75" s="19"/>
      <c r="PWR75" s="19"/>
      <c r="PWS75" s="19"/>
      <c r="PWT75" s="19"/>
      <c r="PWU75" s="19"/>
      <c r="PWV75" s="19"/>
      <c r="PWW75" s="19"/>
      <c r="PWX75" s="19"/>
      <c r="PWY75" s="26"/>
      <c r="PWZ75" s="22"/>
      <c r="PXA75" s="23"/>
      <c r="PXB75" s="20"/>
      <c r="PXC75" s="22"/>
      <c r="PXD75" s="23"/>
      <c r="PXE75" s="23"/>
      <c r="PXF75" s="24"/>
      <c r="PXG75" s="24"/>
      <c r="PXH75" s="21"/>
      <c r="PXI75" s="24"/>
      <c r="PXJ75" s="16"/>
      <c r="PXK75" s="16"/>
      <c r="PXL75" s="17"/>
      <c r="PXM75" s="17"/>
      <c r="PXN75" s="18"/>
      <c r="PXO75" s="19"/>
      <c r="PXP75" s="19"/>
      <c r="PXQ75" s="19"/>
      <c r="PXR75" s="19"/>
      <c r="PXS75" s="25"/>
      <c r="PXT75" s="19"/>
      <c r="PXU75" s="25"/>
      <c r="PXV75" s="19"/>
      <c r="PXW75" s="19"/>
      <c r="PXX75" s="19"/>
      <c r="PXY75" s="19"/>
      <c r="PXZ75" s="19"/>
      <c r="PYA75" s="19"/>
      <c r="PYB75" s="19"/>
      <c r="PYC75" s="19"/>
      <c r="PYD75" s="26"/>
      <c r="PYE75" s="22"/>
      <c r="PYF75" s="23"/>
      <c r="PYG75" s="20"/>
      <c r="PYH75" s="22"/>
      <c r="PYI75" s="23"/>
      <c r="PYJ75" s="23"/>
      <c r="PYK75" s="24"/>
      <c r="PYL75" s="24"/>
      <c r="PYM75" s="21"/>
      <c r="PYN75" s="24"/>
      <c r="PYO75" s="16"/>
      <c r="PYP75" s="16"/>
      <c r="PYQ75" s="17"/>
      <c r="PYR75" s="17"/>
      <c r="PYS75" s="18"/>
      <c r="PYT75" s="19"/>
      <c r="PYU75" s="19"/>
      <c r="PYV75" s="19"/>
      <c r="PYW75" s="19"/>
      <c r="PYX75" s="25"/>
      <c r="PYY75" s="19"/>
      <c r="PYZ75" s="25"/>
      <c r="PZA75" s="19"/>
      <c r="PZB75" s="19"/>
      <c r="PZC75" s="19"/>
      <c r="PZD75" s="19"/>
      <c r="PZE75" s="19"/>
      <c r="PZF75" s="19"/>
      <c r="PZG75" s="19"/>
      <c r="PZH75" s="19"/>
      <c r="PZI75" s="26"/>
      <c r="PZJ75" s="22"/>
      <c r="PZK75" s="23"/>
      <c r="PZL75" s="20"/>
      <c r="PZM75" s="22"/>
      <c r="PZN75" s="23"/>
      <c r="PZO75" s="23"/>
      <c r="PZP75" s="24"/>
      <c r="PZQ75" s="24"/>
      <c r="PZR75" s="21"/>
      <c r="PZS75" s="24"/>
      <c r="PZT75" s="16"/>
      <c r="PZU75" s="16"/>
      <c r="PZV75" s="17"/>
      <c r="PZW75" s="17"/>
      <c r="PZX75" s="18"/>
      <c r="PZY75" s="19"/>
      <c r="PZZ75" s="19"/>
      <c r="QAA75" s="19"/>
      <c r="QAB75" s="19"/>
      <c r="QAC75" s="25"/>
      <c r="QAD75" s="19"/>
      <c r="QAE75" s="25"/>
      <c r="QAF75" s="19"/>
      <c r="QAG75" s="19"/>
      <c r="QAH75" s="19"/>
      <c r="QAI75" s="19"/>
      <c r="QAJ75" s="19"/>
      <c r="QAK75" s="19"/>
      <c r="QAL75" s="19"/>
      <c r="QAM75" s="19"/>
      <c r="QAN75" s="26"/>
      <c r="QAO75" s="22"/>
      <c r="QAP75" s="23"/>
      <c r="QAQ75" s="20"/>
      <c r="QAR75" s="22"/>
      <c r="QAS75" s="23"/>
      <c r="QAT75" s="23"/>
      <c r="QAU75" s="24"/>
      <c r="QAV75" s="24"/>
      <c r="QAW75" s="21"/>
      <c r="QAX75" s="24"/>
      <c r="QAY75" s="16"/>
      <c r="QAZ75" s="16"/>
      <c r="QBA75" s="17"/>
      <c r="QBB75" s="17"/>
      <c r="QBC75" s="18"/>
      <c r="QBD75" s="19"/>
      <c r="QBE75" s="19"/>
      <c r="QBF75" s="19"/>
      <c r="QBG75" s="19"/>
      <c r="QBH75" s="25"/>
      <c r="QBI75" s="19"/>
      <c r="QBJ75" s="25"/>
      <c r="QBK75" s="19"/>
      <c r="QBL75" s="19"/>
      <c r="QBM75" s="19"/>
      <c r="QBN75" s="19"/>
      <c r="QBO75" s="19"/>
      <c r="QBP75" s="19"/>
      <c r="QBQ75" s="19"/>
      <c r="QBR75" s="19"/>
      <c r="QBS75" s="26"/>
      <c r="QBT75" s="22"/>
      <c r="QBU75" s="23"/>
      <c r="QBV75" s="20"/>
      <c r="QBW75" s="22"/>
      <c r="QBX75" s="23"/>
      <c r="QBY75" s="23"/>
      <c r="QBZ75" s="24"/>
      <c r="QCA75" s="24"/>
      <c r="QCB75" s="21"/>
      <c r="QCC75" s="24"/>
      <c r="QCD75" s="16"/>
      <c r="QCE75" s="16"/>
      <c r="QCF75" s="17"/>
      <c r="QCG75" s="17"/>
      <c r="QCH75" s="18"/>
      <c r="QCI75" s="19"/>
      <c r="QCJ75" s="19"/>
      <c r="QCK75" s="19"/>
      <c r="QCL75" s="19"/>
      <c r="QCM75" s="25"/>
      <c r="QCN75" s="19"/>
      <c r="QCO75" s="25"/>
      <c r="QCP75" s="19"/>
      <c r="QCQ75" s="19"/>
      <c r="QCR75" s="19"/>
      <c r="QCS75" s="19"/>
      <c r="QCT75" s="19"/>
      <c r="QCU75" s="19"/>
      <c r="QCV75" s="19"/>
      <c r="QCW75" s="19"/>
      <c r="QCX75" s="26"/>
      <c r="QCY75" s="22"/>
      <c r="QCZ75" s="23"/>
      <c r="QDA75" s="20"/>
      <c r="QDB75" s="22"/>
      <c r="QDC75" s="23"/>
      <c r="QDD75" s="23"/>
      <c r="QDE75" s="24"/>
      <c r="QDF75" s="24"/>
      <c r="QDG75" s="21"/>
      <c r="QDH75" s="24"/>
      <c r="QDI75" s="16"/>
      <c r="QDJ75" s="16"/>
      <c r="QDK75" s="17"/>
      <c r="QDL75" s="17"/>
      <c r="QDM75" s="18"/>
      <c r="QDN75" s="19"/>
      <c r="QDO75" s="19"/>
      <c r="QDP75" s="19"/>
      <c r="QDQ75" s="19"/>
      <c r="QDR75" s="25"/>
      <c r="QDS75" s="19"/>
      <c r="QDT75" s="25"/>
      <c r="QDU75" s="19"/>
      <c r="QDV75" s="19"/>
      <c r="QDW75" s="19"/>
      <c r="QDX75" s="19"/>
      <c r="QDY75" s="19"/>
      <c r="QDZ75" s="19"/>
      <c r="QEA75" s="19"/>
      <c r="QEB75" s="19"/>
      <c r="QEC75" s="26"/>
      <c r="QED75" s="22"/>
      <c r="QEE75" s="23"/>
      <c r="QEF75" s="20"/>
      <c r="QEG75" s="22"/>
      <c r="QEH75" s="23"/>
      <c r="QEI75" s="23"/>
      <c r="QEJ75" s="24"/>
      <c r="QEK75" s="24"/>
      <c r="QEL75" s="21"/>
      <c r="QEM75" s="24"/>
      <c r="QEN75" s="16"/>
      <c r="QEO75" s="16"/>
      <c r="QEP75" s="17"/>
      <c r="QEQ75" s="17"/>
      <c r="QER75" s="18"/>
      <c r="QES75" s="19"/>
      <c r="QET75" s="19"/>
      <c r="QEU75" s="19"/>
      <c r="QEV75" s="19"/>
      <c r="QEW75" s="25"/>
      <c r="QEX75" s="19"/>
      <c r="QEY75" s="25"/>
      <c r="QEZ75" s="19"/>
      <c r="QFA75" s="19"/>
      <c r="QFB75" s="19"/>
      <c r="QFC75" s="19"/>
      <c r="QFD75" s="19"/>
      <c r="QFE75" s="19"/>
      <c r="QFF75" s="19"/>
      <c r="QFG75" s="19"/>
      <c r="QFH75" s="26"/>
      <c r="QFI75" s="22"/>
      <c r="QFJ75" s="23"/>
      <c r="QFK75" s="20"/>
      <c r="QFL75" s="22"/>
      <c r="QFM75" s="23"/>
      <c r="QFN75" s="23"/>
      <c r="QFO75" s="24"/>
      <c r="QFP75" s="24"/>
      <c r="QFQ75" s="21"/>
      <c r="QFR75" s="24"/>
      <c r="QFS75" s="16"/>
      <c r="QFT75" s="16"/>
      <c r="QFU75" s="17"/>
      <c r="QFV75" s="17"/>
      <c r="QFW75" s="18"/>
      <c r="QFX75" s="19"/>
      <c r="QFY75" s="19"/>
      <c r="QFZ75" s="19"/>
      <c r="QGA75" s="19"/>
      <c r="QGB75" s="25"/>
      <c r="QGC75" s="19"/>
      <c r="QGD75" s="25"/>
      <c r="QGE75" s="19"/>
      <c r="QGF75" s="19"/>
      <c r="QGG75" s="19"/>
      <c r="QGH75" s="19"/>
      <c r="QGI75" s="19"/>
      <c r="QGJ75" s="19"/>
      <c r="QGK75" s="19"/>
      <c r="QGL75" s="19"/>
      <c r="QGM75" s="26"/>
      <c r="QGN75" s="22"/>
      <c r="QGO75" s="23"/>
      <c r="QGP75" s="20"/>
      <c r="QGQ75" s="22"/>
      <c r="QGR75" s="23"/>
      <c r="QGS75" s="23"/>
      <c r="QGT75" s="24"/>
      <c r="QGU75" s="24"/>
      <c r="QGV75" s="21"/>
      <c r="QGW75" s="24"/>
      <c r="QGX75" s="16"/>
      <c r="QGY75" s="16"/>
      <c r="QGZ75" s="17"/>
      <c r="QHA75" s="17"/>
      <c r="QHB75" s="18"/>
      <c r="QHC75" s="19"/>
      <c r="QHD75" s="19"/>
      <c r="QHE75" s="19"/>
      <c r="QHF75" s="19"/>
      <c r="QHG75" s="25"/>
      <c r="QHH75" s="19"/>
      <c r="QHI75" s="25"/>
      <c r="QHJ75" s="19"/>
      <c r="QHK75" s="19"/>
      <c r="QHL75" s="19"/>
      <c r="QHM75" s="19"/>
      <c r="QHN75" s="19"/>
      <c r="QHO75" s="19"/>
      <c r="QHP75" s="19"/>
      <c r="QHQ75" s="19"/>
      <c r="QHR75" s="26"/>
      <c r="QHS75" s="22"/>
      <c r="QHT75" s="23"/>
      <c r="QHU75" s="20"/>
      <c r="QHV75" s="22"/>
      <c r="QHW75" s="23"/>
      <c r="QHX75" s="23"/>
      <c r="QHY75" s="24"/>
      <c r="QHZ75" s="24"/>
      <c r="QIA75" s="21"/>
      <c r="QIB75" s="24"/>
      <c r="QIC75" s="16"/>
      <c r="QID75" s="16"/>
      <c r="QIE75" s="17"/>
      <c r="QIF75" s="17"/>
      <c r="QIG75" s="18"/>
      <c r="QIH75" s="19"/>
      <c r="QII75" s="19"/>
      <c r="QIJ75" s="19"/>
      <c r="QIK75" s="19"/>
      <c r="QIL75" s="25"/>
      <c r="QIM75" s="19"/>
      <c r="QIN75" s="25"/>
      <c r="QIO75" s="19"/>
      <c r="QIP75" s="19"/>
      <c r="QIQ75" s="19"/>
      <c r="QIR75" s="19"/>
      <c r="QIS75" s="19"/>
      <c r="QIT75" s="19"/>
      <c r="QIU75" s="19"/>
      <c r="QIV75" s="19"/>
      <c r="QIW75" s="26"/>
      <c r="QIX75" s="22"/>
      <c r="QIY75" s="23"/>
      <c r="QIZ75" s="20"/>
      <c r="QJA75" s="22"/>
      <c r="QJB75" s="23"/>
      <c r="QJC75" s="23"/>
      <c r="QJD75" s="24"/>
      <c r="QJE75" s="24"/>
      <c r="QJF75" s="21"/>
      <c r="QJG75" s="24"/>
      <c r="QJH75" s="16"/>
      <c r="QJI75" s="16"/>
      <c r="QJJ75" s="17"/>
      <c r="QJK75" s="17"/>
      <c r="QJL75" s="18"/>
      <c r="QJM75" s="19"/>
      <c r="QJN75" s="19"/>
      <c r="QJO75" s="19"/>
      <c r="QJP75" s="19"/>
      <c r="QJQ75" s="25"/>
      <c r="QJR75" s="19"/>
      <c r="QJS75" s="25"/>
      <c r="QJT75" s="19"/>
      <c r="QJU75" s="19"/>
      <c r="QJV75" s="19"/>
      <c r="QJW75" s="19"/>
      <c r="QJX75" s="19"/>
      <c r="QJY75" s="19"/>
      <c r="QJZ75" s="19"/>
      <c r="QKA75" s="19"/>
      <c r="QKB75" s="26"/>
      <c r="QKC75" s="22"/>
      <c r="QKD75" s="23"/>
      <c r="QKE75" s="20"/>
      <c r="QKF75" s="22"/>
      <c r="QKG75" s="23"/>
      <c r="QKH75" s="23"/>
      <c r="QKI75" s="24"/>
      <c r="QKJ75" s="24"/>
      <c r="QKK75" s="21"/>
      <c r="QKL75" s="24"/>
      <c r="QKM75" s="16"/>
      <c r="QKN75" s="16"/>
      <c r="QKO75" s="17"/>
      <c r="QKP75" s="17"/>
      <c r="QKQ75" s="18"/>
      <c r="QKR75" s="19"/>
      <c r="QKS75" s="19"/>
      <c r="QKT75" s="19"/>
      <c r="QKU75" s="19"/>
      <c r="QKV75" s="25"/>
      <c r="QKW75" s="19"/>
      <c r="QKX75" s="25"/>
      <c r="QKY75" s="19"/>
      <c r="QKZ75" s="19"/>
      <c r="QLA75" s="19"/>
      <c r="QLB75" s="19"/>
      <c r="QLC75" s="19"/>
      <c r="QLD75" s="19"/>
      <c r="QLE75" s="19"/>
      <c r="QLF75" s="19"/>
      <c r="QLG75" s="26"/>
      <c r="QLH75" s="22"/>
      <c r="QLI75" s="23"/>
      <c r="QLJ75" s="20"/>
      <c r="QLK75" s="22"/>
      <c r="QLL75" s="23"/>
      <c r="QLM75" s="23"/>
      <c r="QLN75" s="24"/>
      <c r="QLO75" s="24"/>
      <c r="QLP75" s="21"/>
      <c r="QLQ75" s="24"/>
      <c r="QLR75" s="16"/>
      <c r="QLS75" s="16"/>
      <c r="QLT75" s="17"/>
      <c r="QLU75" s="17"/>
      <c r="QLV75" s="18"/>
      <c r="QLW75" s="19"/>
      <c r="QLX75" s="19"/>
      <c r="QLY75" s="19"/>
      <c r="QLZ75" s="19"/>
      <c r="QMA75" s="25"/>
      <c r="QMB75" s="19"/>
      <c r="QMC75" s="25"/>
      <c r="QMD75" s="19"/>
      <c r="QME75" s="19"/>
      <c r="QMF75" s="19"/>
      <c r="QMG75" s="19"/>
      <c r="QMH75" s="19"/>
      <c r="QMI75" s="19"/>
      <c r="QMJ75" s="19"/>
      <c r="QMK75" s="19"/>
      <c r="QML75" s="26"/>
      <c r="QMM75" s="22"/>
      <c r="QMN75" s="23"/>
      <c r="QMO75" s="20"/>
      <c r="QMP75" s="22"/>
      <c r="QMQ75" s="23"/>
      <c r="QMR75" s="23"/>
      <c r="QMS75" s="24"/>
      <c r="QMT75" s="24"/>
      <c r="QMU75" s="21"/>
      <c r="QMV75" s="24"/>
      <c r="QMW75" s="16"/>
      <c r="QMX75" s="16"/>
      <c r="QMY75" s="17"/>
      <c r="QMZ75" s="17"/>
      <c r="QNA75" s="18"/>
      <c r="QNB75" s="19"/>
      <c r="QNC75" s="19"/>
      <c r="QND75" s="19"/>
      <c r="QNE75" s="19"/>
      <c r="QNF75" s="25"/>
      <c r="QNG75" s="19"/>
      <c r="QNH75" s="25"/>
      <c r="QNI75" s="19"/>
      <c r="QNJ75" s="19"/>
      <c r="QNK75" s="19"/>
      <c r="QNL75" s="19"/>
      <c r="QNM75" s="19"/>
      <c r="QNN75" s="19"/>
      <c r="QNO75" s="19"/>
      <c r="QNP75" s="19"/>
      <c r="QNQ75" s="26"/>
      <c r="QNR75" s="22"/>
      <c r="QNS75" s="23"/>
      <c r="QNT75" s="20"/>
      <c r="QNU75" s="22"/>
      <c r="QNV75" s="23"/>
      <c r="QNW75" s="23"/>
      <c r="QNX75" s="24"/>
      <c r="QNY75" s="24"/>
      <c r="QNZ75" s="21"/>
      <c r="QOA75" s="24"/>
      <c r="QOB75" s="16"/>
      <c r="QOC75" s="16"/>
      <c r="QOD75" s="17"/>
      <c r="QOE75" s="17"/>
      <c r="QOF75" s="18"/>
      <c r="QOG75" s="19"/>
      <c r="QOH75" s="19"/>
      <c r="QOI75" s="19"/>
      <c r="QOJ75" s="19"/>
      <c r="QOK75" s="25"/>
      <c r="QOL75" s="19"/>
      <c r="QOM75" s="25"/>
      <c r="QON75" s="19"/>
      <c r="QOO75" s="19"/>
      <c r="QOP75" s="19"/>
      <c r="QOQ75" s="19"/>
      <c r="QOR75" s="19"/>
      <c r="QOS75" s="19"/>
      <c r="QOT75" s="19"/>
      <c r="QOU75" s="19"/>
      <c r="QOV75" s="26"/>
      <c r="QOW75" s="22"/>
      <c r="QOX75" s="23"/>
      <c r="QOY75" s="20"/>
      <c r="QOZ75" s="22"/>
      <c r="QPA75" s="23"/>
      <c r="QPB75" s="23"/>
      <c r="QPC75" s="24"/>
      <c r="QPD75" s="24"/>
      <c r="QPE75" s="21"/>
      <c r="QPF75" s="24"/>
      <c r="QPG75" s="16"/>
      <c r="QPH75" s="16"/>
      <c r="QPI75" s="17"/>
      <c r="QPJ75" s="17"/>
      <c r="QPK75" s="18"/>
      <c r="QPL75" s="19"/>
      <c r="QPM75" s="19"/>
      <c r="QPN75" s="19"/>
      <c r="QPO75" s="19"/>
      <c r="QPP75" s="25"/>
      <c r="QPQ75" s="19"/>
      <c r="QPR75" s="25"/>
      <c r="QPS75" s="19"/>
      <c r="QPT75" s="19"/>
      <c r="QPU75" s="19"/>
      <c r="QPV75" s="19"/>
      <c r="QPW75" s="19"/>
      <c r="QPX75" s="19"/>
      <c r="QPY75" s="19"/>
      <c r="QPZ75" s="19"/>
      <c r="QQA75" s="26"/>
      <c r="QQB75" s="22"/>
      <c r="QQC75" s="23"/>
      <c r="QQD75" s="20"/>
      <c r="QQE75" s="22"/>
      <c r="QQF75" s="23"/>
      <c r="QQG75" s="23"/>
      <c r="QQH75" s="24"/>
      <c r="QQI75" s="24"/>
      <c r="QQJ75" s="21"/>
      <c r="QQK75" s="24"/>
      <c r="QQL75" s="16"/>
      <c r="QQM75" s="16"/>
      <c r="QQN75" s="17"/>
      <c r="QQO75" s="17"/>
      <c r="QQP75" s="18"/>
      <c r="QQQ75" s="19"/>
      <c r="QQR75" s="19"/>
      <c r="QQS75" s="19"/>
      <c r="QQT75" s="19"/>
      <c r="QQU75" s="25"/>
      <c r="QQV75" s="19"/>
      <c r="QQW75" s="25"/>
      <c r="QQX75" s="19"/>
      <c r="QQY75" s="19"/>
      <c r="QQZ75" s="19"/>
      <c r="QRA75" s="19"/>
      <c r="QRB75" s="19"/>
      <c r="QRC75" s="19"/>
      <c r="QRD75" s="19"/>
      <c r="QRE75" s="19"/>
      <c r="QRF75" s="26"/>
      <c r="QRG75" s="22"/>
      <c r="QRH75" s="23"/>
      <c r="QRI75" s="20"/>
      <c r="QRJ75" s="22"/>
      <c r="QRK75" s="23"/>
      <c r="QRL75" s="23"/>
      <c r="QRM75" s="24"/>
      <c r="QRN75" s="24"/>
      <c r="QRO75" s="21"/>
      <c r="QRP75" s="24"/>
      <c r="QRQ75" s="16"/>
      <c r="QRR75" s="16"/>
      <c r="QRS75" s="17"/>
      <c r="QRT75" s="17"/>
      <c r="QRU75" s="18"/>
      <c r="QRV75" s="19"/>
      <c r="QRW75" s="19"/>
      <c r="QRX75" s="19"/>
      <c r="QRY75" s="19"/>
      <c r="QRZ75" s="25"/>
      <c r="QSA75" s="19"/>
      <c r="QSB75" s="25"/>
      <c r="QSC75" s="19"/>
      <c r="QSD75" s="19"/>
      <c r="QSE75" s="19"/>
      <c r="QSF75" s="19"/>
      <c r="QSG75" s="19"/>
      <c r="QSH75" s="19"/>
      <c r="QSI75" s="19"/>
      <c r="QSJ75" s="19"/>
      <c r="QSK75" s="26"/>
      <c r="QSL75" s="22"/>
      <c r="QSM75" s="23"/>
      <c r="QSN75" s="20"/>
      <c r="QSO75" s="22"/>
      <c r="QSP75" s="23"/>
      <c r="QSQ75" s="23"/>
      <c r="QSR75" s="24"/>
      <c r="QSS75" s="24"/>
      <c r="QST75" s="21"/>
      <c r="QSU75" s="24"/>
      <c r="QSV75" s="16"/>
      <c r="QSW75" s="16"/>
      <c r="QSX75" s="17"/>
      <c r="QSY75" s="17"/>
      <c r="QSZ75" s="18"/>
      <c r="QTA75" s="19"/>
      <c r="QTB75" s="19"/>
      <c r="QTC75" s="19"/>
      <c r="QTD75" s="19"/>
      <c r="QTE75" s="25"/>
      <c r="QTF75" s="19"/>
      <c r="QTG75" s="25"/>
      <c r="QTH75" s="19"/>
      <c r="QTI75" s="19"/>
      <c r="QTJ75" s="19"/>
      <c r="QTK75" s="19"/>
      <c r="QTL75" s="19"/>
      <c r="QTM75" s="19"/>
      <c r="QTN75" s="19"/>
      <c r="QTO75" s="19"/>
      <c r="QTP75" s="26"/>
      <c r="QTQ75" s="22"/>
      <c r="QTR75" s="23"/>
      <c r="QTS75" s="20"/>
      <c r="QTT75" s="22"/>
      <c r="QTU75" s="23"/>
      <c r="QTV75" s="23"/>
      <c r="QTW75" s="24"/>
      <c r="QTX75" s="24"/>
      <c r="QTY75" s="21"/>
      <c r="QTZ75" s="24"/>
      <c r="QUA75" s="16"/>
      <c r="QUB75" s="16"/>
      <c r="QUC75" s="17"/>
      <c r="QUD75" s="17"/>
      <c r="QUE75" s="18"/>
      <c r="QUF75" s="19"/>
      <c r="QUG75" s="19"/>
      <c r="QUH75" s="19"/>
      <c r="QUI75" s="19"/>
      <c r="QUJ75" s="25"/>
      <c r="QUK75" s="19"/>
      <c r="QUL75" s="25"/>
      <c r="QUM75" s="19"/>
      <c r="QUN75" s="19"/>
      <c r="QUO75" s="19"/>
      <c r="QUP75" s="19"/>
      <c r="QUQ75" s="19"/>
      <c r="QUR75" s="19"/>
      <c r="QUS75" s="19"/>
      <c r="QUT75" s="19"/>
      <c r="QUU75" s="26"/>
      <c r="QUV75" s="22"/>
      <c r="QUW75" s="23"/>
      <c r="QUX75" s="20"/>
      <c r="QUY75" s="22"/>
      <c r="QUZ75" s="23"/>
      <c r="QVA75" s="23"/>
      <c r="QVB75" s="24"/>
      <c r="QVC75" s="24"/>
      <c r="QVD75" s="21"/>
      <c r="QVE75" s="24"/>
      <c r="QVF75" s="16"/>
      <c r="QVG75" s="16"/>
      <c r="QVH75" s="17"/>
      <c r="QVI75" s="17"/>
      <c r="QVJ75" s="18"/>
      <c r="QVK75" s="19"/>
      <c r="QVL75" s="19"/>
      <c r="QVM75" s="19"/>
      <c r="QVN75" s="19"/>
      <c r="QVO75" s="25"/>
      <c r="QVP75" s="19"/>
      <c r="QVQ75" s="25"/>
      <c r="QVR75" s="19"/>
      <c r="QVS75" s="19"/>
      <c r="QVT75" s="19"/>
      <c r="QVU75" s="19"/>
      <c r="QVV75" s="19"/>
      <c r="QVW75" s="19"/>
      <c r="QVX75" s="19"/>
      <c r="QVY75" s="19"/>
      <c r="QVZ75" s="26"/>
      <c r="QWA75" s="22"/>
      <c r="QWB75" s="23"/>
      <c r="QWC75" s="20"/>
      <c r="QWD75" s="22"/>
      <c r="QWE75" s="23"/>
      <c r="QWF75" s="23"/>
      <c r="QWG75" s="24"/>
      <c r="QWH75" s="24"/>
      <c r="QWI75" s="21"/>
      <c r="QWJ75" s="24"/>
      <c r="QWK75" s="16"/>
      <c r="QWL75" s="16"/>
      <c r="QWM75" s="17"/>
      <c r="QWN75" s="17"/>
      <c r="QWO75" s="18"/>
      <c r="QWP75" s="19"/>
      <c r="QWQ75" s="19"/>
      <c r="QWR75" s="19"/>
      <c r="QWS75" s="19"/>
      <c r="QWT75" s="25"/>
      <c r="QWU75" s="19"/>
      <c r="QWV75" s="25"/>
      <c r="QWW75" s="19"/>
      <c r="QWX75" s="19"/>
      <c r="QWY75" s="19"/>
      <c r="QWZ75" s="19"/>
      <c r="QXA75" s="19"/>
      <c r="QXB75" s="19"/>
      <c r="QXC75" s="19"/>
      <c r="QXD75" s="19"/>
      <c r="QXE75" s="26"/>
      <c r="QXF75" s="22"/>
      <c r="QXG75" s="23"/>
      <c r="QXH75" s="20"/>
      <c r="QXI75" s="22"/>
      <c r="QXJ75" s="23"/>
      <c r="QXK75" s="23"/>
      <c r="QXL75" s="24"/>
      <c r="QXM75" s="24"/>
      <c r="QXN75" s="21"/>
      <c r="QXO75" s="24"/>
      <c r="QXP75" s="16"/>
      <c r="QXQ75" s="16"/>
      <c r="QXR75" s="17"/>
      <c r="QXS75" s="17"/>
      <c r="QXT75" s="18"/>
      <c r="QXU75" s="19"/>
      <c r="QXV75" s="19"/>
      <c r="QXW75" s="19"/>
      <c r="QXX75" s="19"/>
      <c r="QXY75" s="25"/>
      <c r="QXZ75" s="19"/>
      <c r="QYA75" s="25"/>
      <c r="QYB75" s="19"/>
      <c r="QYC75" s="19"/>
      <c r="QYD75" s="19"/>
      <c r="QYE75" s="19"/>
      <c r="QYF75" s="19"/>
      <c r="QYG75" s="19"/>
      <c r="QYH75" s="19"/>
      <c r="QYI75" s="19"/>
      <c r="QYJ75" s="26"/>
      <c r="QYK75" s="22"/>
      <c r="QYL75" s="23"/>
      <c r="QYM75" s="20"/>
      <c r="QYN75" s="22"/>
      <c r="QYO75" s="23"/>
      <c r="QYP75" s="23"/>
      <c r="QYQ75" s="24"/>
      <c r="QYR75" s="24"/>
      <c r="QYS75" s="21"/>
      <c r="QYT75" s="24"/>
      <c r="QYU75" s="16"/>
      <c r="QYV75" s="16"/>
      <c r="QYW75" s="17"/>
      <c r="QYX75" s="17"/>
      <c r="QYY75" s="18"/>
      <c r="QYZ75" s="19"/>
      <c r="QZA75" s="19"/>
      <c r="QZB75" s="19"/>
      <c r="QZC75" s="19"/>
      <c r="QZD75" s="25"/>
      <c r="QZE75" s="19"/>
      <c r="QZF75" s="25"/>
      <c r="QZG75" s="19"/>
      <c r="QZH75" s="19"/>
      <c r="QZI75" s="19"/>
      <c r="QZJ75" s="19"/>
      <c r="QZK75" s="19"/>
      <c r="QZL75" s="19"/>
      <c r="QZM75" s="19"/>
      <c r="QZN75" s="19"/>
      <c r="QZO75" s="26"/>
      <c r="QZP75" s="22"/>
      <c r="QZQ75" s="23"/>
      <c r="QZR75" s="20"/>
      <c r="QZS75" s="22"/>
      <c r="QZT75" s="23"/>
      <c r="QZU75" s="23"/>
      <c r="QZV75" s="24"/>
      <c r="QZW75" s="24"/>
      <c r="QZX75" s="21"/>
      <c r="QZY75" s="24"/>
      <c r="QZZ75" s="16"/>
      <c r="RAA75" s="16"/>
      <c r="RAB75" s="17"/>
      <c r="RAC75" s="17"/>
      <c r="RAD75" s="18"/>
      <c r="RAE75" s="19"/>
      <c r="RAF75" s="19"/>
      <c r="RAG75" s="19"/>
      <c r="RAH75" s="19"/>
      <c r="RAI75" s="25"/>
      <c r="RAJ75" s="19"/>
      <c r="RAK75" s="25"/>
      <c r="RAL75" s="19"/>
      <c r="RAM75" s="19"/>
      <c r="RAN75" s="19"/>
      <c r="RAO75" s="19"/>
      <c r="RAP75" s="19"/>
      <c r="RAQ75" s="19"/>
      <c r="RAR75" s="19"/>
      <c r="RAS75" s="19"/>
      <c r="RAT75" s="26"/>
      <c r="RAU75" s="22"/>
      <c r="RAV75" s="23"/>
      <c r="RAW75" s="20"/>
      <c r="RAX75" s="22"/>
      <c r="RAY75" s="23"/>
      <c r="RAZ75" s="23"/>
      <c r="RBA75" s="24"/>
      <c r="RBB75" s="24"/>
      <c r="RBC75" s="21"/>
      <c r="RBD75" s="24"/>
      <c r="RBE75" s="16"/>
      <c r="RBF75" s="16"/>
      <c r="RBG75" s="17"/>
      <c r="RBH75" s="17"/>
      <c r="RBI75" s="18"/>
      <c r="RBJ75" s="19"/>
      <c r="RBK75" s="19"/>
      <c r="RBL75" s="19"/>
      <c r="RBM75" s="19"/>
      <c r="RBN75" s="25"/>
      <c r="RBO75" s="19"/>
      <c r="RBP75" s="25"/>
      <c r="RBQ75" s="19"/>
      <c r="RBR75" s="19"/>
      <c r="RBS75" s="19"/>
      <c r="RBT75" s="19"/>
      <c r="RBU75" s="19"/>
      <c r="RBV75" s="19"/>
      <c r="RBW75" s="19"/>
      <c r="RBX75" s="19"/>
      <c r="RBY75" s="26"/>
      <c r="RBZ75" s="22"/>
      <c r="RCA75" s="23"/>
      <c r="RCB75" s="20"/>
      <c r="RCC75" s="22"/>
      <c r="RCD75" s="23"/>
      <c r="RCE75" s="23"/>
      <c r="RCF75" s="24"/>
      <c r="RCG75" s="24"/>
      <c r="RCH75" s="21"/>
      <c r="RCI75" s="24"/>
      <c r="RCJ75" s="16"/>
      <c r="RCK75" s="16"/>
      <c r="RCL75" s="17"/>
      <c r="RCM75" s="17"/>
      <c r="RCN75" s="18"/>
      <c r="RCO75" s="19"/>
      <c r="RCP75" s="19"/>
      <c r="RCQ75" s="19"/>
      <c r="RCR75" s="19"/>
      <c r="RCS75" s="25"/>
      <c r="RCT75" s="19"/>
      <c r="RCU75" s="25"/>
      <c r="RCV75" s="19"/>
      <c r="RCW75" s="19"/>
      <c r="RCX75" s="19"/>
      <c r="RCY75" s="19"/>
      <c r="RCZ75" s="19"/>
      <c r="RDA75" s="19"/>
      <c r="RDB75" s="19"/>
      <c r="RDC75" s="19"/>
      <c r="RDD75" s="26"/>
      <c r="RDE75" s="22"/>
      <c r="RDF75" s="23"/>
      <c r="RDG75" s="20"/>
      <c r="RDH75" s="22"/>
      <c r="RDI75" s="23"/>
      <c r="RDJ75" s="23"/>
      <c r="RDK75" s="24"/>
      <c r="RDL75" s="24"/>
      <c r="RDM75" s="21"/>
      <c r="RDN75" s="24"/>
      <c r="RDO75" s="16"/>
      <c r="RDP75" s="16"/>
      <c r="RDQ75" s="17"/>
      <c r="RDR75" s="17"/>
      <c r="RDS75" s="18"/>
      <c r="RDT75" s="19"/>
      <c r="RDU75" s="19"/>
      <c r="RDV75" s="19"/>
      <c r="RDW75" s="19"/>
      <c r="RDX75" s="25"/>
      <c r="RDY75" s="19"/>
      <c r="RDZ75" s="25"/>
      <c r="REA75" s="19"/>
      <c r="REB75" s="19"/>
      <c r="REC75" s="19"/>
      <c r="RED75" s="19"/>
      <c r="REE75" s="19"/>
      <c r="REF75" s="19"/>
      <c r="REG75" s="19"/>
      <c r="REH75" s="19"/>
      <c r="REI75" s="26"/>
      <c r="REJ75" s="22"/>
      <c r="REK75" s="23"/>
      <c r="REL75" s="20"/>
      <c r="REM75" s="22"/>
      <c r="REN75" s="23"/>
      <c r="REO75" s="23"/>
      <c r="REP75" s="24"/>
      <c r="REQ75" s="24"/>
      <c r="RER75" s="21"/>
      <c r="RES75" s="24"/>
      <c r="RET75" s="16"/>
      <c r="REU75" s="16"/>
      <c r="REV75" s="17"/>
      <c r="REW75" s="17"/>
      <c r="REX75" s="18"/>
      <c r="REY75" s="19"/>
      <c r="REZ75" s="19"/>
      <c r="RFA75" s="19"/>
      <c r="RFB75" s="19"/>
      <c r="RFC75" s="25"/>
      <c r="RFD75" s="19"/>
      <c r="RFE75" s="25"/>
      <c r="RFF75" s="19"/>
      <c r="RFG75" s="19"/>
      <c r="RFH75" s="19"/>
      <c r="RFI75" s="19"/>
      <c r="RFJ75" s="19"/>
      <c r="RFK75" s="19"/>
      <c r="RFL75" s="19"/>
      <c r="RFM75" s="19"/>
      <c r="RFN75" s="26"/>
      <c r="RFO75" s="22"/>
      <c r="RFP75" s="23"/>
      <c r="RFQ75" s="20"/>
      <c r="RFR75" s="22"/>
      <c r="RFS75" s="23"/>
      <c r="RFT75" s="23"/>
      <c r="RFU75" s="24"/>
      <c r="RFV75" s="24"/>
      <c r="RFW75" s="21"/>
      <c r="RFX75" s="24"/>
      <c r="RFY75" s="16"/>
      <c r="RFZ75" s="16"/>
      <c r="RGA75" s="17"/>
      <c r="RGB75" s="17"/>
      <c r="RGC75" s="18"/>
      <c r="RGD75" s="19"/>
      <c r="RGE75" s="19"/>
      <c r="RGF75" s="19"/>
      <c r="RGG75" s="19"/>
      <c r="RGH75" s="25"/>
      <c r="RGI75" s="19"/>
      <c r="RGJ75" s="25"/>
      <c r="RGK75" s="19"/>
      <c r="RGL75" s="19"/>
      <c r="RGM75" s="19"/>
      <c r="RGN75" s="19"/>
      <c r="RGO75" s="19"/>
      <c r="RGP75" s="19"/>
      <c r="RGQ75" s="19"/>
      <c r="RGR75" s="19"/>
      <c r="RGS75" s="26"/>
      <c r="RGT75" s="22"/>
      <c r="RGU75" s="23"/>
      <c r="RGV75" s="20"/>
      <c r="RGW75" s="22"/>
      <c r="RGX75" s="23"/>
      <c r="RGY75" s="23"/>
      <c r="RGZ75" s="24"/>
      <c r="RHA75" s="24"/>
      <c r="RHB75" s="21"/>
      <c r="RHC75" s="24"/>
      <c r="RHD75" s="16"/>
      <c r="RHE75" s="16"/>
      <c r="RHF75" s="17"/>
      <c r="RHG75" s="17"/>
      <c r="RHH75" s="18"/>
      <c r="RHI75" s="19"/>
      <c r="RHJ75" s="19"/>
      <c r="RHK75" s="19"/>
      <c r="RHL75" s="19"/>
      <c r="RHM75" s="25"/>
      <c r="RHN75" s="19"/>
      <c r="RHO75" s="25"/>
      <c r="RHP75" s="19"/>
      <c r="RHQ75" s="19"/>
      <c r="RHR75" s="19"/>
      <c r="RHS75" s="19"/>
      <c r="RHT75" s="19"/>
      <c r="RHU75" s="19"/>
      <c r="RHV75" s="19"/>
      <c r="RHW75" s="19"/>
      <c r="RHX75" s="26"/>
      <c r="RHY75" s="22"/>
      <c r="RHZ75" s="23"/>
      <c r="RIA75" s="20"/>
      <c r="RIB75" s="22"/>
      <c r="RIC75" s="23"/>
      <c r="RID75" s="23"/>
      <c r="RIE75" s="24"/>
      <c r="RIF75" s="24"/>
      <c r="RIG75" s="21"/>
      <c r="RIH75" s="24"/>
      <c r="RII75" s="16"/>
      <c r="RIJ75" s="16"/>
      <c r="RIK75" s="17"/>
      <c r="RIL75" s="17"/>
      <c r="RIM75" s="18"/>
      <c r="RIN75" s="19"/>
      <c r="RIO75" s="19"/>
      <c r="RIP75" s="19"/>
      <c r="RIQ75" s="19"/>
      <c r="RIR75" s="25"/>
      <c r="RIS75" s="19"/>
      <c r="RIT75" s="25"/>
      <c r="RIU75" s="19"/>
      <c r="RIV75" s="19"/>
      <c r="RIW75" s="19"/>
      <c r="RIX75" s="19"/>
      <c r="RIY75" s="19"/>
      <c r="RIZ75" s="19"/>
      <c r="RJA75" s="19"/>
      <c r="RJB75" s="19"/>
      <c r="RJC75" s="26"/>
      <c r="RJD75" s="22"/>
      <c r="RJE75" s="23"/>
      <c r="RJF75" s="20"/>
      <c r="RJG75" s="22"/>
      <c r="RJH75" s="23"/>
      <c r="RJI75" s="23"/>
      <c r="RJJ75" s="24"/>
      <c r="RJK75" s="24"/>
      <c r="RJL75" s="21"/>
      <c r="RJM75" s="24"/>
      <c r="RJN75" s="16"/>
      <c r="RJO75" s="16"/>
      <c r="RJP75" s="17"/>
      <c r="RJQ75" s="17"/>
      <c r="RJR75" s="18"/>
      <c r="RJS75" s="19"/>
      <c r="RJT75" s="19"/>
      <c r="RJU75" s="19"/>
      <c r="RJV75" s="19"/>
      <c r="RJW75" s="25"/>
      <c r="RJX75" s="19"/>
      <c r="RJY75" s="25"/>
      <c r="RJZ75" s="19"/>
      <c r="RKA75" s="19"/>
      <c r="RKB75" s="19"/>
      <c r="RKC75" s="19"/>
      <c r="RKD75" s="19"/>
      <c r="RKE75" s="19"/>
      <c r="RKF75" s="19"/>
      <c r="RKG75" s="19"/>
      <c r="RKH75" s="26"/>
      <c r="RKI75" s="22"/>
      <c r="RKJ75" s="23"/>
      <c r="RKK75" s="20"/>
      <c r="RKL75" s="22"/>
      <c r="RKM75" s="23"/>
      <c r="RKN75" s="23"/>
      <c r="RKO75" s="24"/>
      <c r="RKP75" s="24"/>
      <c r="RKQ75" s="21"/>
      <c r="RKR75" s="24"/>
      <c r="RKS75" s="16"/>
      <c r="RKT75" s="16"/>
      <c r="RKU75" s="17"/>
      <c r="RKV75" s="17"/>
      <c r="RKW75" s="18"/>
      <c r="RKX75" s="19"/>
      <c r="RKY75" s="19"/>
      <c r="RKZ75" s="19"/>
      <c r="RLA75" s="19"/>
      <c r="RLB75" s="25"/>
      <c r="RLC75" s="19"/>
      <c r="RLD75" s="25"/>
      <c r="RLE75" s="19"/>
      <c r="RLF75" s="19"/>
      <c r="RLG75" s="19"/>
      <c r="RLH75" s="19"/>
      <c r="RLI75" s="19"/>
      <c r="RLJ75" s="19"/>
      <c r="RLK75" s="19"/>
      <c r="RLL75" s="19"/>
      <c r="RLM75" s="26"/>
      <c r="RLN75" s="22"/>
      <c r="RLO75" s="23"/>
      <c r="RLP75" s="20"/>
      <c r="RLQ75" s="22"/>
      <c r="RLR75" s="23"/>
      <c r="RLS75" s="23"/>
      <c r="RLT75" s="24"/>
      <c r="RLU75" s="24"/>
      <c r="RLV75" s="21"/>
      <c r="RLW75" s="24"/>
      <c r="RLX75" s="16"/>
      <c r="RLY75" s="16"/>
      <c r="RLZ75" s="17"/>
      <c r="RMA75" s="17"/>
      <c r="RMB75" s="18"/>
      <c r="RMC75" s="19"/>
      <c r="RMD75" s="19"/>
      <c r="RME75" s="19"/>
      <c r="RMF75" s="19"/>
      <c r="RMG75" s="25"/>
      <c r="RMH75" s="19"/>
      <c r="RMI75" s="25"/>
      <c r="RMJ75" s="19"/>
      <c r="RMK75" s="19"/>
      <c r="RML75" s="19"/>
      <c r="RMM75" s="19"/>
      <c r="RMN75" s="19"/>
      <c r="RMO75" s="19"/>
      <c r="RMP75" s="19"/>
      <c r="RMQ75" s="19"/>
      <c r="RMR75" s="26"/>
      <c r="RMS75" s="22"/>
      <c r="RMT75" s="23"/>
      <c r="RMU75" s="20"/>
      <c r="RMV75" s="22"/>
      <c r="RMW75" s="23"/>
      <c r="RMX75" s="23"/>
      <c r="RMY75" s="24"/>
      <c r="RMZ75" s="24"/>
      <c r="RNA75" s="21"/>
      <c r="RNB75" s="24"/>
      <c r="RNC75" s="16"/>
      <c r="RND75" s="16"/>
      <c r="RNE75" s="17"/>
      <c r="RNF75" s="17"/>
      <c r="RNG75" s="18"/>
      <c r="RNH75" s="19"/>
      <c r="RNI75" s="19"/>
      <c r="RNJ75" s="19"/>
      <c r="RNK75" s="19"/>
      <c r="RNL75" s="25"/>
      <c r="RNM75" s="19"/>
      <c r="RNN75" s="25"/>
      <c r="RNO75" s="19"/>
      <c r="RNP75" s="19"/>
      <c r="RNQ75" s="19"/>
      <c r="RNR75" s="19"/>
      <c r="RNS75" s="19"/>
      <c r="RNT75" s="19"/>
      <c r="RNU75" s="19"/>
      <c r="RNV75" s="19"/>
      <c r="RNW75" s="26"/>
      <c r="RNX75" s="22"/>
      <c r="RNY75" s="23"/>
      <c r="RNZ75" s="20"/>
      <c r="ROA75" s="22"/>
      <c r="ROB75" s="23"/>
      <c r="ROC75" s="23"/>
      <c r="ROD75" s="24"/>
      <c r="ROE75" s="24"/>
      <c r="ROF75" s="21"/>
      <c r="ROG75" s="24"/>
      <c r="ROH75" s="16"/>
      <c r="ROI75" s="16"/>
      <c r="ROJ75" s="17"/>
      <c r="ROK75" s="17"/>
      <c r="ROL75" s="18"/>
      <c r="ROM75" s="19"/>
      <c r="RON75" s="19"/>
      <c r="ROO75" s="19"/>
      <c r="ROP75" s="19"/>
      <c r="ROQ75" s="25"/>
      <c r="ROR75" s="19"/>
      <c r="ROS75" s="25"/>
      <c r="ROT75" s="19"/>
      <c r="ROU75" s="19"/>
      <c r="ROV75" s="19"/>
      <c r="ROW75" s="19"/>
      <c r="ROX75" s="19"/>
      <c r="ROY75" s="19"/>
      <c r="ROZ75" s="19"/>
      <c r="RPA75" s="19"/>
      <c r="RPB75" s="26"/>
      <c r="RPC75" s="22"/>
      <c r="RPD75" s="23"/>
      <c r="RPE75" s="20"/>
      <c r="RPF75" s="22"/>
      <c r="RPG75" s="23"/>
      <c r="RPH75" s="23"/>
      <c r="RPI75" s="24"/>
      <c r="RPJ75" s="24"/>
      <c r="RPK75" s="21"/>
      <c r="RPL75" s="24"/>
      <c r="RPM75" s="16"/>
      <c r="RPN75" s="16"/>
      <c r="RPO75" s="17"/>
      <c r="RPP75" s="17"/>
      <c r="RPQ75" s="18"/>
      <c r="RPR75" s="19"/>
      <c r="RPS75" s="19"/>
      <c r="RPT75" s="19"/>
      <c r="RPU75" s="19"/>
      <c r="RPV75" s="25"/>
      <c r="RPW75" s="19"/>
      <c r="RPX75" s="25"/>
      <c r="RPY75" s="19"/>
      <c r="RPZ75" s="19"/>
      <c r="RQA75" s="19"/>
      <c r="RQB75" s="19"/>
      <c r="RQC75" s="19"/>
      <c r="RQD75" s="19"/>
      <c r="RQE75" s="19"/>
      <c r="RQF75" s="19"/>
      <c r="RQG75" s="26"/>
      <c r="RQH75" s="22"/>
      <c r="RQI75" s="23"/>
      <c r="RQJ75" s="20"/>
      <c r="RQK75" s="22"/>
      <c r="RQL75" s="23"/>
      <c r="RQM75" s="23"/>
      <c r="RQN75" s="24"/>
      <c r="RQO75" s="24"/>
      <c r="RQP75" s="21"/>
      <c r="RQQ75" s="24"/>
      <c r="RQR75" s="16"/>
      <c r="RQS75" s="16"/>
      <c r="RQT75" s="17"/>
      <c r="RQU75" s="17"/>
      <c r="RQV75" s="18"/>
      <c r="RQW75" s="19"/>
      <c r="RQX75" s="19"/>
      <c r="RQY75" s="19"/>
      <c r="RQZ75" s="19"/>
      <c r="RRA75" s="25"/>
      <c r="RRB75" s="19"/>
      <c r="RRC75" s="25"/>
      <c r="RRD75" s="19"/>
      <c r="RRE75" s="19"/>
      <c r="RRF75" s="19"/>
      <c r="RRG75" s="19"/>
      <c r="RRH75" s="19"/>
      <c r="RRI75" s="19"/>
      <c r="RRJ75" s="19"/>
      <c r="RRK75" s="19"/>
      <c r="RRL75" s="26"/>
      <c r="RRM75" s="22"/>
      <c r="RRN75" s="23"/>
      <c r="RRO75" s="20"/>
      <c r="RRP75" s="22"/>
      <c r="RRQ75" s="23"/>
      <c r="RRR75" s="23"/>
      <c r="RRS75" s="24"/>
      <c r="RRT75" s="24"/>
      <c r="RRU75" s="21"/>
      <c r="RRV75" s="24"/>
      <c r="RRW75" s="16"/>
      <c r="RRX75" s="16"/>
      <c r="RRY75" s="17"/>
      <c r="RRZ75" s="17"/>
      <c r="RSA75" s="18"/>
      <c r="RSB75" s="19"/>
      <c r="RSC75" s="19"/>
      <c r="RSD75" s="19"/>
      <c r="RSE75" s="19"/>
      <c r="RSF75" s="25"/>
      <c r="RSG75" s="19"/>
      <c r="RSH75" s="25"/>
      <c r="RSI75" s="19"/>
      <c r="RSJ75" s="19"/>
      <c r="RSK75" s="19"/>
      <c r="RSL75" s="19"/>
      <c r="RSM75" s="19"/>
      <c r="RSN75" s="19"/>
      <c r="RSO75" s="19"/>
      <c r="RSP75" s="19"/>
      <c r="RSQ75" s="26"/>
      <c r="RSR75" s="22"/>
      <c r="RSS75" s="23"/>
      <c r="RST75" s="20"/>
      <c r="RSU75" s="22"/>
      <c r="RSV75" s="23"/>
      <c r="RSW75" s="23"/>
      <c r="RSX75" s="24"/>
      <c r="RSY75" s="24"/>
      <c r="RSZ75" s="21"/>
      <c r="RTA75" s="24"/>
      <c r="RTB75" s="16"/>
      <c r="RTC75" s="16"/>
      <c r="RTD75" s="17"/>
      <c r="RTE75" s="17"/>
      <c r="RTF75" s="18"/>
      <c r="RTG75" s="19"/>
      <c r="RTH75" s="19"/>
      <c r="RTI75" s="19"/>
      <c r="RTJ75" s="19"/>
      <c r="RTK75" s="25"/>
      <c r="RTL75" s="19"/>
      <c r="RTM75" s="25"/>
      <c r="RTN75" s="19"/>
      <c r="RTO75" s="19"/>
      <c r="RTP75" s="19"/>
      <c r="RTQ75" s="19"/>
      <c r="RTR75" s="19"/>
      <c r="RTS75" s="19"/>
      <c r="RTT75" s="19"/>
      <c r="RTU75" s="19"/>
      <c r="RTV75" s="26"/>
      <c r="RTW75" s="22"/>
      <c r="RTX75" s="23"/>
      <c r="RTY75" s="20"/>
      <c r="RTZ75" s="22"/>
      <c r="RUA75" s="23"/>
      <c r="RUB75" s="23"/>
      <c r="RUC75" s="24"/>
      <c r="RUD75" s="24"/>
      <c r="RUE75" s="21"/>
      <c r="RUF75" s="24"/>
      <c r="RUG75" s="16"/>
      <c r="RUH75" s="16"/>
      <c r="RUI75" s="17"/>
      <c r="RUJ75" s="17"/>
      <c r="RUK75" s="18"/>
      <c r="RUL75" s="19"/>
      <c r="RUM75" s="19"/>
      <c r="RUN75" s="19"/>
      <c r="RUO75" s="19"/>
      <c r="RUP75" s="25"/>
      <c r="RUQ75" s="19"/>
      <c r="RUR75" s="25"/>
      <c r="RUS75" s="19"/>
      <c r="RUT75" s="19"/>
      <c r="RUU75" s="19"/>
      <c r="RUV75" s="19"/>
      <c r="RUW75" s="19"/>
      <c r="RUX75" s="19"/>
      <c r="RUY75" s="19"/>
      <c r="RUZ75" s="19"/>
      <c r="RVA75" s="26"/>
      <c r="RVB75" s="22"/>
      <c r="RVC75" s="23"/>
      <c r="RVD75" s="20"/>
      <c r="RVE75" s="22"/>
      <c r="RVF75" s="23"/>
      <c r="RVG75" s="23"/>
      <c r="RVH75" s="24"/>
      <c r="RVI75" s="24"/>
      <c r="RVJ75" s="21"/>
      <c r="RVK75" s="24"/>
      <c r="RVL75" s="16"/>
      <c r="RVM75" s="16"/>
      <c r="RVN75" s="17"/>
      <c r="RVO75" s="17"/>
      <c r="RVP75" s="18"/>
      <c r="RVQ75" s="19"/>
      <c r="RVR75" s="19"/>
      <c r="RVS75" s="19"/>
      <c r="RVT75" s="19"/>
      <c r="RVU75" s="25"/>
      <c r="RVV75" s="19"/>
      <c r="RVW75" s="25"/>
      <c r="RVX75" s="19"/>
      <c r="RVY75" s="19"/>
      <c r="RVZ75" s="19"/>
      <c r="RWA75" s="19"/>
      <c r="RWB75" s="19"/>
      <c r="RWC75" s="19"/>
      <c r="RWD75" s="19"/>
      <c r="RWE75" s="19"/>
      <c r="RWF75" s="26"/>
      <c r="RWG75" s="22"/>
      <c r="RWH75" s="23"/>
      <c r="RWI75" s="20"/>
      <c r="RWJ75" s="22"/>
      <c r="RWK75" s="23"/>
      <c r="RWL75" s="23"/>
      <c r="RWM75" s="24"/>
      <c r="RWN75" s="24"/>
      <c r="RWO75" s="21"/>
      <c r="RWP75" s="24"/>
      <c r="RWQ75" s="16"/>
      <c r="RWR75" s="16"/>
      <c r="RWS75" s="17"/>
      <c r="RWT75" s="17"/>
      <c r="RWU75" s="18"/>
      <c r="RWV75" s="19"/>
      <c r="RWW75" s="19"/>
      <c r="RWX75" s="19"/>
      <c r="RWY75" s="19"/>
      <c r="RWZ75" s="25"/>
      <c r="RXA75" s="19"/>
      <c r="RXB75" s="25"/>
      <c r="RXC75" s="19"/>
      <c r="RXD75" s="19"/>
      <c r="RXE75" s="19"/>
      <c r="RXF75" s="19"/>
      <c r="RXG75" s="19"/>
      <c r="RXH75" s="19"/>
      <c r="RXI75" s="19"/>
      <c r="RXJ75" s="19"/>
      <c r="RXK75" s="26"/>
      <c r="RXL75" s="22"/>
      <c r="RXM75" s="23"/>
      <c r="RXN75" s="20"/>
      <c r="RXO75" s="22"/>
      <c r="RXP75" s="23"/>
      <c r="RXQ75" s="23"/>
      <c r="RXR75" s="24"/>
      <c r="RXS75" s="24"/>
      <c r="RXT75" s="21"/>
      <c r="RXU75" s="24"/>
      <c r="RXV75" s="16"/>
      <c r="RXW75" s="16"/>
      <c r="RXX75" s="17"/>
      <c r="RXY75" s="17"/>
      <c r="RXZ75" s="18"/>
      <c r="RYA75" s="19"/>
      <c r="RYB75" s="19"/>
      <c r="RYC75" s="19"/>
      <c r="RYD75" s="19"/>
      <c r="RYE75" s="25"/>
      <c r="RYF75" s="19"/>
      <c r="RYG75" s="25"/>
      <c r="RYH75" s="19"/>
      <c r="RYI75" s="19"/>
      <c r="RYJ75" s="19"/>
      <c r="RYK75" s="19"/>
      <c r="RYL75" s="19"/>
      <c r="RYM75" s="19"/>
      <c r="RYN75" s="19"/>
      <c r="RYO75" s="19"/>
      <c r="RYP75" s="26"/>
      <c r="RYQ75" s="22"/>
      <c r="RYR75" s="23"/>
      <c r="RYS75" s="20"/>
      <c r="RYT75" s="22"/>
      <c r="RYU75" s="23"/>
      <c r="RYV75" s="23"/>
      <c r="RYW75" s="24"/>
      <c r="RYX75" s="24"/>
      <c r="RYY75" s="21"/>
      <c r="RYZ75" s="24"/>
      <c r="RZA75" s="16"/>
      <c r="RZB75" s="16"/>
      <c r="RZC75" s="17"/>
      <c r="RZD75" s="17"/>
      <c r="RZE75" s="18"/>
      <c r="RZF75" s="19"/>
      <c r="RZG75" s="19"/>
      <c r="RZH75" s="19"/>
      <c r="RZI75" s="19"/>
      <c r="RZJ75" s="25"/>
      <c r="RZK75" s="19"/>
      <c r="RZL75" s="25"/>
      <c r="RZM75" s="19"/>
      <c r="RZN75" s="19"/>
      <c r="RZO75" s="19"/>
      <c r="RZP75" s="19"/>
      <c r="RZQ75" s="19"/>
      <c r="RZR75" s="19"/>
      <c r="RZS75" s="19"/>
      <c r="RZT75" s="19"/>
      <c r="RZU75" s="26"/>
      <c r="RZV75" s="22"/>
      <c r="RZW75" s="23"/>
      <c r="RZX75" s="20"/>
      <c r="RZY75" s="22"/>
      <c r="RZZ75" s="23"/>
      <c r="SAA75" s="23"/>
      <c r="SAB75" s="24"/>
      <c r="SAC75" s="24"/>
      <c r="SAD75" s="21"/>
      <c r="SAE75" s="24"/>
      <c r="SAF75" s="16"/>
      <c r="SAG75" s="16"/>
      <c r="SAH75" s="17"/>
      <c r="SAI75" s="17"/>
      <c r="SAJ75" s="18"/>
      <c r="SAK75" s="19"/>
      <c r="SAL75" s="19"/>
      <c r="SAM75" s="19"/>
      <c r="SAN75" s="19"/>
      <c r="SAO75" s="25"/>
      <c r="SAP75" s="19"/>
      <c r="SAQ75" s="25"/>
      <c r="SAR75" s="19"/>
      <c r="SAS75" s="19"/>
      <c r="SAT75" s="19"/>
      <c r="SAU75" s="19"/>
      <c r="SAV75" s="19"/>
      <c r="SAW75" s="19"/>
      <c r="SAX75" s="19"/>
      <c r="SAY75" s="19"/>
      <c r="SAZ75" s="26"/>
      <c r="SBA75" s="22"/>
      <c r="SBB75" s="23"/>
      <c r="SBC75" s="20"/>
      <c r="SBD75" s="22"/>
      <c r="SBE75" s="23"/>
      <c r="SBF75" s="23"/>
      <c r="SBG75" s="24"/>
      <c r="SBH75" s="24"/>
      <c r="SBI75" s="21"/>
      <c r="SBJ75" s="24"/>
      <c r="SBK75" s="16"/>
      <c r="SBL75" s="16"/>
      <c r="SBM75" s="17"/>
      <c r="SBN75" s="17"/>
      <c r="SBO75" s="18"/>
      <c r="SBP75" s="19"/>
      <c r="SBQ75" s="19"/>
      <c r="SBR75" s="19"/>
      <c r="SBS75" s="19"/>
      <c r="SBT75" s="25"/>
      <c r="SBU75" s="19"/>
      <c r="SBV75" s="25"/>
      <c r="SBW75" s="19"/>
      <c r="SBX75" s="19"/>
      <c r="SBY75" s="19"/>
      <c r="SBZ75" s="19"/>
      <c r="SCA75" s="19"/>
      <c r="SCB75" s="19"/>
      <c r="SCC75" s="19"/>
      <c r="SCD75" s="19"/>
      <c r="SCE75" s="26"/>
      <c r="SCF75" s="22"/>
      <c r="SCG75" s="23"/>
      <c r="SCH75" s="20"/>
      <c r="SCI75" s="22"/>
      <c r="SCJ75" s="23"/>
      <c r="SCK75" s="23"/>
      <c r="SCL75" s="24"/>
      <c r="SCM75" s="24"/>
      <c r="SCN75" s="21"/>
      <c r="SCO75" s="24"/>
      <c r="SCP75" s="16"/>
      <c r="SCQ75" s="16"/>
      <c r="SCR75" s="17"/>
      <c r="SCS75" s="17"/>
      <c r="SCT75" s="18"/>
      <c r="SCU75" s="19"/>
      <c r="SCV75" s="19"/>
      <c r="SCW75" s="19"/>
      <c r="SCX75" s="19"/>
      <c r="SCY75" s="25"/>
      <c r="SCZ75" s="19"/>
      <c r="SDA75" s="25"/>
      <c r="SDB75" s="19"/>
      <c r="SDC75" s="19"/>
      <c r="SDD75" s="19"/>
      <c r="SDE75" s="19"/>
      <c r="SDF75" s="19"/>
      <c r="SDG75" s="19"/>
      <c r="SDH75" s="19"/>
      <c r="SDI75" s="19"/>
      <c r="SDJ75" s="26"/>
      <c r="SDK75" s="22"/>
      <c r="SDL75" s="23"/>
      <c r="SDM75" s="20"/>
      <c r="SDN75" s="22"/>
      <c r="SDO75" s="23"/>
      <c r="SDP75" s="23"/>
      <c r="SDQ75" s="24"/>
      <c r="SDR75" s="24"/>
      <c r="SDS75" s="21"/>
      <c r="SDT75" s="24"/>
      <c r="SDU75" s="16"/>
      <c r="SDV75" s="16"/>
      <c r="SDW75" s="17"/>
      <c r="SDX75" s="17"/>
      <c r="SDY75" s="18"/>
      <c r="SDZ75" s="19"/>
      <c r="SEA75" s="19"/>
      <c r="SEB75" s="19"/>
      <c r="SEC75" s="19"/>
      <c r="SED75" s="25"/>
      <c r="SEE75" s="19"/>
      <c r="SEF75" s="25"/>
      <c r="SEG75" s="19"/>
      <c r="SEH75" s="19"/>
      <c r="SEI75" s="19"/>
      <c r="SEJ75" s="19"/>
      <c r="SEK75" s="19"/>
      <c r="SEL75" s="19"/>
      <c r="SEM75" s="19"/>
      <c r="SEN75" s="19"/>
      <c r="SEO75" s="26"/>
      <c r="SEP75" s="22"/>
      <c r="SEQ75" s="23"/>
      <c r="SER75" s="20"/>
      <c r="SES75" s="22"/>
      <c r="SET75" s="23"/>
      <c r="SEU75" s="23"/>
      <c r="SEV75" s="24"/>
      <c r="SEW75" s="24"/>
      <c r="SEX75" s="21"/>
      <c r="SEY75" s="24"/>
      <c r="SEZ75" s="16"/>
      <c r="SFA75" s="16"/>
      <c r="SFB75" s="17"/>
      <c r="SFC75" s="17"/>
      <c r="SFD75" s="18"/>
      <c r="SFE75" s="19"/>
      <c r="SFF75" s="19"/>
      <c r="SFG75" s="19"/>
      <c r="SFH75" s="19"/>
      <c r="SFI75" s="25"/>
      <c r="SFJ75" s="19"/>
      <c r="SFK75" s="25"/>
      <c r="SFL75" s="19"/>
      <c r="SFM75" s="19"/>
      <c r="SFN75" s="19"/>
      <c r="SFO75" s="19"/>
      <c r="SFP75" s="19"/>
      <c r="SFQ75" s="19"/>
      <c r="SFR75" s="19"/>
      <c r="SFS75" s="19"/>
      <c r="SFT75" s="26"/>
      <c r="SFU75" s="22"/>
      <c r="SFV75" s="23"/>
      <c r="SFW75" s="20"/>
      <c r="SFX75" s="22"/>
      <c r="SFY75" s="23"/>
      <c r="SFZ75" s="23"/>
      <c r="SGA75" s="24"/>
      <c r="SGB75" s="24"/>
      <c r="SGC75" s="21"/>
      <c r="SGD75" s="24"/>
      <c r="SGE75" s="16"/>
      <c r="SGF75" s="16"/>
      <c r="SGG75" s="17"/>
      <c r="SGH75" s="17"/>
      <c r="SGI75" s="18"/>
      <c r="SGJ75" s="19"/>
      <c r="SGK75" s="19"/>
      <c r="SGL75" s="19"/>
      <c r="SGM75" s="19"/>
      <c r="SGN75" s="25"/>
      <c r="SGO75" s="19"/>
      <c r="SGP75" s="25"/>
      <c r="SGQ75" s="19"/>
      <c r="SGR75" s="19"/>
      <c r="SGS75" s="19"/>
      <c r="SGT75" s="19"/>
      <c r="SGU75" s="19"/>
      <c r="SGV75" s="19"/>
      <c r="SGW75" s="19"/>
      <c r="SGX75" s="19"/>
      <c r="SGY75" s="26"/>
      <c r="SGZ75" s="22"/>
      <c r="SHA75" s="23"/>
      <c r="SHB75" s="20"/>
      <c r="SHC75" s="22"/>
      <c r="SHD75" s="23"/>
      <c r="SHE75" s="23"/>
      <c r="SHF75" s="24"/>
      <c r="SHG75" s="24"/>
      <c r="SHH75" s="21"/>
      <c r="SHI75" s="24"/>
      <c r="SHJ75" s="16"/>
      <c r="SHK75" s="16"/>
      <c r="SHL75" s="17"/>
      <c r="SHM75" s="17"/>
      <c r="SHN75" s="18"/>
      <c r="SHO75" s="19"/>
      <c r="SHP75" s="19"/>
      <c r="SHQ75" s="19"/>
      <c r="SHR75" s="19"/>
      <c r="SHS75" s="25"/>
      <c r="SHT75" s="19"/>
      <c r="SHU75" s="25"/>
      <c r="SHV75" s="19"/>
      <c r="SHW75" s="19"/>
      <c r="SHX75" s="19"/>
      <c r="SHY75" s="19"/>
      <c r="SHZ75" s="19"/>
      <c r="SIA75" s="19"/>
      <c r="SIB75" s="19"/>
      <c r="SIC75" s="19"/>
      <c r="SID75" s="26"/>
      <c r="SIE75" s="22"/>
      <c r="SIF75" s="23"/>
      <c r="SIG75" s="20"/>
      <c r="SIH75" s="22"/>
      <c r="SII75" s="23"/>
      <c r="SIJ75" s="23"/>
      <c r="SIK75" s="24"/>
      <c r="SIL75" s="24"/>
      <c r="SIM75" s="21"/>
      <c r="SIN75" s="24"/>
      <c r="SIO75" s="16"/>
      <c r="SIP75" s="16"/>
      <c r="SIQ75" s="17"/>
      <c r="SIR75" s="17"/>
      <c r="SIS75" s="18"/>
      <c r="SIT75" s="19"/>
      <c r="SIU75" s="19"/>
      <c r="SIV75" s="19"/>
      <c r="SIW75" s="19"/>
      <c r="SIX75" s="25"/>
      <c r="SIY75" s="19"/>
      <c r="SIZ75" s="25"/>
      <c r="SJA75" s="19"/>
      <c r="SJB75" s="19"/>
      <c r="SJC75" s="19"/>
      <c r="SJD75" s="19"/>
      <c r="SJE75" s="19"/>
      <c r="SJF75" s="19"/>
      <c r="SJG75" s="19"/>
      <c r="SJH75" s="19"/>
      <c r="SJI75" s="26"/>
      <c r="SJJ75" s="22"/>
      <c r="SJK75" s="23"/>
      <c r="SJL75" s="20"/>
      <c r="SJM75" s="22"/>
      <c r="SJN75" s="23"/>
      <c r="SJO75" s="23"/>
      <c r="SJP75" s="24"/>
      <c r="SJQ75" s="24"/>
      <c r="SJR75" s="21"/>
      <c r="SJS75" s="24"/>
      <c r="SJT75" s="16"/>
      <c r="SJU75" s="16"/>
      <c r="SJV75" s="17"/>
      <c r="SJW75" s="17"/>
      <c r="SJX75" s="18"/>
      <c r="SJY75" s="19"/>
      <c r="SJZ75" s="19"/>
      <c r="SKA75" s="19"/>
      <c r="SKB75" s="19"/>
      <c r="SKC75" s="25"/>
      <c r="SKD75" s="19"/>
      <c r="SKE75" s="25"/>
      <c r="SKF75" s="19"/>
      <c r="SKG75" s="19"/>
      <c r="SKH75" s="19"/>
      <c r="SKI75" s="19"/>
      <c r="SKJ75" s="19"/>
      <c r="SKK75" s="19"/>
      <c r="SKL75" s="19"/>
      <c r="SKM75" s="19"/>
      <c r="SKN75" s="26"/>
      <c r="SKO75" s="22"/>
      <c r="SKP75" s="23"/>
      <c r="SKQ75" s="20"/>
      <c r="SKR75" s="22"/>
      <c r="SKS75" s="23"/>
      <c r="SKT75" s="23"/>
      <c r="SKU75" s="24"/>
      <c r="SKV75" s="24"/>
      <c r="SKW75" s="21"/>
      <c r="SKX75" s="24"/>
      <c r="SKY75" s="16"/>
      <c r="SKZ75" s="16"/>
      <c r="SLA75" s="17"/>
      <c r="SLB75" s="17"/>
      <c r="SLC75" s="18"/>
      <c r="SLD75" s="19"/>
      <c r="SLE75" s="19"/>
      <c r="SLF75" s="19"/>
      <c r="SLG75" s="19"/>
      <c r="SLH75" s="25"/>
      <c r="SLI75" s="19"/>
      <c r="SLJ75" s="25"/>
      <c r="SLK75" s="19"/>
      <c r="SLL75" s="19"/>
      <c r="SLM75" s="19"/>
      <c r="SLN75" s="19"/>
      <c r="SLO75" s="19"/>
      <c r="SLP75" s="19"/>
      <c r="SLQ75" s="19"/>
      <c r="SLR75" s="19"/>
      <c r="SLS75" s="26"/>
      <c r="SLT75" s="22"/>
      <c r="SLU75" s="23"/>
      <c r="SLV75" s="20"/>
      <c r="SLW75" s="22"/>
      <c r="SLX75" s="23"/>
      <c r="SLY75" s="23"/>
      <c r="SLZ75" s="24"/>
      <c r="SMA75" s="24"/>
      <c r="SMB75" s="21"/>
      <c r="SMC75" s="24"/>
      <c r="SMD75" s="16"/>
      <c r="SME75" s="16"/>
      <c r="SMF75" s="17"/>
      <c r="SMG75" s="17"/>
      <c r="SMH75" s="18"/>
      <c r="SMI75" s="19"/>
      <c r="SMJ75" s="19"/>
      <c r="SMK75" s="19"/>
      <c r="SML75" s="19"/>
      <c r="SMM75" s="25"/>
      <c r="SMN75" s="19"/>
      <c r="SMO75" s="25"/>
      <c r="SMP75" s="19"/>
      <c r="SMQ75" s="19"/>
      <c r="SMR75" s="19"/>
      <c r="SMS75" s="19"/>
      <c r="SMT75" s="19"/>
      <c r="SMU75" s="19"/>
      <c r="SMV75" s="19"/>
      <c r="SMW75" s="19"/>
      <c r="SMX75" s="26"/>
      <c r="SMY75" s="22"/>
      <c r="SMZ75" s="23"/>
      <c r="SNA75" s="20"/>
      <c r="SNB75" s="22"/>
      <c r="SNC75" s="23"/>
      <c r="SND75" s="23"/>
      <c r="SNE75" s="24"/>
      <c r="SNF75" s="24"/>
      <c r="SNG75" s="21"/>
      <c r="SNH75" s="24"/>
      <c r="SNI75" s="16"/>
      <c r="SNJ75" s="16"/>
      <c r="SNK75" s="17"/>
      <c r="SNL75" s="17"/>
      <c r="SNM75" s="18"/>
      <c r="SNN75" s="19"/>
      <c r="SNO75" s="19"/>
      <c r="SNP75" s="19"/>
      <c r="SNQ75" s="19"/>
      <c r="SNR75" s="25"/>
      <c r="SNS75" s="19"/>
      <c r="SNT75" s="25"/>
      <c r="SNU75" s="19"/>
      <c r="SNV75" s="19"/>
      <c r="SNW75" s="19"/>
      <c r="SNX75" s="19"/>
      <c r="SNY75" s="19"/>
      <c r="SNZ75" s="19"/>
      <c r="SOA75" s="19"/>
      <c r="SOB75" s="19"/>
      <c r="SOC75" s="26"/>
      <c r="SOD75" s="22"/>
      <c r="SOE75" s="23"/>
      <c r="SOF75" s="20"/>
      <c r="SOG75" s="22"/>
      <c r="SOH75" s="23"/>
      <c r="SOI75" s="23"/>
      <c r="SOJ75" s="24"/>
      <c r="SOK75" s="24"/>
      <c r="SOL75" s="21"/>
      <c r="SOM75" s="24"/>
      <c r="SON75" s="16"/>
      <c r="SOO75" s="16"/>
      <c r="SOP75" s="17"/>
      <c r="SOQ75" s="17"/>
      <c r="SOR75" s="18"/>
      <c r="SOS75" s="19"/>
      <c r="SOT75" s="19"/>
      <c r="SOU75" s="19"/>
      <c r="SOV75" s="19"/>
      <c r="SOW75" s="25"/>
      <c r="SOX75" s="19"/>
      <c r="SOY75" s="25"/>
      <c r="SOZ75" s="19"/>
      <c r="SPA75" s="19"/>
      <c r="SPB75" s="19"/>
      <c r="SPC75" s="19"/>
      <c r="SPD75" s="19"/>
      <c r="SPE75" s="19"/>
      <c r="SPF75" s="19"/>
      <c r="SPG75" s="19"/>
      <c r="SPH75" s="26"/>
      <c r="SPI75" s="22"/>
      <c r="SPJ75" s="23"/>
      <c r="SPK75" s="20"/>
      <c r="SPL75" s="22"/>
      <c r="SPM75" s="23"/>
      <c r="SPN75" s="23"/>
      <c r="SPO75" s="24"/>
      <c r="SPP75" s="24"/>
      <c r="SPQ75" s="21"/>
      <c r="SPR75" s="24"/>
      <c r="SPS75" s="16"/>
      <c r="SPT75" s="16"/>
      <c r="SPU75" s="17"/>
      <c r="SPV75" s="17"/>
      <c r="SPW75" s="18"/>
      <c r="SPX75" s="19"/>
      <c r="SPY75" s="19"/>
      <c r="SPZ75" s="19"/>
      <c r="SQA75" s="19"/>
      <c r="SQB75" s="25"/>
      <c r="SQC75" s="19"/>
      <c r="SQD75" s="25"/>
      <c r="SQE75" s="19"/>
      <c r="SQF75" s="19"/>
      <c r="SQG75" s="19"/>
      <c r="SQH75" s="19"/>
      <c r="SQI75" s="19"/>
      <c r="SQJ75" s="19"/>
      <c r="SQK75" s="19"/>
      <c r="SQL75" s="19"/>
      <c r="SQM75" s="26"/>
      <c r="SQN75" s="22"/>
      <c r="SQO75" s="23"/>
      <c r="SQP75" s="20"/>
      <c r="SQQ75" s="22"/>
      <c r="SQR75" s="23"/>
      <c r="SQS75" s="23"/>
      <c r="SQT75" s="24"/>
      <c r="SQU75" s="24"/>
      <c r="SQV75" s="21"/>
      <c r="SQW75" s="24"/>
      <c r="SQX75" s="16"/>
      <c r="SQY75" s="16"/>
      <c r="SQZ75" s="17"/>
      <c r="SRA75" s="17"/>
      <c r="SRB75" s="18"/>
      <c r="SRC75" s="19"/>
      <c r="SRD75" s="19"/>
      <c r="SRE75" s="19"/>
      <c r="SRF75" s="19"/>
      <c r="SRG75" s="25"/>
      <c r="SRH75" s="19"/>
      <c r="SRI75" s="25"/>
      <c r="SRJ75" s="19"/>
      <c r="SRK75" s="19"/>
      <c r="SRL75" s="19"/>
      <c r="SRM75" s="19"/>
      <c r="SRN75" s="19"/>
      <c r="SRO75" s="19"/>
      <c r="SRP75" s="19"/>
      <c r="SRQ75" s="19"/>
      <c r="SRR75" s="26"/>
      <c r="SRS75" s="22"/>
      <c r="SRT75" s="23"/>
      <c r="SRU75" s="20"/>
      <c r="SRV75" s="22"/>
      <c r="SRW75" s="23"/>
      <c r="SRX75" s="23"/>
      <c r="SRY75" s="24"/>
      <c r="SRZ75" s="24"/>
      <c r="SSA75" s="21"/>
      <c r="SSB75" s="24"/>
      <c r="SSC75" s="16"/>
      <c r="SSD75" s="16"/>
      <c r="SSE75" s="17"/>
      <c r="SSF75" s="17"/>
      <c r="SSG75" s="18"/>
      <c r="SSH75" s="19"/>
      <c r="SSI75" s="19"/>
      <c r="SSJ75" s="19"/>
      <c r="SSK75" s="19"/>
      <c r="SSL75" s="25"/>
      <c r="SSM75" s="19"/>
      <c r="SSN75" s="25"/>
      <c r="SSO75" s="19"/>
      <c r="SSP75" s="19"/>
      <c r="SSQ75" s="19"/>
      <c r="SSR75" s="19"/>
      <c r="SSS75" s="19"/>
      <c r="SST75" s="19"/>
      <c r="SSU75" s="19"/>
      <c r="SSV75" s="19"/>
      <c r="SSW75" s="26"/>
      <c r="SSX75" s="22"/>
      <c r="SSY75" s="23"/>
      <c r="SSZ75" s="20"/>
      <c r="STA75" s="22"/>
      <c r="STB75" s="23"/>
      <c r="STC75" s="23"/>
      <c r="STD75" s="24"/>
      <c r="STE75" s="24"/>
      <c r="STF75" s="21"/>
      <c r="STG75" s="24"/>
      <c r="STH75" s="16"/>
      <c r="STI75" s="16"/>
      <c r="STJ75" s="17"/>
      <c r="STK75" s="17"/>
      <c r="STL75" s="18"/>
      <c r="STM75" s="19"/>
      <c r="STN75" s="19"/>
      <c r="STO75" s="19"/>
      <c r="STP75" s="19"/>
      <c r="STQ75" s="25"/>
      <c r="STR75" s="19"/>
      <c r="STS75" s="25"/>
      <c r="STT75" s="19"/>
      <c r="STU75" s="19"/>
      <c r="STV75" s="19"/>
      <c r="STW75" s="19"/>
      <c r="STX75" s="19"/>
      <c r="STY75" s="19"/>
      <c r="STZ75" s="19"/>
      <c r="SUA75" s="19"/>
      <c r="SUB75" s="26"/>
      <c r="SUC75" s="22"/>
      <c r="SUD75" s="23"/>
      <c r="SUE75" s="20"/>
      <c r="SUF75" s="22"/>
      <c r="SUG75" s="23"/>
      <c r="SUH75" s="23"/>
      <c r="SUI75" s="24"/>
      <c r="SUJ75" s="24"/>
      <c r="SUK75" s="21"/>
      <c r="SUL75" s="24"/>
      <c r="SUM75" s="16"/>
      <c r="SUN75" s="16"/>
      <c r="SUO75" s="17"/>
      <c r="SUP75" s="17"/>
      <c r="SUQ75" s="18"/>
      <c r="SUR75" s="19"/>
      <c r="SUS75" s="19"/>
      <c r="SUT75" s="19"/>
      <c r="SUU75" s="19"/>
      <c r="SUV75" s="25"/>
      <c r="SUW75" s="19"/>
      <c r="SUX75" s="25"/>
      <c r="SUY75" s="19"/>
      <c r="SUZ75" s="19"/>
      <c r="SVA75" s="19"/>
      <c r="SVB75" s="19"/>
      <c r="SVC75" s="19"/>
      <c r="SVD75" s="19"/>
      <c r="SVE75" s="19"/>
      <c r="SVF75" s="19"/>
      <c r="SVG75" s="26"/>
      <c r="SVH75" s="22"/>
      <c r="SVI75" s="23"/>
      <c r="SVJ75" s="20"/>
      <c r="SVK75" s="22"/>
      <c r="SVL75" s="23"/>
      <c r="SVM75" s="23"/>
      <c r="SVN75" s="24"/>
      <c r="SVO75" s="24"/>
      <c r="SVP75" s="21"/>
      <c r="SVQ75" s="24"/>
      <c r="SVR75" s="16"/>
      <c r="SVS75" s="16"/>
      <c r="SVT75" s="17"/>
      <c r="SVU75" s="17"/>
      <c r="SVV75" s="18"/>
      <c r="SVW75" s="19"/>
      <c r="SVX75" s="19"/>
      <c r="SVY75" s="19"/>
      <c r="SVZ75" s="19"/>
      <c r="SWA75" s="25"/>
      <c r="SWB75" s="19"/>
      <c r="SWC75" s="25"/>
      <c r="SWD75" s="19"/>
      <c r="SWE75" s="19"/>
      <c r="SWF75" s="19"/>
      <c r="SWG75" s="19"/>
      <c r="SWH75" s="19"/>
      <c r="SWI75" s="19"/>
      <c r="SWJ75" s="19"/>
      <c r="SWK75" s="19"/>
      <c r="SWL75" s="26"/>
      <c r="SWM75" s="22"/>
      <c r="SWN75" s="23"/>
      <c r="SWO75" s="20"/>
      <c r="SWP75" s="22"/>
      <c r="SWQ75" s="23"/>
      <c r="SWR75" s="23"/>
      <c r="SWS75" s="24"/>
      <c r="SWT75" s="24"/>
      <c r="SWU75" s="21"/>
      <c r="SWV75" s="24"/>
      <c r="SWW75" s="16"/>
      <c r="SWX75" s="16"/>
      <c r="SWY75" s="17"/>
      <c r="SWZ75" s="17"/>
      <c r="SXA75" s="18"/>
      <c r="SXB75" s="19"/>
      <c r="SXC75" s="19"/>
      <c r="SXD75" s="19"/>
      <c r="SXE75" s="19"/>
      <c r="SXF75" s="25"/>
      <c r="SXG75" s="19"/>
      <c r="SXH75" s="25"/>
      <c r="SXI75" s="19"/>
      <c r="SXJ75" s="19"/>
      <c r="SXK75" s="19"/>
      <c r="SXL75" s="19"/>
      <c r="SXM75" s="19"/>
      <c r="SXN75" s="19"/>
      <c r="SXO75" s="19"/>
      <c r="SXP75" s="19"/>
      <c r="SXQ75" s="26"/>
      <c r="SXR75" s="22"/>
      <c r="SXS75" s="23"/>
      <c r="SXT75" s="20"/>
      <c r="SXU75" s="22"/>
      <c r="SXV75" s="23"/>
      <c r="SXW75" s="23"/>
      <c r="SXX75" s="24"/>
      <c r="SXY75" s="24"/>
      <c r="SXZ75" s="21"/>
      <c r="SYA75" s="24"/>
      <c r="SYB75" s="16"/>
      <c r="SYC75" s="16"/>
      <c r="SYD75" s="17"/>
      <c r="SYE75" s="17"/>
      <c r="SYF75" s="18"/>
      <c r="SYG75" s="19"/>
      <c r="SYH75" s="19"/>
      <c r="SYI75" s="19"/>
      <c r="SYJ75" s="19"/>
      <c r="SYK75" s="25"/>
      <c r="SYL75" s="19"/>
      <c r="SYM75" s="25"/>
      <c r="SYN75" s="19"/>
      <c r="SYO75" s="19"/>
      <c r="SYP75" s="19"/>
      <c r="SYQ75" s="19"/>
      <c r="SYR75" s="19"/>
      <c r="SYS75" s="19"/>
      <c r="SYT75" s="19"/>
      <c r="SYU75" s="19"/>
      <c r="SYV75" s="26"/>
      <c r="SYW75" s="22"/>
      <c r="SYX75" s="23"/>
      <c r="SYY75" s="20"/>
      <c r="SYZ75" s="22"/>
      <c r="SZA75" s="23"/>
      <c r="SZB75" s="23"/>
      <c r="SZC75" s="24"/>
      <c r="SZD75" s="24"/>
      <c r="SZE75" s="21"/>
      <c r="SZF75" s="24"/>
      <c r="SZG75" s="16"/>
      <c r="SZH75" s="16"/>
      <c r="SZI75" s="17"/>
      <c r="SZJ75" s="17"/>
      <c r="SZK75" s="18"/>
      <c r="SZL75" s="19"/>
      <c r="SZM75" s="19"/>
      <c r="SZN75" s="19"/>
      <c r="SZO75" s="19"/>
      <c r="SZP75" s="25"/>
      <c r="SZQ75" s="19"/>
      <c r="SZR75" s="25"/>
      <c r="SZS75" s="19"/>
      <c r="SZT75" s="19"/>
      <c r="SZU75" s="19"/>
      <c r="SZV75" s="19"/>
      <c r="SZW75" s="19"/>
      <c r="SZX75" s="19"/>
      <c r="SZY75" s="19"/>
      <c r="SZZ75" s="19"/>
      <c r="TAA75" s="26"/>
      <c r="TAB75" s="22"/>
      <c r="TAC75" s="23"/>
      <c r="TAD75" s="20"/>
      <c r="TAE75" s="22"/>
      <c r="TAF75" s="23"/>
      <c r="TAG75" s="23"/>
      <c r="TAH75" s="24"/>
      <c r="TAI75" s="24"/>
      <c r="TAJ75" s="21"/>
      <c r="TAK75" s="24"/>
      <c r="TAL75" s="16"/>
      <c r="TAM75" s="16"/>
      <c r="TAN75" s="17"/>
      <c r="TAO75" s="17"/>
      <c r="TAP75" s="18"/>
      <c r="TAQ75" s="19"/>
      <c r="TAR75" s="19"/>
      <c r="TAS75" s="19"/>
      <c r="TAT75" s="19"/>
      <c r="TAU75" s="25"/>
      <c r="TAV75" s="19"/>
      <c r="TAW75" s="25"/>
      <c r="TAX75" s="19"/>
      <c r="TAY75" s="19"/>
      <c r="TAZ75" s="19"/>
      <c r="TBA75" s="19"/>
      <c r="TBB75" s="19"/>
      <c r="TBC75" s="19"/>
      <c r="TBD75" s="19"/>
      <c r="TBE75" s="19"/>
      <c r="TBF75" s="26"/>
      <c r="TBG75" s="22"/>
      <c r="TBH75" s="23"/>
      <c r="TBI75" s="20"/>
      <c r="TBJ75" s="22"/>
      <c r="TBK75" s="23"/>
      <c r="TBL75" s="23"/>
      <c r="TBM75" s="24"/>
      <c r="TBN75" s="24"/>
      <c r="TBO75" s="21"/>
      <c r="TBP75" s="24"/>
      <c r="TBQ75" s="16"/>
      <c r="TBR75" s="16"/>
      <c r="TBS75" s="17"/>
      <c r="TBT75" s="17"/>
      <c r="TBU75" s="18"/>
      <c r="TBV75" s="19"/>
      <c r="TBW75" s="19"/>
      <c r="TBX75" s="19"/>
      <c r="TBY75" s="19"/>
      <c r="TBZ75" s="25"/>
      <c r="TCA75" s="19"/>
      <c r="TCB75" s="25"/>
      <c r="TCC75" s="19"/>
      <c r="TCD75" s="19"/>
      <c r="TCE75" s="19"/>
      <c r="TCF75" s="19"/>
      <c r="TCG75" s="19"/>
      <c r="TCH75" s="19"/>
      <c r="TCI75" s="19"/>
      <c r="TCJ75" s="19"/>
      <c r="TCK75" s="26"/>
      <c r="TCL75" s="22"/>
      <c r="TCM75" s="23"/>
      <c r="TCN75" s="20"/>
      <c r="TCO75" s="22"/>
      <c r="TCP75" s="23"/>
      <c r="TCQ75" s="23"/>
      <c r="TCR75" s="24"/>
      <c r="TCS75" s="24"/>
      <c r="TCT75" s="21"/>
      <c r="TCU75" s="24"/>
      <c r="TCV75" s="16"/>
      <c r="TCW75" s="16"/>
      <c r="TCX75" s="17"/>
      <c r="TCY75" s="17"/>
      <c r="TCZ75" s="18"/>
      <c r="TDA75" s="19"/>
      <c r="TDB75" s="19"/>
      <c r="TDC75" s="19"/>
      <c r="TDD75" s="19"/>
      <c r="TDE75" s="25"/>
      <c r="TDF75" s="19"/>
      <c r="TDG75" s="25"/>
      <c r="TDH75" s="19"/>
      <c r="TDI75" s="19"/>
      <c r="TDJ75" s="19"/>
      <c r="TDK75" s="19"/>
      <c r="TDL75" s="19"/>
      <c r="TDM75" s="19"/>
      <c r="TDN75" s="19"/>
      <c r="TDO75" s="19"/>
      <c r="TDP75" s="26"/>
      <c r="TDQ75" s="22"/>
      <c r="TDR75" s="23"/>
      <c r="TDS75" s="20"/>
      <c r="TDT75" s="22"/>
      <c r="TDU75" s="23"/>
      <c r="TDV75" s="23"/>
      <c r="TDW75" s="24"/>
      <c r="TDX75" s="24"/>
      <c r="TDY75" s="21"/>
      <c r="TDZ75" s="24"/>
      <c r="TEA75" s="16"/>
      <c r="TEB75" s="16"/>
      <c r="TEC75" s="17"/>
      <c r="TED75" s="17"/>
      <c r="TEE75" s="18"/>
      <c r="TEF75" s="19"/>
      <c r="TEG75" s="19"/>
      <c r="TEH75" s="19"/>
      <c r="TEI75" s="19"/>
      <c r="TEJ75" s="25"/>
      <c r="TEK75" s="19"/>
      <c r="TEL75" s="25"/>
      <c r="TEM75" s="19"/>
      <c r="TEN75" s="19"/>
      <c r="TEO75" s="19"/>
      <c r="TEP75" s="19"/>
      <c r="TEQ75" s="19"/>
      <c r="TER75" s="19"/>
      <c r="TES75" s="19"/>
      <c r="TET75" s="19"/>
      <c r="TEU75" s="26"/>
      <c r="TEV75" s="22"/>
      <c r="TEW75" s="23"/>
      <c r="TEX75" s="20"/>
      <c r="TEY75" s="22"/>
      <c r="TEZ75" s="23"/>
      <c r="TFA75" s="23"/>
      <c r="TFB75" s="24"/>
      <c r="TFC75" s="24"/>
      <c r="TFD75" s="21"/>
      <c r="TFE75" s="24"/>
      <c r="TFF75" s="16"/>
      <c r="TFG75" s="16"/>
      <c r="TFH75" s="17"/>
      <c r="TFI75" s="17"/>
      <c r="TFJ75" s="18"/>
      <c r="TFK75" s="19"/>
      <c r="TFL75" s="19"/>
      <c r="TFM75" s="19"/>
      <c r="TFN75" s="19"/>
      <c r="TFO75" s="25"/>
      <c r="TFP75" s="19"/>
      <c r="TFQ75" s="25"/>
      <c r="TFR75" s="19"/>
      <c r="TFS75" s="19"/>
      <c r="TFT75" s="19"/>
      <c r="TFU75" s="19"/>
      <c r="TFV75" s="19"/>
      <c r="TFW75" s="19"/>
      <c r="TFX75" s="19"/>
      <c r="TFY75" s="19"/>
      <c r="TFZ75" s="26"/>
      <c r="TGA75" s="22"/>
      <c r="TGB75" s="23"/>
      <c r="TGC75" s="20"/>
      <c r="TGD75" s="22"/>
      <c r="TGE75" s="23"/>
      <c r="TGF75" s="23"/>
      <c r="TGG75" s="24"/>
      <c r="TGH75" s="24"/>
      <c r="TGI75" s="21"/>
      <c r="TGJ75" s="24"/>
      <c r="TGK75" s="16"/>
      <c r="TGL75" s="16"/>
      <c r="TGM75" s="17"/>
      <c r="TGN75" s="17"/>
      <c r="TGO75" s="18"/>
      <c r="TGP75" s="19"/>
      <c r="TGQ75" s="19"/>
      <c r="TGR75" s="19"/>
      <c r="TGS75" s="19"/>
      <c r="TGT75" s="25"/>
      <c r="TGU75" s="19"/>
      <c r="TGV75" s="25"/>
      <c r="TGW75" s="19"/>
      <c r="TGX75" s="19"/>
      <c r="TGY75" s="19"/>
      <c r="TGZ75" s="19"/>
      <c r="THA75" s="19"/>
      <c r="THB75" s="19"/>
      <c r="THC75" s="19"/>
      <c r="THD75" s="19"/>
      <c r="THE75" s="26"/>
      <c r="THF75" s="22"/>
      <c r="THG75" s="23"/>
      <c r="THH75" s="20"/>
      <c r="THI75" s="22"/>
      <c r="THJ75" s="23"/>
      <c r="THK75" s="23"/>
      <c r="THL75" s="24"/>
      <c r="THM75" s="24"/>
      <c r="THN75" s="21"/>
      <c r="THO75" s="24"/>
      <c r="THP75" s="16"/>
      <c r="THQ75" s="16"/>
      <c r="THR75" s="17"/>
      <c r="THS75" s="17"/>
      <c r="THT75" s="18"/>
      <c r="THU75" s="19"/>
      <c r="THV75" s="19"/>
      <c r="THW75" s="19"/>
      <c r="THX75" s="19"/>
      <c r="THY75" s="25"/>
      <c r="THZ75" s="19"/>
      <c r="TIA75" s="25"/>
      <c r="TIB75" s="19"/>
      <c r="TIC75" s="19"/>
      <c r="TID75" s="19"/>
      <c r="TIE75" s="19"/>
      <c r="TIF75" s="19"/>
      <c r="TIG75" s="19"/>
      <c r="TIH75" s="19"/>
      <c r="TII75" s="19"/>
      <c r="TIJ75" s="26"/>
      <c r="TIK75" s="22"/>
      <c r="TIL75" s="23"/>
      <c r="TIM75" s="20"/>
      <c r="TIN75" s="22"/>
      <c r="TIO75" s="23"/>
      <c r="TIP75" s="23"/>
      <c r="TIQ75" s="24"/>
      <c r="TIR75" s="24"/>
      <c r="TIS75" s="21"/>
      <c r="TIT75" s="24"/>
      <c r="TIU75" s="16"/>
      <c r="TIV75" s="16"/>
      <c r="TIW75" s="17"/>
      <c r="TIX75" s="17"/>
      <c r="TIY75" s="18"/>
      <c r="TIZ75" s="19"/>
      <c r="TJA75" s="19"/>
      <c r="TJB75" s="19"/>
      <c r="TJC75" s="19"/>
      <c r="TJD75" s="25"/>
      <c r="TJE75" s="19"/>
      <c r="TJF75" s="25"/>
      <c r="TJG75" s="19"/>
      <c r="TJH75" s="19"/>
      <c r="TJI75" s="19"/>
      <c r="TJJ75" s="19"/>
      <c r="TJK75" s="19"/>
      <c r="TJL75" s="19"/>
      <c r="TJM75" s="19"/>
      <c r="TJN75" s="19"/>
      <c r="TJO75" s="26"/>
      <c r="TJP75" s="22"/>
      <c r="TJQ75" s="23"/>
      <c r="TJR75" s="20"/>
      <c r="TJS75" s="22"/>
      <c r="TJT75" s="23"/>
      <c r="TJU75" s="23"/>
      <c r="TJV75" s="24"/>
      <c r="TJW75" s="24"/>
      <c r="TJX75" s="21"/>
      <c r="TJY75" s="24"/>
      <c r="TJZ75" s="16"/>
      <c r="TKA75" s="16"/>
      <c r="TKB75" s="17"/>
      <c r="TKC75" s="17"/>
      <c r="TKD75" s="18"/>
      <c r="TKE75" s="19"/>
      <c r="TKF75" s="19"/>
      <c r="TKG75" s="19"/>
      <c r="TKH75" s="19"/>
      <c r="TKI75" s="25"/>
      <c r="TKJ75" s="19"/>
      <c r="TKK75" s="25"/>
      <c r="TKL75" s="19"/>
      <c r="TKM75" s="19"/>
      <c r="TKN75" s="19"/>
      <c r="TKO75" s="19"/>
      <c r="TKP75" s="19"/>
      <c r="TKQ75" s="19"/>
      <c r="TKR75" s="19"/>
      <c r="TKS75" s="19"/>
      <c r="TKT75" s="26"/>
      <c r="TKU75" s="22"/>
      <c r="TKV75" s="23"/>
      <c r="TKW75" s="20"/>
      <c r="TKX75" s="22"/>
      <c r="TKY75" s="23"/>
      <c r="TKZ75" s="23"/>
      <c r="TLA75" s="24"/>
      <c r="TLB75" s="24"/>
      <c r="TLC75" s="21"/>
      <c r="TLD75" s="24"/>
      <c r="TLE75" s="16"/>
      <c r="TLF75" s="16"/>
      <c r="TLG75" s="17"/>
      <c r="TLH75" s="17"/>
      <c r="TLI75" s="18"/>
      <c r="TLJ75" s="19"/>
      <c r="TLK75" s="19"/>
      <c r="TLL75" s="19"/>
      <c r="TLM75" s="19"/>
      <c r="TLN75" s="25"/>
      <c r="TLO75" s="19"/>
      <c r="TLP75" s="25"/>
      <c r="TLQ75" s="19"/>
      <c r="TLR75" s="19"/>
      <c r="TLS75" s="19"/>
      <c r="TLT75" s="19"/>
      <c r="TLU75" s="19"/>
      <c r="TLV75" s="19"/>
      <c r="TLW75" s="19"/>
      <c r="TLX75" s="19"/>
      <c r="TLY75" s="26"/>
      <c r="TLZ75" s="22"/>
      <c r="TMA75" s="23"/>
      <c r="TMB75" s="20"/>
      <c r="TMC75" s="22"/>
      <c r="TMD75" s="23"/>
      <c r="TME75" s="23"/>
      <c r="TMF75" s="24"/>
      <c r="TMG75" s="24"/>
      <c r="TMH75" s="21"/>
      <c r="TMI75" s="24"/>
      <c r="TMJ75" s="16"/>
      <c r="TMK75" s="16"/>
      <c r="TML75" s="17"/>
      <c r="TMM75" s="17"/>
      <c r="TMN75" s="18"/>
      <c r="TMO75" s="19"/>
      <c r="TMP75" s="19"/>
      <c r="TMQ75" s="19"/>
      <c r="TMR75" s="19"/>
      <c r="TMS75" s="25"/>
      <c r="TMT75" s="19"/>
      <c r="TMU75" s="25"/>
      <c r="TMV75" s="19"/>
      <c r="TMW75" s="19"/>
      <c r="TMX75" s="19"/>
      <c r="TMY75" s="19"/>
      <c r="TMZ75" s="19"/>
      <c r="TNA75" s="19"/>
      <c r="TNB75" s="19"/>
      <c r="TNC75" s="19"/>
      <c r="TND75" s="26"/>
      <c r="TNE75" s="22"/>
      <c r="TNF75" s="23"/>
      <c r="TNG75" s="20"/>
      <c r="TNH75" s="22"/>
      <c r="TNI75" s="23"/>
      <c r="TNJ75" s="23"/>
      <c r="TNK75" s="24"/>
      <c r="TNL75" s="24"/>
      <c r="TNM75" s="21"/>
      <c r="TNN75" s="24"/>
      <c r="TNO75" s="16"/>
      <c r="TNP75" s="16"/>
      <c r="TNQ75" s="17"/>
      <c r="TNR75" s="17"/>
      <c r="TNS75" s="18"/>
      <c r="TNT75" s="19"/>
      <c r="TNU75" s="19"/>
      <c r="TNV75" s="19"/>
      <c r="TNW75" s="19"/>
      <c r="TNX75" s="25"/>
      <c r="TNY75" s="19"/>
      <c r="TNZ75" s="25"/>
      <c r="TOA75" s="19"/>
      <c r="TOB75" s="19"/>
      <c r="TOC75" s="19"/>
      <c r="TOD75" s="19"/>
      <c r="TOE75" s="19"/>
      <c r="TOF75" s="19"/>
      <c r="TOG75" s="19"/>
      <c r="TOH75" s="19"/>
      <c r="TOI75" s="26"/>
      <c r="TOJ75" s="22"/>
      <c r="TOK75" s="23"/>
      <c r="TOL75" s="20"/>
      <c r="TOM75" s="22"/>
      <c r="TON75" s="23"/>
      <c r="TOO75" s="23"/>
      <c r="TOP75" s="24"/>
      <c r="TOQ75" s="24"/>
      <c r="TOR75" s="21"/>
      <c r="TOS75" s="24"/>
      <c r="TOT75" s="16"/>
      <c r="TOU75" s="16"/>
      <c r="TOV75" s="17"/>
      <c r="TOW75" s="17"/>
      <c r="TOX75" s="18"/>
      <c r="TOY75" s="19"/>
      <c r="TOZ75" s="19"/>
      <c r="TPA75" s="19"/>
      <c r="TPB75" s="19"/>
      <c r="TPC75" s="25"/>
      <c r="TPD75" s="19"/>
      <c r="TPE75" s="25"/>
      <c r="TPF75" s="19"/>
      <c r="TPG75" s="19"/>
      <c r="TPH75" s="19"/>
      <c r="TPI75" s="19"/>
      <c r="TPJ75" s="19"/>
      <c r="TPK75" s="19"/>
      <c r="TPL75" s="19"/>
      <c r="TPM75" s="19"/>
      <c r="TPN75" s="26"/>
      <c r="TPO75" s="22"/>
      <c r="TPP75" s="23"/>
      <c r="TPQ75" s="20"/>
      <c r="TPR75" s="22"/>
      <c r="TPS75" s="23"/>
      <c r="TPT75" s="23"/>
      <c r="TPU75" s="24"/>
      <c r="TPV75" s="24"/>
      <c r="TPW75" s="21"/>
      <c r="TPX75" s="24"/>
      <c r="TPY75" s="16"/>
      <c r="TPZ75" s="16"/>
      <c r="TQA75" s="17"/>
      <c r="TQB75" s="17"/>
      <c r="TQC75" s="18"/>
      <c r="TQD75" s="19"/>
      <c r="TQE75" s="19"/>
      <c r="TQF75" s="19"/>
      <c r="TQG75" s="19"/>
      <c r="TQH75" s="25"/>
      <c r="TQI75" s="19"/>
      <c r="TQJ75" s="25"/>
      <c r="TQK75" s="19"/>
      <c r="TQL75" s="19"/>
      <c r="TQM75" s="19"/>
      <c r="TQN75" s="19"/>
      <c r="TQO75" s="19"/>
      <c r="TQP75" s="19"/>
      <c r="TQQ75" s="19"/>
      <c r="TQR75" s="19"/>
      <c r="TQS75" s="26"/>
      <c r="TQT75" s="22"/>
      <c r="TQU75" s="23"/>
      <c r="TQV75" s="20"/>
      <c r="TQW75" s="22"/>
      <c r="TQX75" s="23"/>
      <c r="TQY75" s="23"/>
      <c r="TQZ75" s="24"/>
      <c r="TRA75" s="24"/>
      <c r="TRB75" s="21"/>
      <c r="TRC75" s="24"/>
      <c r="TRD75" s="16"/>
      <c r="TRE75" s="16"/>
      <c r="TRF75" s="17"/>
      <c r="TRG75" s="17"/>
      <c r="TRH75" s="18"/>
      <c r="TRI75" s="19"/>
      <c r="TRJ75" s="19"/>
      <c r="TRK75" s="19"/>
      <c r="TRL75" s="19"/>
      <c r="TRM75" s="25"/>
      <c r="TRN75" s="19"/>
      <c r="TRO75" s="25"/>
      <c r="TRP75" s="19"/>
      <c r="TRQ75" s="19"/>
      <c r="TRR75" s="19"/>
      <c r="TRS75" s="19"/>
      <c r="TRT75" s="19"/>
      <c r="TRU75" s="19"/>
      <c r="TRV75" s="19"/>
      <c r="TRW75" s="19"/>
      <c r="TRX75" s="26"/>
      <c r="TRY75" s="22"/>
      <c r="TRZ75" s="23"/>
      <c r="TSA75" s="20"/>
      <c r="TSB75" s="22"/>
      <c r="TSC75" s="23"/>
      <c r="TSD75" s="23"/>
      <c r="TSE75" s="24"/>
      <c r="TSF75" s="24"/>
      <c r="TSG75" s="21"/>
      <c r="TSH75" s="24"/>
      <c r="TSI75" s="16"/>
      <c r="TSJ75" s="16"/>
      <c r="TSK75" s="17"/>
      <c r="TSL75" s="17"/>
      <c r="TSM75" s="18"/>
      <c r="TSN75" s="19"/>
      <c r="TSO75" s="19"/>
      <c r="TSP75" s="19"/>
      <c r="TSQ75" s="19"/>
      <c r="TSR75" s="25"/>
      <c r="TSS75" s="19"/>
      <c r="TST75" s="25"/>
      <c r="TSU75" s="19"/>
      <c r="TSV75" s="19"/>
      <c r="TSW75" s="19"/>
      <c r="TSX75" s="19"/>
      <c r="TSY75" s="19"/>
      <c r="TSZ75" s="19"/>
      <c r="TTA75" s="19"/>
      <c r="TTB75" s="19"/>
      <c r="TTC75" s="26"/>
      <c r="TTD75" s="22"/>
      <c r="TTE75" s="23"/>
      <c r="TTF75" s="20"/>
      <c r="TTG75" s="22"/>
      <c r="TTH75" s="23"/>
      <c r="TTI75" s="23"/>
      <c r="TTJ75" s="24"/>
      <c r="TTK75" s="24"/>
      <c r="TTL75" s="21"/>
      <c r="TTM75" s="24"/>
      <c r="TTN75" s="16"/>
      <c r="TTO75" s="16"/>
      <c r="TTP75" s="17"/>
      <c r="TTQ75" s="17"/>
      <c r="TTR75" s="18"/>
      <c r="TTS75" s="19"/>
      <c r="TTT75" s="19"/>
      <c r="TTU75" s="19"/>
      <c r="TTV75" s="19"/>
      <c r="TTW75" s="25"/>
      <c r="TTX75" s="19"/>
      <c r="TTY75" s="25"/>
      <c r="TTZ75" s="19"/>
      <c r="TUA75" s="19"/>
      <c r="TUB75" s="19"/>
      <c r="TUC75" s="19"/>
      <c r="TUD75" s="19"/>
      <c r="TUE75" s="19"/>
      <c r="TUF75" s="19"/>
      <c r="TUG75" s="19"/>
      <c r="TUH75" s="26"/>
      <c r="TUI75" s="22"/>
      <c r="TUJ75" s="23"/>
      <c r="TUK75" s="20"/>
      <c r="TUL75" s="22"/>
      <c r="TUM75" s="23"/>
      <c r="TUN75" s="23"/>
      <c r="TUO75" s="24"/>
      <c r="TUP75" s="24"/>
      <c r="TUQ75" s="21"/>
      <c r="TUR75" s="24"/>
      <c r="TUS75" s="16"/>
      <c r="TUT75" s="16"/>
      <c r="TUU75" s="17"/>
      <c r="TUV75" s="17"/>
      <c r="TUW75" s="18"/>
      <c r="TUX75" s="19"/>
      <c r="TUY75" s="19"/>
      <c r="TUZ75" s="19"/>
      <c r="TVA75" s="19"/>
      <c r="TVB75" s="25"/>
      <c r="TVC75" s="19"/>
      <c r="TVD75" s="25"/>
      <c r="TVE75" s="19"/>
      <c r="TVF75" s="19"/>
      <c r="TVG75" s="19"/>
      <c r="TVH75" s="19"/>
      <c r="TVI75" s="19"/>
      <c r="TVJ75" s="19"/>
      <c r="TVK75" s="19"/>
      <c r="TVL75" s="19"/>
      <c r="TVM75" s="26"/>
      <c r="TVN75" s="22"/>
      <c r="TVO75" s="23"/>
      <c r="TVP75" s="20"/>
      <c r="TVQ75" s="22"/>
      <c r="TVR75" s="23"/>
      <c r="TVS75" s="23"/>
      <c r="TVT75" s="24"/>
      <c r="TVU75" s="24"/>
      <c r="TVV75" s="21"/>
      <c r="TVW75" s="24"/>
      <c r="TVX75" s="16"/>
      <c r="TVY75" s="16"/>
      <c r="TVZ75" s="17"/>
      <c r="TWA75" s="17"/>
      <c r="TWB75" s="18"/>
      <c r="TWC75" s="19"/>
      <c r="TWD75" s="19"/>
      <c r="TWE75" s="19"/>
      <c r="TWF75" s="19"/>
      <c r="TWG75" s="25"/>
      <c r="TWH75" s="19"/>
      <c r="TWI75" s="25"/>
      <c r="TWJ75" s="19"/>
      <c r="TWK75" s="19"/>
      <c r="TWL75" s="19"/>
      <c r="TWM75" s="19"/>
      <c r="TWN75" s="19"/>
      <c r="TWO75" s="19"/>
      <c r="TWP75" s="19"/>
      <c r="TWQ75" s="19"/>
      <c r="TWR75" s="26"/>
      <c r="TWS75" s="22"/>
      <c r="TWT75" s="23"/>
      <c r="TWU75" s="20"/>
      <c r="TWV75" s="22"/>
      <c r="TWW75" s="23"/>
      <c r="TWX75" s="23"/>
      <c r="TWY75" s="24"/>
      <c r="TWZ75" s="24"/>
      <c r="TXA75" s="21"/>
      <c r="TXB75" s="24"/>
      <c r="TXC75" s="16"/>
      <c r="TXD75" s="16"/>
      <c r="TXE75" s="17"/>
      <c r="TXF75" s="17"/>
      <c r="TXG75" s="18"/>
      <c r="TXH75" s="19"/>
      <c r="TXI75" s="19"/>
      <c r="TXJ75" s="19"/>
      <c r="TXK75" s="19"/>
      <c r="TXL75" s="25"/>
      <c r="TXM75" s="19"/>
      <c r="TXN75" s="25"/>
      <c r="TXO75" s="19"/>
      <c r="TXP75" s="19"/>
      <c r="TXQ75" s="19"/>
      <c r="TXR75" s="19"/>
      <c r="TXS75" s="19"/>
      <c r="TXT75" s="19"/>
      <c r="TXU75" s="19"/>
      <c r="TXV75" s="19"/>
      <c r="TXW75" s="26"/>
      <c r="TXX75" s="22"/>
      <c r="TXY75" s="23"/>
      <c r="TXZ75" s="20"/>
      <c r="TYA75" s="22"/>
      <c r="TYB75" s="23"/>
      <c r="TYC75" s="23"/>
      <c r="TYD75" s="24"/>
      <c r="TYE75" s="24"/>
      <c r="TYF75" s="21"/>
      <c r="TYG75" s="24"/>
      <c r="TYH75" s="16"/>
      <c r="TYI75" s="16"/>
      <c r="TYJ75" s="17"/>
      <c r="TYK75" s="17"/>
      <c r="TYL75" s="18"/>
      <c r="TYM75" s="19"/>
      <c r="TYN75" s="19"/>
      <c r="TYO75" s="19"/>
      <c r="TYP75" s="19"/>
      <c r="TYQ75" s="25"/>
      <c r="TYR75" s="19"/>
      <c r="TYS75" s="25"/>
      <c r="TYT75" s="19"/>
      <c r="TYU75" s="19"/>
      <c r="TYV75" s="19"/>
      <c r="TYW75" s="19"/>
      <c r="TYX75" s="19"/>
      <c r="TYY75" s="19"/>
      <c r="TYZ75" s="19"/>
      <c r="TZA75" s="19"/>
      <c r="TZB75" s="26"/>
      <c r="TZC75" s="22"/>
      <c r="TZD75" s="23"/>
      <c r="TZE75" s="20"/>
      <c r="TZF75" s="22"/>
      <c r="TZG75" s="23"/>
      <c r="TZH75" s="23"/>
      <c r="TZI75" s="24"/>
      <c r="TZJ75" s="24"/>
      <c r="TZK75" s="21"/>
      <c r="TZL75" s="24"/>
      <c r="TZM75" s="16"/>
      <c r="TZN75" s="16"/>
      <c r="TZO75" s="17"/>
      <c r="TZP75" s="17"/>
      <c r="TZQ75" s="18"/>
      <c r="TZR75" s="19"/>
      <c r="TZS75" s="19"/>
      <c r="TZT75" s="19"/>
      <c r="TZU75" s="19"/>
      <c r="TZV75" s="25"/>
      <c r="TZW75" s="19"/>
      <c r="TZX75" s="25"/>
      <c r="TZY75" s="19"/>
      <c r="TZZ75" s="19"/>
      <c r="UAA75" s="19"/>
      <c r="UAB75" s="19"/>
      <c r="UAC75" s="19"/>
      <c r="UAD75" s="19"/>
      <c r="UAE75" s="19"/>
      <c r="UAF75" s="19"/>
      <c r="UAG75" s="26"/>
      <c r="UAH75" s="22"/>
      <c r="UAI75" s="23"/>
      <c r="UAJ75" s="20"/>
      <c r="UAK75" s="22"/>
      <c r="UAL75" s="23"/>
      <c r="UAM75" s="23"/>
      <c r="UAN75" s="24"/>
      <c r="UAO75" s="24"/>
      <c r="UAP75" s="21"/>
      <c r="UAQ75" s="24"/>
      <c r="UAR75" s="16"/>
      <c r="UAS75" s="16"/>
      <c r="UAT75" s="17"/>
      <c r="UAU75" s="17"/>
      <c r="UAV75" s="18"/>
      <c r="UAW75" s="19"/>
      <c r="UAX75" s="19"/>
      <c r="UAY75" s="19"/>
      <c r="UAZ75" s="19"/>
      <c r="UBA75" s="25"/>
      <c r="UBB75" s="19"/>
      <c r="UBC75" s="25"/>
      <c r="UBD75" s="19"/>
      <c r="UBE75" s="19"/>
      <c r="UBF75" s="19"/>
      <c r="UBG75" s="19"/>
      <c r="UBH75" s="19"/>
      <c r="UBI75" s="19"/>
      <c r="UBJ75" s="19"/>
      <c r="UBK75" s="19"/>
      <c r="UBL75" s="26"/>
      <c r="UBM75" s="22"/>
      <c r="UBN75" s="23"/>
      <c r="UBO75" s="20"/>
      <c r="UBP75" s="22"/>
      <c r="UBQ75" s="23"/>
      <c r="UBR75" s="23"/>
      <c r="UBS75" s="24"/>
      <c r="UBT75" s="24"/>
      <c r="UBU75" s="21"/>
      <c r="UBV75" s="24"/>
      <c r="UBW75" s="16"/>
      <c r="UBX75" s="16"/>
      <c r="UBY75" s="17"/>
      <c r="UBZ75" s="17"/>
      <c r="UCA75" s="18"/>
      <c r="UCB75" s="19"/>
      <c r="UCC75" s="19"/>
      <c r="UCD75" s="19"/>
      <c r="UCE75" s="19"/>
      <c r="UCF75" s="25"/>
      <c r="UCG75" s="19"/>
      <c r="UCH75" s="25"/>
      <c r="UCI75" s="19"/>
      <c r="UCJ75" s="19"/>
      <c r="UCK75" s="19"/>
      <c r="UCL75" s="19"/>
      <c r="UCM75" s="19"/>
      <c r="UCN75" s="19"/>
      <c r="UCO75" s="19"/>
      <c r="UCP75" s="19"/>
      <c r="UCQ75" s="26"/>
      <c r="UCR75" s="22"/>
      <c r="UCS75" s="23"/>
      <c r="UCT75" s="20"/>
      <c r="UCU75" s="22"/>
      <c r="UCV75" s="23"/>
      <c r="UCW75" s="23"/>
      <c r="UCX75" s="24"/>
      <c r="UCY75" s="24"/>
      <c r="UCZ75" s="21"/>
      <c r="UDA75" s="24"/>
      <c r="UDB75" s="16"/>
      <c r="UDC75" s="16"/>
      <c r="UDD75" s="17"/>
      <c r="UDE75" s="17"/>
      <c r="UDF75" s="18"/>
      <c r="UDG75" s="19"/>
      <c r="UDH75" s="19"/>
      <c r="UDI75" s="19"/>
      <c r="UDJ75" s="19"/>
      <c r="UDK75" s="25"/>
      <c r="UDL75" s="19"/>
      <c r="UDM75" s="25"/>
      <c r="UDN75" s="19"/>
      <c r="UDO75" s="19"/>
      <c r="UDP75" s="19"/>
      <c r="UDQ75" s="19"/>
      <c r="UDR75" s="19"/>
      <c r="UDS75" s="19"/>
      <c r="UDT75" s="19"/>
      <c r="UDU75" s="19"/>
      <c r="UDV75" s="26"/>
      <c r="UDW75" s="22"/>
      <c r="UDX75" s="23"/>
      <c r="UDY75" s="20"/>
      <c r="UDZ75" s="22"/>
      <c r="UEA75" s="23"/>
      <c r="UEB75" s="23"/>
      <c r="UEC75" s="24"/>
      <c r="UED75" s="24"/>
      <c r="UEE75" s="21"/>
      <c r="UEF75" s="24"/>
      <c r="UEG75" s="16"/>
      <c r="UEH75" s="16"/>
      <c r="UEI75" s="17"/>
      <c r="UEJ75" s="17"/>
      <c r="UEK75" s="18"/>
      <c r="UEL75" s="19"/>
      <c r="UEM75" s="19"/>
      <c r="UEN75" s="19"/>
      <c r="UEO75" s="19"/>
      <c r="UEP75" s="25"/>
      <c r="UEQ75" s="19"/>
      <c r="UER75" s="25"/>
      <c r="UES75" s="19"/>
      <c r="UET75" s="19"/>
      <c r="UEU75" s="19"/>
      <c r="UEV75" s="19"/>
      <c r="UEW75" s="19"/>
      <c r="UEX75" s="19"/>
      <c r="UEY75" s="19"/>
      <c r="UEZ75" s="19"/>
      <c r="UFA75" s="26"/>
      <c r="UFB75" s="22"/>
      <c r="UFC75" s="23"/>
      <c r="UFD75" s="20"/>
      <c r="UFE75" s="22"/>
      <c r="UFF75" s="23"/>
      <c r="UFG75" s="23"/>
      <c r="UFH75" s="24"/>
      <c r="UFI75" s="24"/>
      <c r="UFJ75" s="21"/>
      <c r="UFK75" s="24"/>
      <c r="UFL75" s="16"/>
      <c r="UFM75" s="16"/>
      <c r="UFN75" s="17"/>
      <c r="UFO75" s="17"/>
      <c r="UFP75" s="18"/>
      <c r="UFQ75" s="19"/>
      <c r="UFR75" s="19"/>
      <c r="UFS75" s="19"/>
      <c r="UFT75" s="19"/>
      <c r="UFU75" s="25"/>
      <c r="UFV75" s="19"/>
      <c r="UFW75" s="25"/>
      <c r="UFX75" s="19"/>
      <c r="UFY75" s="19"/>
      <c r="UFZ75" s="19"/>
      <c r="UGA75" s="19"/>
      <c r="UGB75" s="19"/>
      <c r="UGC75" s="19"/>
      <c r="UGD75" s="19"/>
      <c r="UGE75" s="19"/>
      <c r="UGF75" s="26"/>
      <c r="UGG75" s="22"/>
      <c r="UGH75" s="23"/>
      <c r="UGI75" s="20"/>
      <c r="UGJ75" s="22"/>
      <c r="UGK75" s="23"/>
      <c r="UGL75" s="23"/>
      <c r="UGM75" s="24"/>
      <c r="UGN75" s="24"/>
      <c r="UGO75" s="21"/>
      <c r="UGP75" s="24"/>
      <c r="UGQ75" s="16"/>
      <c r="UGR75" s="16"/>
      <c r="UGS75" s="17"/>
      <c r="UGT75" s="17"/>
      <c r="UGU75" s="18"/>
      <c r="UGV75" s="19"/>
      <c r="UGW75" s="19"/>
      <c r="UGX75" s="19"/>
      <c r="UGY75" s="19"/>
      <c r="UGZ75" s="25"/>
      <c r="UHA75" s="19"/>
      <c r="UHB75" s="25"/>
      <c r="UHC75" s="19"/>
      <c r="UHD75" s="19"/>
      <c r="UHE75" s="19"/>
      <c r="UHF75" s="19"/>
      <c r="UHG75" s="19"/>
      <c r="UHH75" s="19"/>
      <c r="UHI75" s="19"/>
      <c r="UHJ75" s="19"/>
      <c r="UHK75" s="26"/>
      <c r="UHL75" s="22"/>
      <c r="UHM75" s="23"/>
      <c r="UHN75" s="20"/>
      <c r="UHO75" s="22"/>
      <c r="UHP75" s="23"/>
      <c r="UHQ75" s="23"/>
      <c r="UHR75" s="24"/>
      <c r="UHS75" s="24"/>
      <c r="UHT75" s="21"/>
      <c r="UHU75" s="24"/>
      <c r="UHV75" s="16"/>
      <c r="UHW75" s="16"/>
      <c r="UHX75" s="17"/>
      <c r="UHY75" s="17"/>
      <c r="UHZ75" s="18"/>
      <c r="UIA75" s="19"/>
      <c r="UIB75" s="19"/>
      <c r="UIC75" s="19"/>
      <c r="UID75" s="19"/>
      <c r="UIE75" s="25"/>
      <c r="UIF75" s="19"/>
      <c r="UIG75" s="25"/>
      <c r="UIH75" s="19"/>
      <c r="UII75" s="19"/>
      <c r="UIJ75" s="19"/>
      <c r="UIK75" s="19"/>
      <c r="UIL75" s="19"/>
      <c r="UIM75" s="19"/>
      <c r="UIN75" s="19"/>
      <c r="UIO75" s="19"/>
      <c r="UIP75" s="26"/>
      <c r="UIQ75" s="22"/>
      <c r="UIR75" s="23"/>
      <c r="UIS75" s="20"/>
      <c r="UIT75" s="22"/>
      <c r="UIU75" s="23"/>
      <c r="UIV75" s="23"/>
      <c r="UIW75" s="24"/>
      <c r="UIX75" s="24"/>
      <c r="UIY75" s="21"/>
      <c r="UIZ75" s="24"/>
      <c r="UJA75" s="16"/>
      <c r="UJB75" s="16"/>
      <c r="UJC75" s="17"/>
      <c r="UJD75" s="17"/>
      <c r="UJE75" s="18"/>
      <c r="UJF75" s="19"/>
      <c r="UJG75" s="19"/>
      <c r="UJH75" s="19"/>
      <c r="UJI75" s="19"/>
      <c r="UJJ75" s="25"/>
      <c r="UJK75" s="19"/>
      <c r="UJL75" s="25"/>
      <c r="UJM75" s="19"/>
      <c r="UJN75" s="19"/>
      <c r="UJO75" s="19"/>
      <c r="UJP75" s="19"/>
      <c r="UJQ75" s="19"/>
      <c r="UJR75" s="19"/>
      <c r="UJS75" s="19"/>
      <c r="UJT75" s="19"/>
      <c r="UJU75" s="26"/>
      <c r="UJV75" s="22"/>
      <c r="UJW75" s="23"/>
      <c r="UJX75" s="20"/>
      <c r="UJY75" s="22"/>
      <c r="UJZ75" s="23"/>
      <c r="UKA75" s="23"/>
      <c r="UKB75" s="24"/>
      <c r="UKC75" s="24"/>
      <c r="UKD75" s="21"/>
      <c r="UKE75" s="24"/>
      <c r="UKF75" s="16"/>
      <c r="UKG75" s="16"/>
      <c r="UKH75" s="17"/>
      <c r="UKI75" s="17"/>
      <c r="UKJ75" s="18"/>
      <c r="UKK75" s="19"/>
      <c r="UKL75" s="19"/>
      <c r="UKM75" s="19"/>
      <c r="UKN75" s="19"/>
      <c r="UKO75" s="25"/>
      <c r="UKP75" s="19"/>
      <c r="UKQ75" s="25"/>
      <c r="UKR75" s="19"/>
      <c r="UKS75" s="19"/>
      <c r="UKT75" s="19"/>
      <c r="UKU75" s="19"/>
      <c r="UKV75" s="19"/>
      <c r="UKW75" s="19"/>
      <c r="UKX75" s="19"/>
      <c r="UKY75" s="19"/>
      <c r="UKZ75" s="26"/>
      <c r="ULA75" s="22"/>
      <c r="ULB75" s="23"/>
      <c r="ULC75" s="20"/>
      <c r="ULD75" s="22"/>
      <c r="ULE75" s="23"/>
      <c r="ULF75" s="23"/>
      <c r="ULG75" s="24"/>
      <c r="ULH75" s="24"/>
      <c r="ULI75" s="21"/>
      <c r="ULJ75" s="24"/>
      <c r="ULK75" s="16"/>
      <c r="ULL75" s="16"/>
      <c r="ULM75" s="17"/>
      <c r="ULN75" s="17"/>
      <c r="ULO75" s="18"/>
      <c r="ULP75" s="19"/>
      <c r="ULQ75" s="19"/>
      <c r="ULR75" s="19"/>
      <c r="ULS75" s="19"/>
      <c r="ULT75" s="25"/>
      <c r="ULU75" s="19"/>
      <c r="ULV75" s="25"/>
      <c r="ULW75" s="19"/>
      <c r="ULX75" s="19"/>
      <c r="ULY75" s="19"/>
      <c r="ULZ75" s="19"/>
      <c r="UMA75" s="19"/>
      <c r="UMB75" s="19"/>
      <c r="UMC75" s="19"/>
      <c r="UMD75" s="19"/>
      <c r="UME75" s="26"/>
      <c r="UMF75" s="22"/>
      <c r="UMG75" s="23"/>
      <c r="UMH75" s="20"/>
      <c r="UMI75" s="22"/>
      <c r="UMJ75" s="23"/>
      <c r="UMK75" s="23"/>
      <c r="UML75" s="24"/>
      <c r="UMM75" s="24"/>
      <c r="UMN75" s="21"/>
      <c r="UMO75" s="24"/>
      <c r="UMP75" s="16"/>
      <c r="UMQ75" s="16"/>
      <c r="UMR75" s="17"/>
      <c r="UMS75" s="17"/>
      <c r="UMT75" s="18"/>
      <c r="UMU75" s="19"/>
      <c r="UMV75" s="19"/>
      <c r="UMW75" s="19"/>
      <c r="UMX75" s="19"/>
      <c r="UMY75" s="25"/>
      <c r="UMZ75" s="19"/>
      <c r="UNA75" s="25"/>
      <c r="UNB75" s="19"/>
      <c r="UNC75" s="19"/>
      <c r="UND75" s="19"/>
      <c r="UNE75" s="19"/>
      <c r="UNF75" s="19"/>
      <c r="UNG75" s="19"/>
      <c r="UNH75" s="19"/>
      <c r="UNI75" s="19"/>
      <c r="UNJ75" s="26"/>
      <c r="UNK75" s="22"/>
      <c r="UNL75" s="23"/>
      <c r="UNM75" s="20"/>
      <c r="UNN75" s="22"/>
      <c r="UNO75" s="23"/>
      <c r="UNP75" s="23"/>
      <c r="UNQ75" s="24"/>
      <c r="UNR75" s="24"/>
      <c r="UNS75" s="21"/>
      <c r="UNT75" s="24"/>
      <c r="UNU75" s="16"/>
      <c r="UNV75" s="16"/>
      <c r="UNW75" s="17"/>
      <c r="UNX75" s="17"/>
      <c r="UNY75" s="18"/>
      <c r="UNZ75" s="19"/>
      <c r="UOA75" s="19"/>
      <c r="UOB75" s="19"/>
      <c r="UOC75" s="19"/>
      <c r="UOD75" s="25"/>
      <c r="UOE75" s="19"/>
      <c r="UOF75" s="25"/>
      <c r="UOG75" s="19"/>
      <c r="UOH75" s="19"/>
      <c r="UOI75" s="19"/>
      <c r="UOJ75" s="19"/>
      <c r="UOK75" s="19"/>
      <c r="UOL75" s="19"/>
      <c r="UOM75" s="19"/>
      <c r="UON75" s="19"/>
      <c r="UOO75" s="26"/>
      <c r="UOP75" s="22"/>
      <c r="UOQ75" s="23"/>
      <c r="UOR75" s="20"/>
      <c r="UOS75" s="22"/>
      <c r="UOT75" s="23"/>
      <c r="UOU75" s="23"/>
      <c r="UOV75" s="24"/>
      <c r="UOW75" s="24"/>
      <c r="UOX75" s="21"/>
      <c r="UOY75" s="24"/>
      <c r="UOZ75" s="16"/>
      <c r="UPA75" s="16"/>
      <c r="UPB75" s="17"/>
      <c r="UPC75" s="17"/>
      <c r="UPD75" s="18"/>
      <c r="UPE75" s="19"/>
      <c r="UPF75" s="19"/>
      <c r="UPG75" s="19"/>
      <c r="UPH75" s="19"/>
      <c r="UPI75" s="25"/>
      <c r="UPJ75" s="19"/>
      <c r="UPK75" s="25"/>
      <c r="UPL75" s="19"/>
      <c r="UPM75" s="19"/>
      <c r="UPN75" s="19"/>
      <c r="UPO75" s="19"/>
      <c r="UPP75" s="19"/>
      <c r="UPQ75" s="19"/>
      <c r="UPR75" s="19"/>
      <c r="UPS75" s="19"/>
      <c r="UPT75" s="26"/>
      <c r="UPU75" s="22"/>
      <c r="UPV75" s="23"/>
      <c r="UPW75" s="20"/>
      <c r="UPX75" s="22"/>
      <c r="UPY75" s="23"/>
      <c r="UPZ75" s="23"/>
      <c r="UQA75" s="24"/>
      <c r="UQB75" s="24"/>
      <c r="UQC75" s="21"/>
      <c r="UQD75" s="24"/>
      <c r="UQE75" s="16"/>
      <c r="UQF75" s="16"/>
      <c r="UQG75" s="17"/>
      <c r="UQH75" s="17"/>
      <c r="UQI75" s="18"/>
      <c r="UQJ75" s="19"/>
      <c r="UQK75" s="19"/>
      <c r="UQL75" s="19"/>
      <c r="UQM75" s="19"/>
      <c r="UQN75" s="25"/>
      <c r="UQO75" s="19"/>
      <c r="UQP75" s="25"/>
      <c r="UQQ75" s="19"/>
      <c r="UQR75" s="19"/>
      <c r="UQS75" s="19"/>
      <c r="UQT75" s="19"/>
      <c r="UQU75" s="19"/>
      <c r="UQV75" s="19"/>
      <c r="UQW75" s="19"/>
      <c r="UQX75" s="19"/>
      <c r="UQY75" s="26"/>
      <c r="UQZ75" s="22"/>
      <c r="URA75" s="23"/>
      <c r="URB75" s="20"/>
      <c r="URC75" s="22"/>
      <c r="URD75" s="23"/>
      <c r="URE75" s="23"/>
      <c r="URF75" s="24"/>
      <c r="URG75" s="24"/>
      <c r="URH75" s="21"/>
      <c r="URI75" s="24"/>
      <c r="URJ75" s="16"/>
      <c r="URK75" s="16"/>
      <c r="URL75" s="17"/>
      <c r="URM75" s="17"/>
      <c r="URN75" s="18"/>
      <c r="URO75" s="19"/>
      <c r="URP75" s="19"/>
      <c r="URQ75" s="19"/>
      <c r="URR75" s="19"/>
      <c r="URS75" s="25"/>
      <c r="URT75" s="19"/>
      <c r="URU75" s="25"/>
      <c r="URV75" s="19"/>
      <c r="URW75" s="19"/>
      <c r="URX75" s="19"/>
      <c r="URY75" s="19"/>
      <c r="URZ75" s="19"/>
      <c r="USA75" s="19"/>
      <c r="USB75" s="19"/>
      <c r="USC75" s="19"/>
      <c r="USD75" s="26"/>
      <c r="USE75" s="22"/>
      <c r="USF75" s="23"/>
      <c r="USG75" s="20"/>
      <c r="USH75" s="22"/>
      <c r="USI75" s="23"/>
      <c r="USJ75" s="23"/>
      <c r="USK75" s="24"/>
      <c r="USL75" s="24"/>
      <c r="USM75" s="21"/>
      <c r="USN75" s="24"/>
      <c r="USO75" s="16"/>
      <c r="USP75" s="16"/>
      <c r="USQ75" s="17"/>
      <c r="USR75" s="17"/>
      <c r="USS75" s="18"/>
      <c r="UST75" s="19"/>
      <c r="USU75" s="19"/>
      <c r="USV75" s="19"/>
      <c r="USW75" s="19"/>
      <c r="USX75" s="25"/>
      <c r="USY75" s="19"/>
      <c r="USZ75" s="25"/>
      <c r="UTA75" s="19"/>
      <c r="UTB75" s="19"/>
      <c r="UTC75" s="19"/>
      <c r="UTD75" s="19"/>
      <c r="UTE75" s="19"/>
      <c r="UTF75" s="19"/>
      <c r="UTG75" s="19"/>
      <c r="UTH75" s="19"/>
      <c r="UTI75" s="26"/>
      <c r="UTJ75" s="22"/>
      <c r="UTK75" s="23"/>
      <c r="UTL75" s="20"/>
      <c r="UTM75" s="22"/>
      <c r="UTN75" s="23"/>
      <c r="UTO75" s="23"/>
      <c r="UTP75" s="24"/>
      <c r="UTQ75" s="24"/>
      <c r="UTR75" s="21"/>
      <c r="UTS75" s="24"/>
      <c r="UTT75" s="16"/>
      <c r="UTU75" s="16"/>
      <c r="UTV75" s="17"/>
      <c r="UTW75" s="17"/>
      <c r="UTX75" s="18"/>
      <c r="UTY75" s="19"/>
      <c r="UTZ75" s="19"/>
      <c r="UUA75" s="19"/>
      <c r="UUB75" s="19"/>
      <c r="UUC75" s="25"/>
      <c r="UUD75" s="19"/>
      <c r="UUE75" s="25"/>
      <c r="UUF75" s="19"/>
      <c r="UUG75" s="19"/>
      <c r="UUH75" s="19"/>
      <c r="UUI75" s="19"/>
      <c r="UUJ75" s="19"/>
      <c r="UUK75" s="19"/>
      <c r="UUL75" s="19"/>
      <c r="UUM75" s="19"/>
      <c r="UUN75" s="26"/>
      <c r="UUO75" s="22"/>
      <c r="UUP75" s="23"/>
      <c r="UUQ75" s="20"/>
      <c r="UUR75" s="22"/>
      <c r="UUS75" s="23"/>
      <c r="UUT75" s="23"/>
      <c r="UUU75" s="24"/>
      <c r="UUV75" s="24"/>
      <c r="UUW75" s="21"/>
      <c r="UUX75" s="24"/>
      <c r="UUY75" s="16"/>
      <c r="UUZ75" s="16"/>
      <c r="UVA75" s="17"/>
      <c r="UVB75" s="17"/>
      <c r="UVC75" s="18"/>
      <c r="UVD75" s="19"/>
      <c r="UVE75" s="19"/>
      <c r="UVF75" s="19"/>
      <c r="UVG75" s="19"/>
      <c r="UVH75" s="25"/>
      <c r="UVI75" s="19"/>
      <c r="UVJ75" s="25"/>
      <c r="UVK75" s="19"/>
      <c r="UVL75" s="19"/>
      <c r="UVM75" s="19"/>
      <c r="UVN75" s="19"/>
      <c r="UVO75" s="19"/>
      <c r="UVP75" s="19"/>
      <c r="UVQ75" s="19"/>
      <c r="UVR75" s="19"/>
      <c r="UVS75" s="26"/>
      <c r="UVT75" s="22"/>
      <c r="UVU75" s="23"/>
      <c r="UVV75" s="20"/>
      <c r="UVW75" s="22"/>
      <c r="UVX75" s="23"/>
      <c r="UVY75" s="23"/>
      <c r="UVZ75" s="24"/>
      <c r="UWA75" s="24"/>
      <c r="UWB75" s="21"/>
      <c r="UWC75" s="24"/>
      <c r="UWD75" s="16"/>
      <c r="UWE75" s="16"/>
      <c r="UWF75" s="17"/>
      <c r="UWG75" s="17"/>
      <c r="UWH75" s="18"/>
      <c r="UWI75" s="19"/>
      <c r="UWJ75" s="19"/>
      <c r="UWK75" s="19"/>
      <c r="UWL75" s="19"/>
      <c r="UWM75" s="25"/>
      <c r="UWN75" s="19"/>
      <c r="UWO75" s="25"/>
      <c r="UWP75" s="19"/>
      <c r="UWQ75" s="19"/>
      <c r="UWR75" s="19"/>
      <c r="UWS75" s="19"/>
      <c r="UWT75" s="19"/>
      <c r="UWU75" s="19"/>
      <c r="UWV75" s="19"/>
      <c r="UWW75" s="19"/>
      <c r="UWX75" s="26"/>
      <c r="UWY75" s="22"/>
      <c r="UWZ75" s="23"/>
      <c r="UXA75" s="20"/>
      <c r="UXB75" s="22"/>
      <c r="UXC75" s="23"/>
      <c r="UXD75" s="23"/>
      <c r="UXE75" s="24"/>
      <c r="UXF75" s="24"/>
      <c r="UXG75" s="21"/>
      <c r="UXH75" s="24"/>
      <c r="UXI75" s="16"/>
      <c r="UXJ75" s="16"/>
      <c r="UXK75" s="17"/>
      <c r="UXL75" s="17"/>
      <c r="UXM75" s="18"/>
      <c r="UXN75" s="19"/>
      <c r="UXO75" s="19"/>
      <c r="UXP75" s="19"/>
      <c r="UXQ75" s="19"/>
      <c r="UXR75" s="25"/>
      <c r="UXS75" s="19"/>
      <c r="UXT75" s="25"/>
      <c r="UXU75" s="19"/>
      <c r="UXV75" s="19"/>
      <c r="UXW75" s="19"/>
      <c r="UXX75" s="19"/>
      <c r="UXY75" s="19"/>
      <c r="UXZ75" s="19"/>
      <c r="UYA75" s="19"/>
      <c r="UYB75" s="19"/>
      <c r="UYC75" s="26"/>
      <c r="UYD75" s="22"/>
      <c r="UYE75" s="23"/>
      <c r="UYF75" s="20"/>
      <c r="UYG75" s="22"/>
      <c r="UYH75" s="23"/>
      <c r="UYI75" s="23"/>
      <c r="UYJ75" s="24"/>
      <c r="UYK75" s="24"/>
      <c r="UYL75" s="21"/>
      <c r="UYM75" s="24"/>
      <c r="UYN75" s="16"/>
      <c r="UYO75" s="16"/>
      <c r="UYP75" s="17"/>
      <c r="UYQ75" s="17"/>
      <c r="UYR75" s="18"/>
      <c r="UYS75" s="19"/>
      <c r="UYT75" s="19"/>
      <c r="UYU75" s="19"/>
      <c r="UYV75" s="19"/>
      <c r="UYW75" s="25"/>
      <c r="UYX75" s="19"/>
      <c r="UYY75" s="25"/>
      <c r="UYZ75" s="19"/>
      <c r="UZA75" s="19"/>
      <c r="UZB75" s="19"/>
      <c r="UZC75" s="19"/>
      <c r="UZD75" s="19"/>
      <c r="UZE75" s="19"/>
      <c r="UZF75" s="19"/>
      <c r="UZG75" s="19"/>
      <c r="UZH75" s="26"/>
      <c r="UZI75" s="22"/>
      <c r="UZJ75" s="23"/>
      <c r="UZK75" s="20"/>
      <c r="UZL75" s="22"/>
      <c r="UZM75" s="23"/>
      <c r="UZN75" s="23"/>
      <c r="UZO75" s="24"/>
      <c r="UZP75" s="24"/>
      <c r="UZQ75" s="21"/>
      <c r="UZR75" s="24"/>
      <c r="UZS75" s="16"/>
      <c r="UZT75" s="16"/>
      <c r="UZU75" s="17"/>
      <c r="UZV75" s="17"/>
      <c r="UZW75" s="18"/>
      <c r="UZX75" s="19"/>
      <c r="UZY75" s="19"/>
      <c r="UZZ75" s="19"/>
      <c r="VAA75" s="19"/>
      <c r="VAB75" s="25"/>
      <c r="VAC75" s="19"/>
      <c r="VAD75" s="25"/>
      <c r="VAE75" s="19"/>
      <c r="VAF75" s="19"/>
      <c r="VAG75" s="19"/>
      <c r="VAH75" s="19"/>
      <c r="VAI75" s="19"/>
      <c r="VAJ75" s="19"/>
      <c r="VAK75" s="19"/>
      <c r="VAL75" s="19"/>
      <c r="VAM75" s="26"/>
      <c r="VAN75" s="22"/>
      <c r="VAO75" s="23"/>
      <c r="VAP75" s="20"/>
      <c r="VAQ75" s="22"/>
      <c r="VAR75" s="23"/>
      <c r="VAS75" s="23"/>
      <c r="VAT75" s="24"/>
      <c r="VAU75" s="24"/>
      <c r="VAV75" s="21"/>
      <c r="VAW75" s="24"/>
      <c r="VAX75" s="16"/>
      <c r="VAY75" s="16"/>
      <c r="VAZ75" s="17"/>
      <c r="VBA75" s="17"/>
      <c r="VBB75" s="18"/>
      <c r="VBC75" s="19"/>
      <c r="VBD75" s="19"/>
      <c r="VBE75" s="19"/>
      <c r="VBF75" s="19"/>
      <c r="VBG75" s="25"/>
      <c r="VBH75" s="19"/>
      <c r="VBI75" s="25"/>
      <c r="VBJ75" s="19"/>
      <c r="VBK75" s="19"/>
      <c r="VBL75" s="19"/>
      <c r="VBM75" s="19"/>
      <c r="VBN75" s="19"/>
      <c r="VBO75" s="19"/>
      <c r="VBP75" s="19"/>
      <c r="VBQ75" s="19"/>
      <c r="VBR75" s="26"/>
      <c r="VBS75" s="22"/>
      <c r="VBT75" s="23"/>
      <c r="VBU75" s="20"/>
      <c r="VBV75" s="22"/>
      <c r="VBW75" s="23"/>
      <c r="VBX75" s="23"/>
      <c r="VBY75" s="24"/>
      <c r="VBZ75" s="24"/>
      <c r="VCA75" s="21"/>
      <c r="VCB75" s="24"/>
      <c r="VCC75" s="16"/>
      <c r="VCD75" s="16"/>
      <c r="VCE75" s="17"/>
      <c r="VCF75" s="17"/>
      <c r="VCG75" s="18"/>
      <c r="VCH75" s="19"/>
      <c r="VCI75" s="19"/>
      <c r="VCJ75" s="19"/>
      <c r="VCK75" s="19"/>
      <c r="VCL75" s="25"/>
      <c r="VCM75" s="19"/>
      <c r="VCN75" s="25"/>
      <c r="VCO75" s="19"/>
      <c r="VCP75" s="19"/>
      <c r="VCQ75" s="19"/>
      <c r="VCR75" s="19"/>
      <c r="VCS75" s="19"/>
      <c r="VCT75" s="19"/>
      <c r="VCU75" s="19"/>
      <c r="VCV75" s="19"/>
      <c r="VCW75" s="26"/>
      <c r="VCX75" s="22"/>
      <c r="VCY75" s="23"/>
      <c r="VCZ75" s="20"/>
      <c r="VDA75" s="22"/>
      <c r="VDB75" s="23"/>
      <c r="VDC75" s="23"/>
      <c r="VDD75" s="24"/>
      <c r="VDE75" s="24"/>
      <c r="VDF75" s="21"/>
      <c r="VDG75" s="24"/>
      <c r="VDH75" s="16"/>
      <c r="VDI75" s="16"/>
      <c r="VDJ75" s="17"/>
      <c r="VDK75" s="17"/>
      <c r="VDL75" s="18"/>
      <c r="VDM75" s="19"/>
      <c r="VDN75" s="19"/>
      <c r="VDO75" s="19"/>
      <c r="VDP75" s="19"/>
      <c r="VDQ75" s="25"/>
      <c r="VDR75" s="19"/>
      <c r="VDS75" s="25"/>
      <c r="VDT75" s="19"/>
      <c r="VDU75" s="19"/>
      <c r="VDV75" s="19"/>
      <c r="VDW75" s="19"/>
      <c r="VDX75" s="19"/>
      <c r="VDY75" s="19"/>
      <c r="VDZ75" s="19"/>
      <c r="VEA75" s="19"/>
      <c r="VEB75" s="26"/>
      <c r="VEC75" s="22"/>
      <c r="VED75" s="23"/>
      <c r="VEE75" s="20"/>
      <c r="VEF75" s="22"/>
      <c r="VEG75" s="23"/>
      <c r="VEH75" s="23"/>
      <c r="VEI75" s="24"/>
      <c r="VEJ75" s="24"/>
      <c r="VEK75" s="21"/>
      <c r="VEL75" s="24"/>
      <c r="VEM75" s="16"/>
      <c r="VEN75" s="16"/>
      <c r="VEO75" s="17"/>
      <c r="VEP75" s="17"/>
      <c r="VEQ75" s="18"/>
      <c r="VER75" s="19"/>
      <c r="VES75" s="19"/>
      <c r="VET75" s="19"/>
      <c r="VEU75" s="19"/>
      <c r="VEV75" s="25"/>
      <c r="VEW75" s="19"/>
      <c r="VEX75" s="25"/>
      <c r="VEY75" s="19"/>
      <c r="VEZ75" s="19"/>
      <c r="VFA75" s="19"/>
      <c r="VFB75" s="19"/>
      <c r="VFC75" s="19"/>
      <c r="VFD75" s="19"/>
      <c r="VFE75" s="19"/>
      <c r="VFF75" s="19"/>
      <c r="VFG75" s="26"/>
      <c r="VFH75" s="22"/>
      <c r="VFI75" s="23"/>
      <c r="VFJ75" s="20"/>
      <c r="VFK75" s="22"/>
      <c r="VFL75" s="23"/>
      <c r="VFM75" s="23"/>
      <c r="VFN75" s="24"/>
      <c r="VFO75" s="24"/>
      <c r="VFP75" s="21"/>
      <c r="VFQ75" s="24"/>
      <c r="VFR75" s="16"/>
      <c r="VFS75" s="16"/>
      <c r="VFT75" s="17"/>
      <c r="VFU75" s="17"/>
      <c r="VFV75" s="18"/>
      <c r="VFW75" s="19"/>
      <c r="VFX75" s="19"/>
      <c r="VFY75" s="19"/>
      <c r="VFZ75" s="19"/>
      <c r="VGA75" s="25"/>
      <c r="VGB75" s="19"/>
      <c r="VGC75" s="25"/>
      <c r="VGD75" s="19"/>
      <c r="VGE75" s="19"/>
      <c r="VGF75" s="19"/>
      <c r="VGG75" s="19"/>
      <c r="VGH75" s="19"/>
      <c r="VGI75" s="19"/>
      <c r="VGJ75" s="19"/>
      <c r="VGK75" s="19"/>
      <c r="VGL75" s="26"/>
      <c r="VGM75" s="22"/>
      <c r="VGN75" s="23"/>
      <c r="VGO75" s="20"/>
      <c r="VGP75" s="22"/>
      <c r="VGQ75" s="23"/>
      <c r="VGR75" s="23"/>
      <c r="VGS75" s="24"/>
      <c r="VGT75" s="24"/>
      <c r="VGU75" s="21"/>
      <c r="VGV75" s="24"/>
      <c r="VGW75" s="16"/>
      <c r="VGX75" s="16"/>
      <c r="VGY75" s="17"/>
      <c r="VGZ75" s="17"/>
      <c r="VHA75" s="18"/>
      <c r="VHB75" s="19"/>
      <c r="VHC75" s="19"/>
      <c r="VHD75" s="19"/>
      <c r="VHE75" s="19"/>
      <c r="VHF75" s="25"/>
      <c r="VHG75" s="19"/>
      <c r="VHH75" s="25"/>
      <c r="VHI75" s="19"/>
      <c r="VHJ75" s="19"/>
      <c r="VHK75" s="19"/>
      <c r="VHL75" s="19"/>
      <c r="VHM75" s="19"/>
      <c r="VHN75" s="19"/>
      <c r="VHO75" s="19"/>
      <c r="VHP75" s="19"/>
      <c r="VHQ75" s="26"/>
      <c r="VHR75" s="22"/>
      <c r="VHS75" s="23"/>
      <c r="VHT75" s="20"/>
      <c r="VHU75" s="22"/>
      <c r="VHV75" s="23"/>
      <c r="VHW75" s="23"/>
      <c r="VHX75" s="24"/>
      <c r="VHY75" s="24"/>
      <c r="VHZ75" s="21"/>
      <c r="VIA75" s="24"/>
      <c r="VIB75" s="16"/>
      <c r="VIC75" s="16"/>
      <c r="VID75" s="17"/>
      <c r="VIE75" s="17"/>
      <c r="VIF75" s="18"/>
      <c r="VIG75" s="19"/>
      <c r="VIH75" s="19"/>
      <c r="VII75" s="19"/>
      <c r="VIJ75" s="19"/>
      <c r="VIK75" s="25"/>
      <c r="VIL75" s="19"/>
      <c r="VIM75" s="25"/>
      <c r="VIN75" s="19"/>
      <c r="VIO75" s="19"/>
      <c r="VIP75" s="19"/>
      <c r="VIQ75" s="19"/>
      <c r="VIR75" s="19"/>
      <c r="VIS75" s="19"/>
      <c r="VIT75" s="19"/>
      <c r="VIU75" s="19"/>
      <c r="VIV75" s="26"/>
      <c r="VIW75" s="22"/>
      <c r="VIX75" s="23"/>
      <c r="VIY75" s="20"/>
      <c r="VIZ75" s="22"/>
      <c r="VJA75" s="23"/>
      <c r="VJB75" s="23"/>
      <c r="VJC75" s="24"/>
      <c r="VJD75" s="24"/>
      <c r="VJE75" s="21"/>
      <c r="VJF75" s="24"/>
      <c r="VJG75" s="16"/>
      <c r="VJH75" s="16"/>
      <c r="VJI75" s="17"/>
      <c r="VJJ75" s="17"/>
      <c r="VJK75" s="18"/>
      <c r="VJL75" s="19"/>
      <c r="VJM75" s="19"/>
      <c r="VJN75" s="19"/>
      <c r="VJO75" s="19"/>
      <c r="VJP75" s="25"/>
      <c r="VJQ75" s="19"/>
      <c r="VJR75" s="25"/>
      <c r="VJS75" s="19"/>
      <c r="VJT75" s="19"/>
      <c r="VJU75" s="19"/>
      <c r="VJV75" s="19"/>
      <c r="VJW75" s="19"/>
      <c r="VJX75" s="19"/>
      <c r="VJY75" s="19"/>
      <c r="VJZ75" s="19"/>
      <c r="VKA75" s="26"/>
      <c r="VKB75" s="22"/>
      <c r="VKC75" s="23"/>
      <c r="VKD75" s="20"/>
      <c r="VKE75" s="22"/>
      <c r="VKF75" s="23"/>
      <c r="VKG75" s="23"/>
      <c r="VKH75" s="24"/>
      <c r="VKI75" s="24"/>
      <c r="VKJ75" s="21"/>
      <c r="VKK75" s="24"/>
      <c r="VKL75" s="16"/>
      <c r="VKM75" s="16"/>
      <c r="VKN75" s="17"/>
      <c r="VKO75" s="17"/>
      <c r="VKP75" s="18"/>
      <c r="VKQ75" s="19"/>
      <c r="VKR75" s="19"/>
      <c r="VKS75" s="19"/>
      <c r="VKT75" s="19"/>
      <c r="VKU75" s="25"/>
      <c r="VKV75" s="19"/>
      <c r="VKW75" s="25"/>
      <c r="VKX75" s="19"/>
      <c r="VKY75" s="19"/>
      <c r="VKZ75" s="19"/>
      <c r="VLA75" s="19"/>
      <c r="VLB75" s="19"/>
      <c r="VLC75" s="19"/>
      <c r="VLD75" s="19"/>
      <c r="VLE75" s="19"/>
      <c r="VLF75" s="26"/>
      <c r="VLG75" s="22"/>
      <c r="VLH75" s="23"/>
      <c r="VLI75" s="20"/>
      <c r="VLJ75" s="22"/>
      <c r="VLK75" s="23"/>
      <c r="VLL75" s="23"/>
      <c r="VLM75" s="24"/>
      <c r="VLN75" s="24"/>
      <c r="VLO75" s="21"/>
      <c r="VLP75" s="24"/>
      <c r="VLQ75" s="16"/>
      <c r="VLR75" s="16"/>
      <c r="VLS75" s="17"/>
      <c r="VLT75" s="17"/>
      <c r="VLU75" s="18"/>
      <c r="VLV75" s="19"/>
      <c r="VLW75" s="19"/>
      <c r="VLX75" s="19"/>
      <c r="VLY75" s="19"/>
      <c r="VLZ75" s="25"/>
      <c r="VMA75" s="19"/>
      <c r="VMB75" s="25"/>
      <c r="VMC75" s="19"/>
      <c r="VMD75" s="19"/>
      <c r="VME75" s="19"/>
      <c r="VMF75" s="19"/>
      <c r="VMG75" s="19"/>
      <c r="VMH75" s="19"/>
      <c r="VMI75" s="19"/>
      <c r="VMJ75" s="19"/>
      <c r="VMK75" s="26"/>
      <c r="VML75" s="22"/>
      <c r="VMM75" s="23"/>
      <c r="VMN75" s="20"/>
      <c r="VMO75" s="22"/>
      <c r="VMP75" s="23"/>
      <c r="VMQ75" s="23"/>
      <c r="VMR75" s="24"/>
      <c r="VMS75" s="24"/>
      <c r="VMT75" s="21"/>
      <c r="VMU75" s="24"/>
      <c r="VMV75" s="16"/>
      <c r="VMW75" s="16"/>
      <c r="VMX75" s="17"/>
      <c r="VMY75" s="17"/>
      <c r="VMZ75" s="18"/>
      <c r="VNA75" s="19"/>
      <c r="VNB75" s="19"/>
      <c r="VNC75" s="19"/>
      <c r="VND75" s="19"/>
      <c r="VNE75" s="25"/>
      <c r="VNF75" s="19"/>
      <c r="VNG75" s="25"/>
      <c r="VNH75" s="19"/>
      <c r="VNI75" s="19"/>
      <c r="VNJ75" s="19"/>
      <c r="VNK75" s="19"/>
      <c r="VNL75" s="19"/>
      <c r="VNM75" s="19"/>
      <c r="VNN75" s="19"/>
      <c r="VNO75" s="19"/>
      <c r="VNP75" s="26"/>
      <c r="VNQ75" s="22"/>
      <c r="VNR75" s="23"/>
      <c r="VNS75" s="20"/>
      <c r="VNT75" s="22"/>
      <c r="VNU75" s="23"/>
      <c r="VNV75" s="23"/>
      <c r="VNW75" s="24"/>
      <c r="VNX75" s="24"/>
      <c r="VNY75" s="21"/>
      <c r="VNZ75" s="24"/>
      <c r="VOA75" s="16"/>
      <c r="VOB75" s="16"/>
      <c r="VOC75" s="17"/>
      <c r="VOD75" s="17"/>
      <c r="VOE75" s="18"/>
      <c r="VOF75" s="19"/>
      <c r="VOG75" s="19"/>
      <c r="VOH75" s="19"/>
      <c r="VOI75" s="19"/>
      <c r="VOJ75" s="25"/>
      <c r="VOK75" s="19"/>
      <c r="VOL75" s="25"/>
      <c r="VOM75" s="19"/>
      <c r="VON75" s="19"/>
      <c r="VOO75" s="19"/>
      <c r="VOP75" s="19"/>
      <c r="VOQ75" s="19"/>
      <c r="VOR75" s="19"/>
      <c r="VOS75" s="19"/>
      <c r="VOT75" s="19"/>
      <c r="VOU75" s="26"/>
      <c r="VOV75" s="22"/>
      <c r="VOW75" s="23"/>
      <c r="VOX75" s="20"/>
      <c r="VOY75" s="22"/>
      <c r="VOZ75" s="23"/>
      <c r="VPA75" s="23"/>
      <c r="VPB75" s="24"/>
      <c r="VPC75" s="24"/>
      <c r="VPD75" s="21"/>
      <c r="VPE75" s="24"/>
      <c r="VPF75" s="16"/>
      <c r="VPG75" s="16"/>
      <c r="VPH75" s="17"/>
      <c r="VPI75" s="17"/>
      <c r="VPJ75" s="18"/>
      <c r="VPK75" s="19"/>
      <c r="VPL75" s="19"/>
      <c r="VPM75" s="19"/>
      <c r="VPN75" s="19"/>
      <c r="VPO75" s="25"/>
      <c r="VPP75" s="19"/>
      <c r="VPQ75" s="25"/>
      <c r="VPR75" s="19"/>
      <c r="VPS75" s="19"/>
      <c r="VPT75" s="19"/>
      <c r="VPU75" s="19"/>
      <c r="VPV75" s="19"/>
      <c r="VPW75" s="19"/>
      <c r="VPX75" s="19"/>
      <c r="VPY75" s="19"/>
      <c r="VPZ75" s="26"/>
      <c r="VQA75" s="22"/>
      <c r="VQB75" s="23"/>
      <c r="VQC75" s="20"/>
      <c r="VQD75" s="22"/>
      <c r="VQE75" s="23"/>
      <c r="VQF75" s="23"/>
      <c r="VQG75" s="24"/>
      <c r="VQH75" s="24"/>
      <c r="VQI75" s="21"/>
      <c r="VQJ75" s="24"/>
      <c r="VQK75" s="16"/>
      <c r="VQL75" s="16"/>
      <c r="VQM75" s="17"/>
      <c r="VQN75" s="17"/>
      <c r="VQO75" s="18"/>
      <c r="VQP75" s="19"/>
      <c r="VQQ75" s="19"/>
      <c r="VQR75" s="19"/>
      <c r="VQS75" s="19"/>
      <c r="VQT75" s="25"/>
      <c r="VQU75" s="19"/>
      <c r="VQV75" s="25"/>
      <c r="VQW75" s="19"/>
      <c r="VQX75" s="19"/>
      <c r="VQY75" s="19"/>
      <c r="VQZ75" s="19"/>
      <c r="VRA75" s="19"/>
      <c r="VRB75" s="19"/>
      <c r="VRC75" s="19"/>
      <c r="VRD75" s="19"/>
      <c r="VRE75" s="26"/>
      <c r="VRF75" s="22"/>
      <c r="VRG75" s="23"/>
      <c r="VRH75" s="20"/>
      <c r="VRI75" s="22"/>
      <c r="VRJ75" s="23"/>
      <c r="VRK75" s="23"/>
      <c r="VRL75" s="24"/>
      <c r="VRM75" s="24"/>
      <c r="VRN75" s="21"/>
      <c r="VRO75" s="24"/>
      <c r="VRP75" s="16"/>
      <c r="VRQ75" s="16"/>
      <c r="VRR75" s="17"/>
      <c r="VRS75" s="17"/>
      <c r="VRT75" s="18"/>
      <c r="VRU75" s="19"/>
      <c r="VRV75" s="19"/>
      <c r="VRW75" s="19"/>
      <c r="VRX75" s="19"/>
      <c r="VRY75" s="25"/>
      <c r="VRZ75" s="19"/>
      <c r="VSA75" s="25"/>
      <c r="VSB75" s="19"/>
      <c r="VSC75" s="19"/>
      <c r="VSD75" s="19"/>
      <c r="VSE75" s="19"/>
      <c r="VSF75" s="19"/>
      <c r="VSG75" s="19"/>
      <c r="VSH75" s="19"/>
      <c r="VSI75" s="19"/>
      <c r="VSJ75" s="26"/>
      <c r="VSK75" s="22"/>
      <c r="VSL75" s="23"/>
      <c r="VSM75" s="20"/>
      <c r="VSN75" s="22"/>
      <c r="VSO75" s="23"/>
      <c r="VSP75" s="23"/>
      <c r="VSQ75" s="24"/>
      <c r="VSR75" s="24"/>
      <c r="VSS75" s="21"/>
      <c r="VST75" s="24"/>
      <c r="VSU75" s="16"/>
      <c r="VSV75" s="16"/>
      <c r="VSW75" s="17"/>
      <c r="VSX75" s="17"/>
      <c r="VSY75" s="18"/>
      <c r="VSZ75" s="19"/>
      <c r="VTA75" s="19"/>
      <c r="VTB75" s="19"/>
      <c r="VTC75" s="19"/>
      <c r="VTD75" s="25"/>
      <c r="VTE75" s="19"/>
      <c r="VTF75" s="25"/>
      <c r="VTG75" s="19"/>
      <c r="VTH75" s="19"/>
      <c r="VTI75" s="19"/>
      <c r="VTJ75" s="19"/>
      <c r="VTK75" s="19"/>
      <c r="VTL75" s="19"/>
      <c r="VTM75" s="19"/>
      <c r="VTN75" s="19"/>
      <c r="VTO75" s="26"/>
      <c r="VTP75" s="22"/>
      <c r="VTQ75" s="23"/>
      <c r="VTR75" s="20"/>
      <c r="VTS75" s="22"/>
      <c r="VTT75" s="23"/>
      <c r="VTU75" s="23"/>
      <c r="VTV75" s="24"/>
      <c r="VTW75" s="24"/>
      <c r="VTX75" s="21"/>
      <c r="VTY75" s="24"/>
      <c r="VTZ75" s="16"/>
      <c r="VUA75" s="16"/>
      <c r="VUB75" s="17"/>
      <c r="VUC75" s="17"/>
      <c r="VUD75" s="18"/>
      <c r="VUE75" s="19"/>
      <c r="VUF75" s="19"/>
      <c r="VUG75" s="19"/>
      <c r="VUH75" s="19"/>
      <c r="VUI75" s="25"/>
      <c r="VUJ75" s="19"/>
      <c r="VUK75" s="25"/>
      <c r="VUL75" s="19"/>
      <c r="VUM75" s="19"/>
      <c r="VUN75" s="19"/>
      <c r="VUO75" s="19"/>
      <c r="VUP75" s="19"/>
      <c r="VUQ75" s="19"/>
      <c r="VUR75" s="19"/>
      <c r="VUS75" s="19"/>
      <c r="VUT75" s="26"/>
      <c r="VUU75" s="22"/>
      <c r="VUV75" s="23"/>
      <c r="VUW75" s="20"/>
      <c r="VUX75" s="22"/>
      <c r="VUY75" s="23"/>
      <c r="VUZ75" s="23"/>
      <c r="VVA75" s="24"/>
      <c r="VVB75" s="24"/>
      <c r="VVC75" s="21"/>
      <c r="VVD75" s="24"/>
      <c r="VVE75" s="16"/>
      <c r="VVF75" s="16"/>
      <c r="VVG75" s="17"/>
      <c r="VVH75" s="17"/>
      <c r="VVI75" s="18"/>
      <c r="VVJ75" s="19"/>
      <c r="VVK75" s="19"/>
      <c r="VVL75" s="19"/>
      <c r="VVM75" s="19"/>
      <c r="VVN75" s="25"/>
      <c r="VVO75" s="19"/>
      <c r="VVP75" s="25"/>
      <c r="VVQ75" s="19"/>
      <c r="VVR75" s="19"/>
      <c r="VVS75" s="19"/>
      <c r="VVT75" s="19"/>
      <c r="VVU75" s="19"/>
      <c r="VVV75" s="19"/>
      <c r="VVW75" s="19"/>
      <c r="VVX75" s="19"/>
      <c r="VVY75" s="26"/>
      <c r="VVZ75" s="22"/>
      <c r="VWA75" s="23"/>
      <c r="VWB75" s="20"/>
      <c r="VWC75" s="22"/>
      <c r="VWD75" s="23"/>
      <c r="VWE75" s="23"/>
      <c r="VWF75" s="24"/>
      <c r="VWG75" s="24"/>
      <c r="VWH75" s="21"/>
      <c r="VWI75" s="24"/>
      <c r="VWJ75" s="16"/>
      <c r="VWK75" s="16"/>
      <c r="VWL75" s="17"/>
      <c r="VWM75" s="17"/>
      <c r="VWN75" s="18"/>
      <c r="VWO75" s="19"/>
      <c r="VWP75" s="19"/>
      <c r="VWQ75" s="19"/>
      <c r="VWR75" s="19"/>
      <c r="VWS75" s="25"/>
      <c r="VWT75" s="19"/>
      <c r="VWU75" s="25"/>
      <c r="VWV75" s="19"/>
      <c r="VWW75" s="19"/>
      <c r="VWX75" s="19"/>
      <c r="VWY75" s="19"/>
      <c r="VWZ75" s="19"/>
      <c r="VXA75" s="19"/>
      <c r="VXB75" s="19"/>
      <c r="VXC75" s="19"/>
      <c r="VXD75" s="26"/>
      <c r="VXE75" s="22"/>
      <c r="VXF75" s="23"/>
      <c r="VXG75" s="20"/>
      <c r="VXH75" s="22"/>
      <c r="VXI75" s="23"/>
      <c r="VXJ75" s="23"/>
      <c r="VXK75" s="24"/>
      <c r="VXL75" s="24"/>
      <c r="VXM75" s="21"/>
      <c r="VXN75" s="24"/>
      <c r="VXO75" s="16"/>
      <c r="VXP75" s="16"/>
      <c r="VXQ75" s="17"/>
      <c r="VXR75" s="17"/>
      <c r="VXS75" s="18"/>
      <c r="VXT75" s="19"/>
      <c r="VXU75" s="19"/>
      <c r="VXV75" s="19"/>
      <c r="VXW75" s="19"/>
      <c r="VXX75" s="25"/>
      <c r="VXY75" s="19"/>
      <c r="VXZ75" s="25"/>
      <c r="VYA75" s="19"/>
      <c r="VYB75" s="19"/>
      <c r="VYC75" s="19"/>
      <c r="VYD75" s="19"/>
      <c r="VYE75" s="19"/>
      <c r="VYF75" s="19"/>
      <c r="VYG75" s="19"/>
      <c r="VYH75" s="19"/>
      <c r="VYI75" s="26"/>
      <c r="VYJ75" s="22"/>
      <c r="VYK75" s="23"/>
      <c r="VYL75" s="20"/>
      <c r="VYM75" s="22"/>
      <c r="VYN75" s="23"/>
      <c r="VYO75" s="23"/>
      <c r="VYP75" s="24"/>
      <c r="VYQ75" s="24"/>
      <c r="VYR75" s="21"/>
      <c r="VYS75" s="24"/>
      <c r="VYT75" s="16"/>
      <c r="VYU75" s="16"/>
      <c r="VYV75" s="17"/>
      <c r="VYW75" s="17"/>
      <c r="VYX75" s="18"/>
      <c r="VYY75" s="19"/>
      <c r="VYZ75" s="19"/>
      <c r="VZA75" s="19"/>
      <c r="VZB75" s="19"/>
      <c r="VZC75" s="25"/>
      <c r="VZD75" s="19"/>
      <c r="VZE75" s="25"/>
      <c r="VZF75" s="19"/>
      <c r="VZG75" s="19"/>
      <c r="VZH75" s="19"/>
      <c r="VZI75" s="19"/>
      <c r="VZJ75" s="19"/>
      <c r="VZK75" s="19"/>
      <c r="VZL75" s="19"/>
      <c r="VZM75" s="19"/>
      <c r="VZN75" s="26"/>
      <c r="VZO75" s="22"/>
      <c r="VZP75" s="23"/>
      <c r="VZQ75" s="20"/>
      <c r="VZR75" s="22"/>
      <c r="VZS75" s="23"/>
      <c r="VZT75" s="23"/>
      <c r="VZU75" s="24"/>
      <c r="VZV75" s="24"/>
      <c r="VZW75" s="21"/>
      <c r="VZX75" s="24"/>
      <c r="VZY75" s="16"/>
      <c r="VZZ75" s="16"/>
      <c r="WAA75" s="17"/>
      <c r="WAB75" s="17"/>
      <c r="WAC75" s="18"/>
      <c r="WAD75" s="19"/>
      <c r="WAE75" s="19"/>
      <c r="WAF75" s="19"/>
      <c r="WAG75" s="19"/>
      <c r="WAH75" s="25"/>
      <c r="WAI75" s="19"/>
      <c r="WAJ75" s="25"/>
      <c r="WAK75" s="19"/>
      <c r="WAL75" s="19"/>
      <c r="WAM75" s="19"/>
      <c r="WAN75" s="19"/>
      <c r="WAO75" s="19"/>
      <c r="WAP75" s="19"/>
      <c r="WAQ75" s="19"/>
      <c r="WAR75" s="19"/>
      <c r="WAS75" s="26"/>
      <c r="WAT75" s="22"/>
      <c r="WAU75" s="23"/>
      <c r="WAV75" s="20"/>
      <c r="WAW75" s="22"/>
      <c r="WAX75" s="23"/>
      <c r="WAY75" s="23"/>
      <c r="WAZ75" s="24"/>
      <c r="WBA75" s="24"/>
      <c r="WBB75" s="21"/>
      <c r="WBC75" s="24"/>
      <c r="WBD75" s="16"/>
      <c r="WBE75" s="16"/>
      <c r="WBF75" s="17"/>
      <c r="WBG75" s="17"/>
      <c r="WBH75" s="18"/>
      <c r="WBI75" s="19"/>
      <c r="WBJ75" s="19"/>
      <c r="WBK75" s="19"/>
      <c r="WBL75" s="19"/>
      <c r="WBM75" s="25"/>
      <c r="WBN75" s="19"/>
      <c r="WBO75" s="25"/>
      <c r="WBP75" s="19"/>
      <c r="WBQ75" s="19"/>
      <c r="WBR75" s="19"/>
      <c r="WBS75" s="19"/>
      <c r="WBT75" s="19"/>
      <c r="WBU75" s="19"/>
      <c r="WBV75" s="19"/>
      <c r="WBW75" s="19"/>
      <c r="WBX75" s="26"/>
      <c r="WBY75" s="22"/>
      <c r="WBZ75" s="23"/>
      <c r="WCA75" s="20"/>
      <c r="WCB75" s="22"/>
      <c r="WCC75" s="23"/>
      <c r="WCD75" s="23"/>
      <c r="WCE75" s="24"/>
      <c r="WCF75" s="24"/>
      <c r="WCG75" s="21"/>
      <c r="WCH75" s="24"/>
      <c r="WCI75" s="16"/>
      <c r="WCJ75" s="16"/>
      <c r="WCK75" s="17"/>
      <c r="WCL75" s="17"/>
      <c r="WCM75" s="18"/>
      <c r="WCN75" s="19"/>
      <c r="WCO75" s="19"/>
      <c r="WCP75" s="19"/>
      <c r="WCQ75" s="19"/>
      <c r="WCR75" s="25"/>
      <c r="WCS75" s="19"/>
      <c r="WCT75" s="25"/>
      <c r="WCU75" s="19"/>
      <c r="WCV75" s="19"/>
      <c r="WCW75" s="19"/>
      <c r="WCX75" s="19"/>
      <c r="WCY75" s="19"/>
      <c r="WCZ75" s="19"/>
      <c r="WDA75" s="19"/>
      <c r="WDB75" s="19"/>
      <c r="WDC75" s="26"/>
      <c r="WDD75" s="22"/>
      <c r="WDE75" s="23"/>
      <c r="WDF75" s="20"/>
      <c r="WDG75" s="22"/>
      <c r="WDH75" s="23"/>
      <c r="WDI75" s="23"/>
      <c r="WDJ75" s="24"/>
      <c r="WDK75" s="24"/>
      <c r="WDL75" s="21"/>
      <c r="WDM75" s="24"/>
      <c r="WDN75" s="16"/>
      <c r="WDO75" s="16"/>
      <c r="WDP75" s="17"/>
      <c r="WDQ75" s="17"/>
      <c r="WDR75" s="18"/>
      <c r="WDS75" s="19"/>
      <c r="WDT75" s="19"/>
      <c r="WDU75" s="19"/>
      <c r="WDV75" s="19"/>
      <c r="WDW75" s="25"/>
      <c r="WDX75" s="19"/>
      <c r="WDY75" s="25"/>
      <c r="WDZ75" s="19"/>
      <c r="WEA75" s="19"/>
      <c r="WEB75" s="19"/>
      <c r="WEC75" s="19"/>
      <c r="WED75" s="19"/>
      <c r="WEE75" s="19"/>
      <c r="WEF75" s="19"/>
      <c r="WEG75" s="19"/>
      <c r="WEH75" s="26"/>
      <c r="WEI75" s="22"/>
      <c r="WEJ75" s="23"/>
      <c r="WEK75" s="20"/>
      <c r="WEL75" s="22"/>
      <c r="WEM75" s="23"/>
      <c r="WEN75" s="23"/>
      <c r="WEO75" s="24"/>
      <c r="WEP75" s="24"/>
      <c r="WEQ75" s="21"/>
      <c r="WER75" s="24"/>
      <c r="WES75" s="16"/>
      <c r="WET75" s="16"/>
      <c r="WEU75" s="17"/>
      <c r="WEV75" s="17"/>
      <c r="WEW75" s="18"/>
      <c r="WEX75" s="19"/>
      <c r="WEY75" s="19"/>
      <c r="WEZ75" s="19"/>
      <c r="WFA75" s="19"/>
      <c r="WFB75" s="25"/>
      <c r="WFC75" s="19"/>
      <c r="WFD75" s="25"/>
      <c r="WFE75" s="19"/>
      <c r="WFF75" s="19"/>
      <c r="WFG75" s="19"/>
      <c r="WFH75" s="19"/>
      <c r="WFI75" s="19"/>
      <c r="WFJ75" s="19"/>
      <c r="WFK75" s="19"/>
      <c r="WFL75" s="19"/>
      <c r="WFM75" s="26"/>
      <c r="WFN75" s="22"/>
      <c r="WFO75" s="23"/>
      <c r="WFP75" s="20"/>
      <c r="WFQ75" s="22"/>
      <c r="WFR75" s="23"/>
      <c r="WFS75" s="23"/>
      <c r="WFT75" s="24"/>
      <c r="WFU75" s="24"/>
      <c r="WFV75" s="21"/>
      <c r="WFW75" s="24"/>
      <c r="WFX75" s="16"/>
      <c r="WFY75" s="16"/>
      <c r="WFZ75" s="17"/>
      <c r="WGA75" s="17"/>
      <c r="WGB75" s="18"/>
      <c r="WGC75" s="19"/>
      <c r="WGD75" s="19"/>
      <c r="WGE75" s="19"/>
      <c r="WGF75" s="19"/>
      <c r="WGG75" s="25"/>
      <c r="WGH75" s="19"/>
      <c r="WGI75" s="25"/>
      <c r="WGJ75" s="19"/>
      <c r="WGK75" s="19"/>
      <c r="WGL75" s="19"/>
      <c r="WGM75" s="19"/>
      <c r="WGN75" s="19"/>
      <c r="WGO75" s="19"/>
      <c r="WGP75" s="19"/>
      <c r="WGQ75" s="19"/>
      <c r="WGR75" s="26"/>
      <c r="WGS75" s="22"/>
      <c r="WGT75" s="23"/>
      <c r="WGU75" s="20"/>
      <c r="WGV75" s="22"/>
      <c r="WGW75" s="23"/>
      <c r="WGX75" s="23"/>
      <c r="WGY75" s="24"/>
      <c r="WGZ75" s="24"/>
      <c r="WHA75" s="21"/>
      <c r="WHB75" s="24"/>
      <c r="WHC75" s="16"/>
      <c r="WHD75" s="16"/>
      <c r="WHE75" s="17"/>
      <c r="WHF75" s="17"/>
      <c r="WHG75" s="18"/>
      <c r="WHH75" s="19"/>
      <c r="WHI75" s="19"/>
      <c r="WHJ75" s="19"/>
      <c r="WHK75" s="19"/>
      <c r="WHL75" s="25"/>
      <c r="WHM75" s="19"/>
      <c r="WHN75" s="25"/>
      <c r="WHO75" s="19"/>
      <c r="WHP75" s="19"/>
      <c r="WHQ75" s="19"/>
      <c r="WHR75" s="19"/>
      <c r="WHS75" s="19"/>
      <c r="WHT75" s="19"/>
      <c r="WHU75" s="19"/>
      <c r="WHV75" s="19"/>
      <c r="WHW75" s="26"/>
      <c r="WHX75" s="22"/>
      <c r="WHY75" s="23"/>
      <c r="WHZ75" s="20"/>
      <c r="WIA75" s="22"/>
      <c r="WIB75" s="23"/>
      <c r="WIC75" s="23"/>
      <c r="WID75" s="24"/>
      <c r="WIE75" s="24"/>
      <c r="WIF75" s="21"/>
      <c r="WIG75" s="24"/>
      <c r="WIH75" s="16"/>
      <c r="WII75" s="16"/>
      <c r="WIJ75" s="17"/>
      <c r="WIK75" s="17"/>
      <c r="WIL75" s="18"/>
      <c r="WIM75" s="19"/>
      <c r="WIN75" s="19"/>
      <c r="WIO75" s="19"/>
      <c r="WIP75" s="19"/>
      <c r="WIQ75" s="25"/>
      <c r="WIR75" s="19"/>
      <c r="WIS75" s="25"/>
      <c r="WIT75" s="19"/>
      <c r="WIU75" s="19"/>
      <c r="WIV75" s="19"/>
      <c r="WIW75" s="19"/>
      <c r="WIX75" s="19"/>
      <c r="WIY75" s="19"/>
      <c r="WIZ75" s="19"/>
      <c r="WJA75" s="19"/>
      <c r="WJB75" s="26"/>
      <c r="WJC75" s="22"/>
      <c r="WJD75" s="23"/>
      <c r="WJE75" s="20"/>
      <c r="WJF75" s="22"/>
      <c r="WJG75" s="23"/>
      <c r="WJH75" s="23"/>
      <c r="WJI75" s="24"/>
      <c r="WJJ75" s="24"/>
      <c r="WJK75" s="21"/>
      <c r="WJL75" s="24"/>
      <c r="WJM75" s="16"/>
      <c r="WJN75" s="16"/>
      <c r="WJO75" s="17"/>
      <c r="WJP75" s="17"/>
      <c r="WJQ75" s="18"/>
      <c r="WJR75" s="19"/>
      <c r="WJS75" s="19"/>
      <c r="WJT75" s="19"/>
      <c r="WJU75" s="19"/>
      <c r="WJV75" s="25"/>
      <c r="WJW75" s="19"/>
      <c r="WJX75" s="25"/>
      <c r="WJY75" s="19"/>
      <c r="WJZ75" s="19"/>
      <c r="WKA75" s="19"/>
      <c r="WKB75" s="19"/>
      <c r="WKC75" s="19"/>
      <c r="WKD75" s="19"/>
      <c r="WKE75" s="19"/>
      <c r="WKF75" s="19"/>
      <c r="WKG75" s="26"/>
      <c r="WKH75" s="22"/>
      <c r="WKI75" s="23"/>
      <c r="WKJ75" s="20"/>
      <c r="WKK75" s="22"/>
      <c r="WKL75" s="23"/>
      <c r="WKM75" s="23"/>
      <c r="WKN75" s="24"/>
      <c r="WKO75" s="24"/>
      <c r="WKP75" s="21"/>
      <c r="WKQ75" s="24"/>
      <c r="WKR75" s="16"/>
      <c r="WKS75" s="16"/>
      <c r="WKT75" s="17"/>
      <c r="WKU75" s="17"/>
      <c r="WKV75" s="18"/>
      <c r="WKW75" s="19"/>
      <c r="WKX75" s="19"/>
      <c r="WKY75" s="19"/>
      <c r="WKZ75" s="19"/>
      <c r="WLA75" s="25"/>
      <c r="WLB75" s="19"/>
      <c r="WLC75" s="25"/>
      <c r="WLD75" s="19"/>
      <c r="WLE75" s="19"/>
      <c r="WLF75" s="19"/>
      <c r="WLG75" s="19"/>
      <c r="WLH75" s="19"/>
      <c r="WLI75" s="19"/>
      <c r="WLJ75" s="19"/>
      <c r="WLK75" s="19"/>
      <c r="WLL75" s="26"/>
      <c r="WLM75" s="22"/>
      <c r="WLN75" s="23"/>
      <c r="WLO75" s="20"/>
      <c r="WLP75" s="22"/>
      <c r="WLQ75" s="23"/>
      <c r="WLR75" s="23"/>
      <c r="WLS75" s="24"/>
      <c r="WLT75" s="24"/>
      <c r="WLU75" s="21"/>
      <c r="WLV75" s="24"/>
      <c r="WLW75" s="16"/>
      <c r="WLX75" s="16"/>
      <c r="WLY75" s="17"/>
      <c r="WLZ75" s="17"/>
      <c r="WMA75" s="18"/>
      <c r="WMB75" s="19"/>
      <c r="WMC75" s="19"/>
      <c r="WMD75" s="19"/>
      <c r="WME75" s="19"/>
      <c r="WMF75" s="25"/>
      <c r="WMG75" s="19"/>
      <c r="WMH75" s="25"/>
      <c r="WMI75" s="19"/>
      <c r="WMJ75" s="19"/>
      <c r="WMK75" s="19"/>
      <c r="WML75" s="19"/>
      <c r="WMM75" s="19"/>
      <c r="WMN75" s="19"/>
      <c r="WMO75" s="19"/>
      <c r="WMP75" s="19"/>
      <c r="WMQ75" s="26"/>
      <c r="WMR75" s="22"/>
      <c r="WMS75" s="23"/>
      <c r="WMT75" s="20"/>
      <c r="WMU75" s="22"/>
      <c r="WMV75" s="23"/>
      <c r="WMW75" s="23"/>
      <c r="WMX75" s="24"/>
      <c r="WMY75" s="24"/>
      <c r="WMZ75" s="21"/>
      <c r="WNA75" s="24"/>
      <c r="WNB75" s="16"/>
      <c r="WNC75" s="16"/>
      <c r="WND75" s="17"/>
      <c r="WNE75" s="17"/>
      <c r="WNF75" s="18"/>
      <c r="WNG75" s="19"/>
      <c r="WNH75" s="19"/>
      <c r="WNI75" s="19"/>
      <c r="WNJ75" s="19"/>
      <c r="WNK75" s="25"/>
      <c r="WNL75" s="19"/>
      <c r="WNM75" s="25"/>
      <c r="WNN75" s="19"/>
      <c r="WNO75" s="19"/>
      <c r="WNP75" s="19"/>
      <c r="WNQ75" s="19"/>
      <c r="WNR75" s="19"/>
      <c r="WNS75" s="19"/>
      <c r="WNT75" s="19"/>
      <c r="WNU75" s="19"/>
      <c r="WNV75" s="26"/>
      <c r="WNW75" s="22"/>
      <c r="WNX75" s="23"/>
      <c r="WNY75" s="20"/>
      <c r="WNZ75" s="22"/>
      <c r="WOA75" s="23"/>
      <c r="WOB75" s="23"/>
      <c r="WOC75" s="24"/>
      <c r="WOD75" s="24"/>
      <c r="WOE75" s="21"/>
      <c r="WOF75" s="24"/>
      <c r="WOG75" s="16"/>
      <c r="WOH75" s="16"/>
      <c r="WOI75" s="17"/>
      <c r="WOJ75" s="17"/>
      <c r="WOK75" s="18"/>
      <c r="WOL75" s="19"/>
      <c r="WOM75" s="19"/>
      <c r="WON75" s="19"/>
      <c r="WOO75" s="19"/>
      <c r="WOP75" s="25"/>
      <c r="WOQ75" s="19"/>
      <c r="WOR75" s="25"/>
      <c r="WOS75" s="19"/>
      <c r="WOT75" s="19"/>
      <c r="WOU75" s="19"/>
      <c r="WOV75" s="19"/>
      <c r="WOW75" s="19"/>
      <c r="WOX75" s="19"/>
      <c r="WOY75" s="19"/>
      <c r="WOZ75" s="19"/>
      <c r="WPA75" s="26"/>
      <c r="WPB75" s="22"/>
      <c r="WPC75" s="23"/>
      <c r="WPD75" s="20"/>
      <c r="WPE75" s="22"/>
      <c r="WPF75" s="23"/>
      <c r="WPG75" s="23"/>
      <c r="WPH75" s="24"/>
      <c r="WPI75" s="24"/>
      <c r="WPJ75" s="21"/>
      <c r="WPK75" s="24"/>
      <c r="WPL75" s="16"/>
      <c r="WPM75" s="16"/>
      <c r="WPN75" s="17"/>
      <c r="WPO75" s="17"/>
      <c r="WPP75" s="18"/>
      <c r="WPQ75" s="19"/>
      <c r="WPR75" s="19"/>
      <c r="WPS75" s="19"/>
      <c r="WPT75" s="19"/>
      <c r="WPU75" s="25"/>
      <c r="WPV75" s="19"/>
      <c r="WPW75" s="25"/>
      <c r="WPX75" s="19"/>
      <c r="WPY75" s="19"/>
      <c r="WPZ75" s="19"/>
      <c r="WQA75" s="19"/>
      <c r="WQB75" s="19"/>
      <c r="WQC75" s="19"/>
      <c r="WQD75" s="19"/>
      <c r="WQE75" s="19"/>
      <c r="WQF75" s="26"/>
      <c r="WQG75" s="22"/>
      <c r="WQH75" s="23"/>
      <c r="WQI75" s="20"/>
      <c r="WQJ75" s="22"/>
      <c r="WQK75" s="23"/>
      <c r="WQL75" s="23"/>
      <c r="WQM75" s="24"/>
      <c r="WQN75" s="24"/>
      <c r="WQO75" s="21"/>
      <c r="WQP75" s="24"/>
      <c r="WQQ75" s="16"/>
      <c r="WQR75" s="16"/>
      <c r="WQS75" s="17"/>
      <c r="WQT75" s="17"/>
      <c r="WQU75" s="18"/>
      <c r="WQV75" s="19"/>
      <c r="WQW75" s="19"/>
      <c r="WQX75" s="19"/>
      <c r="WQY75" s="19"/>
      <c r="WQZ75" s="25"/>
      <c r="WRA75" s="19"/>
      <c r="WRB75" s="25"/>
      <c r="WRC75" s="19"/>
      <c r="WRD75" s="19"/>
      <c r="WRE75" s="19"/>
      <c r="WRF75" s="19"/>
      <c r="WRG75" s="19"/>
      <c r="WRH75" s="19"/>
      <c r="WRI75" s="19"/>
      <c r="WRJ75" s="19"/>
      <c r="WRK75" s="26"/>
      <c r="WRL75" s="22"/>
      <c r="WRM75" s="23"/>
      <c r="WRN75" s="20"/>
      <c r="WRO75" s="22"/>
      <c r="WRP75" s="23"/>
      <c r="WRQ75" s="23"/>
      <c r="WRR75" s="24"/>
      <c r="WRS75" s="24"/>
      <c r="WRT75" s="21"/>
      <c r="WRU75" s="24"/>
      <c r="WRV75" s="16"/>
      <c r="WRW75" s="16"/>
      <c r="WRX75" s="17"/>
      <c r="WRY75" s="17"/>
      <c r="WRZ75" s="18"/>
      <c r="WSA75" s="19"/>
      <c r="WSB75" s="19"/>
      <c r="WSC75" s="19"/>
      <c r="WSD75" s="19"/>
      <c r="WSE75" s="25"/>
      <c r="WSF75" s="19"/>
      <c r="WSG75" s="25"/>
      <c r="WSH75" s="19"/>
      <c r="WSI75" s="19"/>
      <c r="WSJ75" s="19"/>
      <c r="WSK75" s="19"/>
      <c r="WSL75" s="19"/>
      <c r="WSM75" s="19"/>
      <c r="WSN75" s="19"/>
      <c r="WSO75" s="19"/>
      <c r="WSP75" s="26"/>
      <c r="WSQ75" s="22"/>
      <c r="WSR75" s="23"/>
      <c r="WSS75" s="20"/>
      <c r="WST75" s="22"/>
      <c r="WSU75" s="23"/>
      <c r="WSV75" s="23"/>
      <c r="WSW75" s="24"/>
      <c r="WSX75" s="24"/>
      <c r="WSY75" s="21"/>
      <c r="WSZ75" s="24"/>
      <c r="WTA75" s="16"/>
      <c r="WTB75" s="16"/>
      <c r="WTC75" s="17"/>
      <c r="WTD75" s="17"/>
      <c r="WTE75" s="18"/>
      <c r="WTF75" s="19"/>
      <c r="WTG75" s="19"/>
      <c r="WTH75" s="19"/>
      <c r="WTI75" s="19"/>
      <c r="WTJ75" s="25"/>
      <c r="WTK75" s="19"/>
      <c r="WTL75" s="25"/>
      <c r="WTM75" s="19"/>
      <c r="WTN75" s="19"/>
      <c r="WTO75" s="19"/>
      <c r="WTP75" s="19"/>
      <c r="WTQ75" s="19"/>
      <c r="WTR75" s="19"/>
      <c r="WTS75" s="19"/>
      <c r="WTT75" s="19"/>
      <c r="WTU75" s="26"/>
      <c r="WTV75" s="22"/>
      <c r="WTW75" s="23"/>
      <c r="WTX75" s="20"/>
      <c r="WTY75" s="22"/>
      <c r="WTZ75" s="23"/>
      <c r="WUA75" s="23"/>
      <c r="WUB75" s="24"/>
      <c r="WUC75" s="24"/>
      <c r="WUD75" s="21"/>
      <c r="WUE75" s="24"/>
      <c r="WUF75" s="16"/>
      <c r="WUG75" s="16"/>
      <c r="WUH75" s="17"/>
      <c r="WUI75" s="17"/>
      <c r="WUJ75" s="18"/>
      <c r="WUK75" s="19"/>
      <c r="WUL75" s="19"/>
      <c r="WUM75" s="19"/>
      <c r="WUN75" s="19"/>
      <c r="WUO75" s="25"/>
      <c r="WUP75" s="19"/>
      <c r="WUQ75" s="25"/>
      <c r="WUR75" s="19"/>
      <c r="WUS75" s="19"/>
      <c r="WUT75" s="19"/>
      <c r="WUU75" s="19"/>
      <c r="WUV75" s="19"/>
      <c r="WUW75" s="19"/>
      <c r="WUX75" s="19"/>
      <c r="WUY75" s="19"/>
      <c r="WUZ75" s="26"/>
      <c r="WVA75" s="22"/>
      <c r="WVB75" s="23"/>
      <c r="WVC75" s="20"/>
      <c r="WVD75" s="22"/>
      <c r="WVE75" s="23"/>
      <c r="WVF75" s="23"/>
      <c r="WVG75" s="24"/>
      <c r="WVH75" s="24"/>
      <c r="WVI75" s="21"/>
      <c r="WVJ75" s="24"/>
      <c r="WVK75" s="16"/>
      <c r="WVL75" s="16"/>
      <c r="WVM75" s="17"/>
      <c r="WVN75" s="17"/>
      <c r="WVO75" s="18"/>
      <c r="WVP75" s="19"/>
      <c r="WVQ75" s="19"/>
      <c r="WVR75" s="19"/>
      <c r="WVS75" s="19"/>
      <c r="WVT75" s="25"/>
      <c r="WVU75" s="19"/>
      <c r="WVV75" s="25"/>
      <c r="WVW75" s="19"/>
      <c r="WVX75" s="19"/>
      <c r="WVY75" s="19"/>
      <c r="WVZ75" s="19"/>
      <c r="WWA75" s="19"/>
      <c r="WWB75" s="19"/>
      <c r="WWC75" s="19"/>
      <c r="WWD75" s="19"/>
      <c r="WWE75" s="26"/>
      <c r="WWF75" s="22"/>
      <c r="WWG75" s="23"/>
      <c r="WWH75" s="20"/>
      <c r="WWI75" s="22"/>
      <c r="WWJ75" s="23"/>
      <c r="WWK75" s="23"/>
      <c r="WWL75" s="24"/>
      <c r="WWM75" s="24"/>
      <c r="WWN75" s="21"/>
      <c r="WWO75" s="24"/>
      <c r="WWP75" s="16"/>
      <c r="WWQ75" s="16"/>
      <c r="WWR75" s="17"/>
      <c r="WWS75" s="17"/>
      <c r="WWT75" s="18"/>
      <c r="WWU75" s="19"/>
      <c r="WWV75" s="19"/>
      <c r="WWW75" s="19"/>
      <c r="WWX75" s="19"/>
      <c r="WWY75" s="25"/>
      <c r="WWZ75" s="19"/>
      <c r="WXA75" s="25"/>
      <c r="WXB75" s="19"/>
      <c r="WXC75" s="19"/>
      <c r="WXD75" s="19"/>
      <c r="WXE75" s="19"/>
      <c r="WXF75" s="19"/>
      <c r="WXG75" s="19"/>
      <c r="WXH75" s="19"/>
      <c r="WXI75" s="19"/>
      <c r="WXJ75" s="26"/>
      <c r="WXK75" s="22"/>
      <c r="WXL75" s="23"/>
      <c r="WXM75" s="20"/>
      <c r="WXN75" s="22"/>
      <c r="WXO75" s="23"/>
      <c r="WXP75" s="23"/>
      <c r="WXQ75" s="24"/>
      <c r="WXR75" s="24"/>
      <c r="WXS75" s="21"/>
      <c r="WXT75" s="24"/>
      <c r="WXU75" s="16"/>
      <c r="WXV75" s="16"/>
      <c r="WXW75" s="17"/>
      <c r="WXX75" s="17"/>
      <c r="WXY75" s="18"/>
      <c r="WXZ75" s="19"/>
      <c r="WYA75" s="19"/>
      <c r="WYB75" s="19"/>
      <c r="WYC75" s="19"/>
      <c r="WYD75" s="25"/>
      <c r="WYE75" s="19"/>
      <c r="WYF75" s="25"/>
      <c r="WYG75" s="19"/>
      <c r="WYH75" s="19"/>
      <c r="WYI75" s="19"/>
      <c r="WYJ75" s="19"/>
      <c r="WYK75" s="19"/>
      <c r="WYL75" s="19"/>
      <c r="WYM75" s="19"/>
      <c r="WYN75" s="19"/>
      <c r="WYO75" s="26"/>
      <c r="WYP75" s="22"/>
      <c r="WYQ75" s="23"/>
      <c r="WYR75" s="20"/>
      <c r="WYS75" s="22"/>
      <c r="WYT75" s="23"/>
      <c r="WYU75" s="23"/>
      <c r="WYV75" s="24"/>
      <c r="WYW75" s="24"/>
      <c r="WYX75" s="21"/>
      <c r="WYY75" s="24"/>
      <c r="WYZ75" s="16"/>
      <c r="WZA75" s="16"/>
      <c r="WZB75" s="17"/>
      <c r="WZC75" s="17"/>
      <c r="WZD75" s="18"/>
      <c r="WZE75" s="19"/>
      <c r="WZF75" s="19"/>
      <c r="WZG75" s="19"/>
      <c r="WZH75" s="19"/>
      <c r="WZI75" s="25"/>
      <c r="WZJ75" s="19"/>
      <c r="WZK75" s="25"/>
      <c r="WZL75" s="19"/>
      <c r="WZM75" s="19"/>
      <c r="WZN75" s="19"/>
      <c r="WZO75" s="19"/>
      <c r="WZP75" s="19"/>
      <c r="WZQ75" s="19"/>
      <c r="WZR75" s="19"/>
      <c r="WZS75" s="19"/>
      <c r="WZT75" s="26"/>
      <c r="WZU75" s="22"/>
      <c r="WZV75" s="23"/>
      <c r="WZW75" s="20"/>
      <c r="WZX75" s="22"/>
      <c r="WZY75" s="23"/>
      <c r="WZZ75" s="23"/>
      <c r="XAA75" s="24"/>
      <c r="XAB75" s="24"/>
      <c r="XAC75" s="21"/>
      <c r="XAD75" s="24"/>
      <c r="XAE75" s="16"/>
      <c r="XAF75" s="16"/>
      <c r="XAG75" s="17"/>
      <c r="XAH75" s="17"/>
      <c r="XAI75" s="18"/>
      <c r="XAJ75" s="19"/>
      <c r="XAK75" s="19"/>
      <c r="XAL75" s="19"/>
      <c r="XAM75" s="19"/>
      <c r="XAN75" s="25"/>
      <c r="XAO75" s="19"/>
      <c r="XAP75" s="25"/>
      <c r="XAQ75" s="19"/>
      <c r="XAR75" s="19"/>
      <c r="XAS75" s="19"/>
      <c r="XAT75" s="19"/>
      <c r="XAU75" s="19"/>
      <c r="XAV75" s="19"/>
      <c r="XAW75" s="19"/>
      <c r="XAX75" s="19"/>
      <c r="XAY75" s="26"/>
      <c r="XAZ75" s="22"/>
      <c r="XBA75" s="23"/>
      <c r="XBB75" s="20"/>
      <c r="XBC75" s="22"/>
      <c r="XBD75" s="23"/>
      <c r="XBE75" s="23"/>
      <c r="XBF75" s="24"/>
      <c r="XBG75" s="24"/>
      <c r="XBH75" s="21"/>
      <c r="XBI75" s="24"/>
      <c r="XBJ75" s="16"/>
      <c r="XBK75" s="16"/>
      <c r="XBL75" s="17"/>
      <c r="XBM75" s="17"/>
      <c r="XBN75" s="18"/>
      <c r="XBO75" s="19"/>
      <c r="XBP75" s="19"/>
      <c r="XBQ75" s="19"/>
      <c r="XBR75" s="19"/>
      <c r="XBS75" s="25"/>
      <c r="XBT75" s="19"/>
      <c r="XBU75" s="25"/>
      <c r="XBV75" s="19"/>
      <c r="XBW75" s="19"/>
      <c r="XBX75" s="19"/>
      <c r="XBY75" s="19"/>
      <c r="XBZ75" s="19"/>
      <c r="XCA75" s="19"/>
      <c r="XCB75" s="19"/>
      <c r="XCC75" s="19"/>
      <c r="XCD75" s="26"/>
      <c r="XCE75" s="22"/>
      <c r="XCF75" s="23"/>
      <c r="XCG75" s="20"/>
      <c r="XCH75" s="22"/>
      <c r="XCI75" s="23"/>
      <c r="XCJ75" s="23"/>
      <c r="XCK75" s="24"/>
      <c r="XCL75" s="24"/>
      <c r="XCM75" s="21"/>
      <c r="XCN75" s="24"/>
      <c r="XCO75" s="16"/>
      <c r="XCP75" s="16"/>
      <c r="XCQ75" s="17"/>
      <c r="XCR75" s="17"/>
      <c r="XCS75" s="18"/>
      <c r="XCT75" s="19"/>
      <c r="XCU75" s="19"/>
      <c r="XCV75" s="19"/>
      <c r="XCW75" s="19"/>
      <c r="XCX75" s="25"/>
      <c r="XCY75" s="19"/>
      <c r="XCZ75" s="25"/>
      <c r="XDA75" s="19"/>
      <c r="XDB75" s="19"/>
      <c r="XDC75" s="19"/>
      <c r="XDD75" s="19"/>
      <c r="XDE75" s="19"/>
      <c r="XDF75" s="19"/>
      <c r="XDG75" s="19"/>
      <c r="XDH75" s="19"/>
      <c r="XDI75" s="26"/>
      <c r="XDJ75" s="22"/>
      <c r="XDK75" s="23"/>
      <c r="XDL75" s="20"/>
      <c r="XDM75" s="22"/>
      <c r="XDN75" s="23"/>
      <c r="XDO75" s="23"/>
      <c r="XDP75" s="24"/>
      <c r="XDQ75" s="24"/>
      <c r="XDR75" s="21"/>
      <c r="XDS75" s="24"/>
      <c r="XDT75" s="16"/>
      <c r="XDU75" s="16"/>
      <c r="XDV75" s="17"/>
      <c r="XDW75" s="17"/>
      <c r="XDX75" s="18"/>
      <c r="XDY75" s="19"/>
      <c r="XDZ75" s="19"/>
      <c r="XEA75" s="19"/>
      <c r="XEB75" s="19"/>
      <c r="XEC75" s="25"/>
      <c r="XED75" s="19"/>
      <c r="XEE75" s="25"/>
      <c r="XEF75" s="19"/>
      <c r="XEG75" s="19"/>
      <c r="XEH75" s="19"/>
      <c r="XEI75" s="19"/>
      <c r="XEJ75" s="19"/>
      <c r="XEK75" s="19"/>
      <c r="XEL75" s="19"/>
      <c r="XEM75" s="19"/>
      <c r="XEN75" s="26"/>
      <c r="XEO75" s="22"/>
      <c r="XEP75" s="23"/>
      <c r="XEQ75" s="20"/>
      <c r="XER75" s="22"/>
      <c r="XES75" s="23"/>
      <c r="XET75" s="23"/>
      <c r="XEU75" s="24"/>
      <c r="XEV75" s="24"/>
      <c r="XEW75" s="21"/>
      <c r="XEX75" s="24"/>
      <c r="XEY75" s="16"/>
      <c r="XEZ75" s="16"/>
      <c r="XFA75" s="17"/>
      <c r="XFB75" s="17"/>
      <c r="XFC75" s="18"/>
      <c r="XFD75" s="19"/>
    </row>
    <row r="76" spans="1:16384" x14ac:dyDescent="0.25">
      <c r="A76" s="61" t="s">
        <v>149</v>
      </c>
      <c r="B76" s="189">
        <v>44537</v>
      </c>
      <c r="C76" s="62" t="s">
        <v>130</v>
      </c>
      <c r="D76" s="61" t="s">
        <v>148</v>
      </c>
      <c r="E76" s="189">
        <v>44539</v>
      </c>
      <c r="F76" s="189">
        <v>47011</v>
      </c>
      <c r="G76" s="63">
        <v>4000000</v>
      </c>
      <c r="H76" s="63"/>
      <c r="I76" s="64">
        <v>4192800</v>
      </c>
      <c r="J76" s="63">
        <v>3999900</v>
      </c>
      <c r="K76" s="87">
        <v>4192800</v>
      </c>
      <c r="L76" s="87">
        <v>3999900</v>
      </c>
      <c r="M76" s="14" t="s">
        <v>99</v>
      </c>
      <c r="N76" s="14" t="s">
        <v>99</v>
      </c>
      <c r="O76" s="88">
        <v>0.04</v>
      </c>
      <c r="P76" s="65"/>
      <c r="Q76" s="65">
        <v>4.1000000000000002E-2</v>
      </c>
      <c r="R76" s="65">
        <v>0.04</v>
      </c>
      <c r="S76" s="65">
        <v>3.5999999999999997E-2</v>
      </c>
      <c r="T76" s="66">
        <v>100.053832356717</v>
      </c>
      <c r="U76" s="65">
        <v>9.3566666666666659E-3</v>
      </c>
      <c r="V76" s="66">
        <v>100.98949902338401</v>
      </c>
      <c r="W76" s="65"/>
      <c r="X76" s="65"/>
      <c r="Y76" s="65"/>
      <c r="Z76" s="65"/>
      <c r="AA76" s="65"/>
      <c r="AB76" s="65"/>
      <c r="AC76" s="65"/>
      <c r="AD76" s="65">
        <v>4.0099999999999997E-2</v>
      </c>
      <c r="AE76" s="15">
        <v>1.05</v>
      </c>
      <c r="AG76" s="8"/>
    </row>
    <row r="77" spans="1:16384" x14ac:dyDescent="0.25">
      <c r="A77" s="61" t="s">
        <v>82</v>
      </c>
      <c r="B77" s="189">
        <v>44550</v>
      </c>
      <c r="C77" s="62" t="s">
        <v>98</v>
      </c>
      <c r="D77" s="61" t="s">
        <v>148</v>
      </c>
      <c r="E77" s="189">
        <v>44552</v>
      </c>
      <c r="F77" s="197">
        <v>45345</v>
      </c>
      <c r="G77" s="63">
        <v>3000000</v>
      </c>
      <c r="H77" s="63"/>
      <c r="I77" s="63">
        <v>4598100</v>
      </c>
      <c r="J77" s="63">
        <v>3000000</v>
      </c>
      <c r="K77" s="87">
        <v>4448100</v>
      </c>
      <c r="L77" s="87">
        <v>2850000</v>
      </c>
      <c r="M77" s="14">
        <v>150000</v>
      </c>
      <c r="N77" s="14">
        <v>150000</v>
      </c>
      <c r="O77" s="88"/>
      <c r="P77" s="65">
        <v>2.5420000000000002E-2</v>
      </c>
      <c r="Q77" s="65">
        <v>0.03</v>
      </c>
      <c r="R77" s="65">
        <v>2.64E-2</v>
      </c>
      <c r="S77" s="65">
        <v>2.47E-2</v>
      </c>
      <c r="T77" s="66">
        <v>100.53858</v>
      </c>
      <c r="U77" s="65">
        <v>9.2555499999999995E-3</v>
      </c>
      <c r="V77" s="66">
        <v>101.46478999999999</v>
      </c>
      <c r="W77" s="65"/>
      <c r="X77" s="65"/>
      <c r="Y77" s="65"/>
      <c r="Z77" s="65"/>
      <c r="AA77" s="65"/>
      <c r="AB77" s="65"/>
      <c r="AC77" s="65"/>
      <c r="AD77" s="65">
        <v>2.8000000000000001E-2</v>
      </c>
      <c r="AE77" s="15">
        <v>1.53</v>
      </c>
      <c r="AG77" s="8"/>
    </row>
    <row r="78" spans="1:16384" x14ac:dyDescent="0.25">
      <c r="A78" s="61" t="s">
        <v>151</v>
      </c>
      <c r="B78" s="189">
        <v>44558</v>
      </c>
      <c r="C78" s="62" t="s">
        <v>64</v>
      </c>
      <c r="D78" s="61" t="s">
        <v>148</v>
      </c>
      <c r="E78" s="189">
        <v>44560</v>
      </c>
      <c r="F78" s="197">
        <v>44924</v>
      </c>
      <c r="G78" s="63">
        <v>4300000</v>
      </c>
      <c r="H78" s="63"/>
      <c r="I78" s="63">
        <v>7198840</v>
      </c>
      <c r="J78" s="63">
        <v>4300000</v>
      </c>
      <c r="K78" s="87">
        <v>3530000</v>
      </c>
      <c r="L78" s="87">
        <v>1152480</v>
      </c>
      <c r="M78" s="14">
        <v>3668840</v>
      </c>
      <c r="N78" s="14">
        <v>3147520</v>
      </c>
      <c r="O78" s="88"/>
      <c r="P78" s="65">
        <v>1.566E-2</v>
      </c>
      <c r="Q78" s="65">
        <v>1.77E-2</v>
      </c>
      <c r="R78" s="65">
        <v>1.6E-2</v>
      </c>
      <c r="S78" s="65">
        <v>1.4999999999999999E-2</v>
      </c>
      <c r="T78" s="66"/>
      <c r="U78" s="65"/>
      <c r="V78" s="66"/>
      <c r="W78" s="65"/>
      <c r="X78" s="65"/>
      <c r="Y78" s="65"/>
      <c r="Z78" s="65"/>
      <c r="AA78" s="65"/>
      <c r="AB78" s="65"/>
      <c r="AC78" s="65"/>
      <c r="AD78" s="65"/>
      <c r="AE78" s="15">
        <v>1.67</v>
      </c>
      <c r="AG78" s="8"/>
    </row>
    <row r="79" spans="1:16384" x14ac:dyDescent="0.25">
      <c r="A79" s="30" t="s">
        <v>152</v>
      </c>
      <c r="B79" s="29">
        <v>44566</v>
      </c>
      <c r="C79" s="89" t="s">
        <v>66</v>
      </c>
      <c r="D79" s="30" t="s">
        <v>65</v>
      </c>
      <c r="E79" s="29">
        <v>44567</v>
      </c>
      <c r="F79" s="29">
        <v>44658</v>
      </c>
      <c r="G79" s="31">
        <v>1000000</v>
      </c>
      <c r="H79" s="31"/>
      <c r="I79" s="90">
        <v>1447420</v>
      </c>
      <c r="J79" s="90">
        <v>1000000</v>
      </c>
      <c r="K79" s="87">
        <v>1200000</v>
      </c>
      <c r="L79" s="87">
        <v>752580</v>
      </c>
      <c r="M79" s="57">
        <v>247420</v>
      </c>
      <c r="N79" s="57">
        <v>247420</v>
      </c>
      <c r="O79" s="88"/>
      <c r="P79" s="91">
        <v>9.6399999999999993E-3</v>
      </c>
      <c r="Q79" s="91">
        <v>1.0500000000000001E-2</v>
      </c>
      <c r="R79" s="91">
        <v>9.7999999999999997E-3</v>
      </c>
      <c r="S79" s="91">
        <v>9.4999999999999998E-3</v>
      </c>
      <c r="T79" s="92"/>
      <c r="U79" s="91"/>
      <c r="V79" s="58"/>
      <c r="W79" s="91"/>
      <c r="X79" s="91"/>
      <c r="Y79" s="91"/>
      <c r="Z79" s="91"/>
      <c r="AA79" s="91"/>
      <c r="AB79" s="91"/>
      <c r="AC79" s="91"/>
      <c r="AD79" s="91"/>
      <c r="AE79" s="58">
        <v>1.45</v>
      </c>
      <c r="AG79" s="8"/>
    </row>
    <row r="80" spans="1:16384" x14ac:dyDescent="0.25">
      <c r="A80" s="30" t="s">
        <v>153</v>
      </c>
      <c r="B80" s="29">
        <v>44566</v>
      </c>
      <c r="C80" s="89" t="s">
        <v>64</v>
      </c>
      <c r="D80" s="30" t="s">
        <v>65</v>
      </c>
      <c r="E80" s="29">
        <v>44567</v>
      </c>
      <c r="F80" s="29">
        <v>44931</v>
      </c>
      <c r="G80" s="31">
        <v>8500000</v>
      </c>
      <c r="H80" s="31"/>
      <c r="I80" s="90">
        <v>10631180</v>
      </c>
      <c r="J80" s="90">
        <v>8500000</v>
      </c>
      <c r="K80" s="87">
        <v>8956400</v>
      </c>
      <c r="L80" s="87">
        <v>6825220</v>
      </c>
      <c r="M80" s="57">
        <v>1674780</v>
      </c>
      <c r="N80" s="57">
        <v>1674780</v>
      </c>
      <c r="O80" s="88"/>
      <c r="P80" s="91">
        <v>1.5699999999999999E-2</v>
      </c>
      <c r="Q80" s="91">
        <v>1.7100000000000001E-2</v>
      </c>
      <c r="R80" s="91">
        <v>1.6400000000000001E-2</v>
      </c>
      <c r="S80" s="91">
        <v>1.4500000000000001E-2</v>
      </c>
      <c r="T80" s="92"/>
      <c r="U80" s="91"/>
      <c r="V80" s="58"/>
      <c r="W80" s="91"/>
      <c r="X80" s="91"/>
      <c r="Y80" s="91"/>
      <c r="Z80" s="91"/>
      <c r="AA80" s="91"/>
      <c r="AB80" s="91"/>
      <c r="AC80" s="91"/>
      <c r="AD80" s="91"/>
      <c r="AE80" s="58">
        <v>1.25</v>
      </c>
      <c r="AG80" s="8"/>
    </row>
    <row r="81" spans="1:33" x14ac:dyDescent="0.25">
      <c r="A81" s="61" t="s">
        <v>154</v>
      </c>
      <c r="B81" s="189">
        <v>44573</v>
      </c>
      <c r="C81" s="62" t="s">
        <v>128</v>
      </c>
      <c r="D81" s="61" t="s">
        <v>65</v>
      </c>
      <c r="E81" s="189">
        <v>44575</v>
      </c>
      <c r="F81" s="189">
        <v>45336</v>
      </c>
      <c r="G81" s="63">
        <v>4000000</v>
      </c>
      <c r="H81" s="63"/>
      <c r="I81" s="64">
        <v>4860500</v>
      </c>
      <c r="J81" s="63">
        <v>4000000</v>
      </c>
      <c r="K81" s="87">
        <v>4606900</v>
      </c>
      <c r="L81" s="87">
        <v>3746400</v>
      </c>
      <c r="M81" s="56">
        <v>253600</v>
      </c>
      <c r="N81" s="56">
        <v>253600</v>
      </c>
      <c r="O81" s="88">
        <v>2.07E-2</v>
      </c>
      <c r="P81" s="65"/>
      <c r="Q81" s="65">
        <v>2.1999999999999999E-2</v>
      </c>
      <c r="R81" s="65">
        <v>2.07E-2</v>
      </c>
      <c r="S81" s="65">
        <v>1.7999999999999999E-2</v>
      </c>
      <c r="T81" s="66"/>
      <c r="U81" s="65"/>
      <c r="V81" s="66"/>
      <c r="W81" s="65"/>
      <c r="X81" s="65"/>
      <c r="Y81" s="65"/>
      <c r="Z81" s="65"/>
      <c r="AA81" s="65"/>
      <c r="AB81" s="65"/>
      <c r="AC81" s="65"/>
      <c r="AD81" s="65">
        <v>2.07E-2</v>
      </c>
      <c r="AE81" s="15">
        <f>I81/G81</f>
        <v>1.215125</v>
      </c>
      <c r="AG81" s="8"/>
    </row>
    <row r="82" spans="1:33" s="27" customFormat="1" x14ac:dyDescent="0.25">
      <c r="A82" s="30" t="s">
        <v>155</v>
      </c>
      <c r="B82" s="29">
        <v>44579</v>
      </c>
      <c r="C82" s="89" t="s">
        <v>64</v>
      </c>
      <c r="D82" s="30" t="s">
        <v>65</v>
      </c>
      <c r="E82" s="29">
        <v>44581</v>
      </c>
      <c r="F82" s="29">
        <v>44945</v>
      </c>
      <c r="G82" s="31">
        <v>9200000</v>
      </c>
      <c r="H82" s="31"/>
      <c r="I82" s="90">
        <v>10011070</v>
      </c>
      <c r="J82" s="90">
        <v>9200000</v>
      </c>
      <c r="K82" s="87">
        <v>6388490</v>
      </c>
      <c r="L82" s="87">
        <v>5577420</v>
      </c>
      <c r="M82" s="57">
        <v>3622580</v>
      </c>
      <c r="N82" s="57">
        <v>3622580</v>
      </c>
      <c r="O82" s="88"/>
      <c r="P82" s="91">
        <v>1.593E-2</v>
      </c>
      <c r="Q82" s="91">
        <v>1.7000000000000001E-2</v>
      </c>
      <c r="R82" s="91">
        <v>1.6400000000000001E-2</v>
      </c>
      <c r="S82" s="91">
        <v>1.4999999999999999E-2</v>
      </c>
      <c r="T82" s="92"/>
      <c r="U82" s="91"/>
      <c r="V82" s="58"/>
      <c r="W82" s="91"/>
      <c r="X82" s="91"/>
      <c r="Y82" s="91"/>
      <c r="Z82" s="91"/>
      <c r="AA82" s="91"/>
      <c r="AB82" s="91"/>
      <c r="AC82" s="91"/>
      <c r="AD82" s="91"/>
      <c r="AE82" s="58">
        <v>1.0900000000000001</v>
      </c>
      <c r="AG82" s="28"/>
    </row>
    <row r="83" spans="1:33" s="27" customFormat="1" x14ac:dyDescent="0.25">
      <c r="A83" s="30" t="s">
        <v>156</v>
      </c>
      <c r="B83" s="29">
        <v>44580</v>
      </c>
      <c r="C83" s="89" t="s">
        <v>129</v>
      </c>
      <c r="D83" s="30" t="s">
        <v>65</v>
      </c>
      <c r="E83" s="198">
        <v>44582</v>
      </c>
      <c r="F83" s="198">
        <v>48234</v>
      </c>
      <c r="G83" s="31">
        <v>5000000</v>
      </c>
      <c r="H83" s="31"/>
      <c r="I83" s="31">
        <v>6907400</v>
      </c>
      <c r="J83" s="31">
        <v>5489600</v>
      </c>
      <c r="K83" s="87">
        <v>5655500</v>
      </c>
      <c r="L83" s="87">
        <v>4392500</v>
      </c>
      <c r="M83" s="32">
        <v>1251900</v>
      </c>
      <c r="N83" s="32">
        <v>1097100</v>
      </c>
      <c r="O83" s="88">
        <v>5.0999999999999997E-2</v>
      </c>
      <c r="P83" s="91"/>
      <c r="Q83" s="91">
        <v>7.0000000000000007E-2</v>
      </c>
      <c r="R83" s="91">
        <v>5.0999999999999997E-2</v>
      </c>
      <c r="S83" s="91">
        <v>4.3999999999999997E-2</v>
      </c>
      <c r="T83" s="92"/>
      <c r="U83" s="91"/>
      <c r="V83" s="92"/>
      <c r="W83" s="91"/>
      <c r="X83" s="91"/>
      <c r="Y83" s="91"/>
      <c r="Z83" s="91"/>
      <c r="AA83" s="91"/>
      <c r="AB83" s="91"/>
      <c r="AC83" s="91"/>
      <c r="AD83" s="91">
        <v>5.0999999999999997E-2</v>
      </c>
      <c r="AE83" s="33">
        <v>1.38</v>
      </c>
      <c r="AG83" s="28"/>
    </row>
    <row r="84" spans="1:33" s="27" customFormat="1" x14ac:dyDescent="0.25">
      <c r="A84" s="30" t="s">
        <v>90</v>
      </c>
      <c r="B84" s="29">
        <v>44587</v>
      </c>
      <c r="C84" s="62" t="s">
        <v>74</v>
      </c>
      <c r="D84" s="30" t="s">
        <v>65</v>
      </c>
      <c r="E84" s="198">
        <v>44589</v>
      </c>
      <c r="F84" s="198">
        <v>46107</v>
      </c>
      <c r="G84" s="63">
        <v>4000000</v>
      </c>
      <c r="H84" s="31"/>
      <c r="I84" s="31">
        <v>7430600</v>
      </c>
      <c r="J84" s="31">
        <v>4600000</v>
      </c>
      <c r="K84" s="87">
        <v>7230600</v>
      </c>
      <c r="L84" s="87">
        <v>4400000</v>
      </c>
      <c r="M84" s="32">
        <v>200000</v>
      </c>
      <c r="N84" s="32">
        <v>200000</v>
      </c>
      <c r="O84" s="88"/>
      <c r="P84" s="91">
        <v>3.3509999999999998E-2</v>
      </c>
      <c r="Q84" s="91">
        <v>3.9E-2</v>
      </c>
      <c r="R84" s="91">
        <v>3.4299999999999997E-2</v>
      </c>
      <c r="S84" s="91">
        <v>3.2000000000000001E-2</v>
      </c>
      <c r="T84" s="92">
        <v>102.112317</v>
      </c>
      <c r="U84" s="91">
        <v>1.321667E-2</v>
      </c>
      <c r="V84" s="92">
        <v>103.43398334</v>
      </c>
      <c r="W84" s="91"/>
      <c r="X84" s="91"/>
      <c r="Y84" s="91"/>
      <c r="Z84" s="91"/>
      <c r="AA84" s="91"/>
      <c r="AB84" s="91"/>
      <c r="AC84" s="91"/>
      <c r="AD84" s="91">
        <v>3.9E-2</v>
      </c>
      <c r="AE84" s="33">
        <v>1.86</v>
      </c>
      <c r="AG84" s="28"/>
    </row>
    <row r="85" spans="1:33" s="27" customFormat="1" x14ac:dyDescent="0.25">
      <c r="A85" s="30" t="s">
        <v>157</v>
      </c>
      <c r="B85" s="29">
        <v>44593</v>
      </c>
      <c r="C85" s="89" t="s">
        <v>76</v>
      </c>
      <c r="D85" s="30" t="s">
        <v>77</v>
      </c>
      <c r="E85" s="29">
        <v>44595</v>
      </c>
      <c r="F85" s="29">
        <v>44777</v>
      </c>
      <c r="G85" s="63">
        <v>1000000</v>
      </c>
      <c r="H85" s="31"/>
      <c r="I85" s="31">
        <v>2505400</v>
      </c>
      <c r="J85" s="31">
        <v>1000000</v>
      </c>
      <c r="K85" s="87">
        <v>2180000</v>
      </c>
      <c r="L85" s="87">
        <v>674600</v>
      </c>
      <c r="M85" s="32">
        <v>325400</v>
      </c>
      <c r="N85" s="32">
        <v>325400</v>
      </c>
      <c r="O85" s="88"/>
      <c r="P85" s="91">
        <v>1.2070000000000001E-2</v>
      </c>
      <c r="Q85" s="91">
        <v>1.34E-2</v>
      </c>
      <c r="R85" s="91">
        <v>1.2500000000000001E-2</v>
      </c>
      <c r="S85" s="91">
        <v>1.18E-2</v>
      </c>
      <c r="T85" s="92"/>
      <c r="U85" s="91"/>
      <c r="V85" s="92"/>
      <c r="W85" s="91"/>
      <c r="X85" s="91"/>
      <c r="Y85" s="91"/>
      <c r="Z85" s="91"/>
      <c r="AA85" s="91"/>
      <c r="AB85" s="91"/>
      <c r="AC85" s="91"/>
      <c r="AD85" s="91"/>
      <c r="AE85" s="33">
        <v>2.5099999999999998</v>
      </c>
      <c r="AG85" s="28"/>
    </row>
    <row r="86" spans="1:33" s="27" customFormat="1" x14ac:dyDescent="0.25">
      <c r="A86" s="30" t="s">
        <v>158</v>
      </c>
      <c r="B86" s="29">
        <v>44593</v>
      </c>
      <c r="C86" s="89" t="s">
        <v>64</v>
      </c>
      <c r="D86" s="30" t="s">
        <v>77</v>
      </c>
      <c r="E86" s="29">
        <v>44595</v>
      </c>
      <c r="F86" s="29">
        <v>44594</v>
      </c>
      <c r="G86" s="63">
        <v>11200000</v>
      </c>
      <c r="H86" s="31"/>
      <c r="I86" s="31">
        <v>12511420</v>
      </c>
      <c r="J86" s="31">
        <v>11199980</v>
      </c>
      <c r="K86" s="87">
        <v>8086880</v>
      </c>
      <c r="L86" s="87">
        <v>6775440</v>
      </c>
      <c r="M86" s="32">
        <v>4424540</v>
      </c>
      <c r="N86" s="32">
        <v>4424540</v>
      </c>
      <c r="O86" s="88"/>
      <c r="P86" s="91">
        <v>1.5730000000000001E-2</v>
      </c>
      <c r="Q86" s="91">
        <v>1.7500000000000002E-2</v>
      </c>
      <c r="R86" s="91">
        <v>1.6199999999999999E-2</v>
      </c>
      <c r="S86" s="91">
        <v>1.4500000000000001E-2</v>
      </c>
      <c r="T86" s="92"/>
      <c r="U86" s="91"/>
      <c r="V86" s="92"/>
      <c r="W86" s="91"/>
      <c r="X86" s="91"/>
      <c r="Y86" s="91"/>
      <c r="Z86" s="91"/>
      <c r="AA86" s="91"/>
      <c r="AB86" s="91"/>
      <c r="AC86" s="91"/>
      <c r="AD86" s="91"/>
      <c r="AE86" s="33">
        <v>1.1200000000000001</v>
      </c>
      <c r="AG86" s="28"/>
    </row>
    <row r="87" spans="1:33" s="27" customFormat="1" x14ac:dyDescent="0.25">
      <c r="A87" s="30" t="s">
        <v>154</v>
      </c>
      <c r="B87" s="29">
        <v>44600</v>
      </c>
      <c r="C87" s="89" t="s">
        <v>127</v>
      </c>
      <c r="D87" s="30" t="s">
        <v>77</v>
      </c>
      <c r="E87" s="29">
        <v>44602</v>
      </c>
      <c r="F87" s="29">
        <v>45305</v>
      </c>
      <c r="G87" s="63">
        <v>4500000</v>
      </c>
      <c r="H87" s="31"/>
      <c r="I87" s="31">
        <v>9597600</v>
      </c>
      <c r="J87" s="31">
        <v>5049600</v>
      </c>
      <c r="K87" s="87">
        <v>9597600</v>
      </c>
      <c r="L87" s="87">
        <v>5049600</v>
      </c>
      <c r="M87" s="32">
        <v>0</v>
      </c>
      <c r="N87" s="32">
        <v>0</v>
      </c>
      <c r="O87" s="88">
        <v>1.9900000000000001E-2</v>
      </c>
      <c r="P87" s="91"/>
      <c r="Q87" s="91">
        <v>2.1999999999999999E-2</v>
      </c>
      <c r="R87" s="91">
        <v>1.9900000000000001E-2</v>
      </c>
      <c r="S87" s="91">
        <v>1.6500000000000001E-2</v>
      </c>
      <c r="T87" s="92">
        <v>100.14993547</v>
      </c>
      <c r="U87" s="91">
        <v>1.495E-3</v>
      </c>
      <c r="V87" s="92">
        <v>100.299435</v>
      </c>
      <c r="W87" s="91"/>
      <c r="X87" s="91"/>
      <c r="Y87" s="91"/>
      <c r="Z87" s="91"/>
      <c r="AA87" s="91"/>
      <c r="AB87" s="91"/>
      <c r="AC87" s="91"/>
      <c r="AD87" s="91">
        <v>2.07E-2</v>
      </c>
      <c r="AE87" s="33">
        <v>2.13</v>
      </c>
      <c r="AF87" s="28"/>
      <c r="AG87" s="28"/>
    </row>
    <row r="88" spans="1:33" s="27" customFormat="1" x14ac:dyDescent="0.25">
      <c r="A88" s="30" t="s">
        <v>159</v>
      </c>
      <c r="B88" s="29">
        <v>44607</v>
      </c>
      <c r="C88" s="62" t="s">
        <v>66</v>
      </c>
      <c r="D88" s="30" t="s">
        <v>77</v>
      </c>
      <c r="E88" s="29">
        <v>44609</v>
      </c>
      <c r="F88" s="29">
        <v>44700</v>
      </c>
      <c r="G88" s="63">
        <v>1000000</v>
      </c>
      <c r="H88" s="31"/>
      <c r="I88" s="31">
        <v>1611400</v>
      </c>
      <c r="J88" s="31">
        <v>1000000</v>
      </c>
      <c r="K88" s="87">
        <v>1306900</v>
      </c>
      <c r="L88" s="87">
        <v>1306900</v>
      </c>
      <c r="M88" s="32">
        <v>304500</v>
      </c>
      <c r="N88" s="32">
        <v>304500</v>
      </c>
      <c r="O88" s="88"/>
      <c r="P88" s="91">
        <v>8.5000000000000006E-3</v>
      </c>
      <c r="Q88" s="91">
        <v>9.7999999999999997E-3</v>
      </c>
      <c r="R88" s="91">
        <v>9.5999999999999992E-3</v>
      </c>
      <c r="S88" s="91">
        <v>6.0000000000000001E-3</v>
      </c>
      <c r="T88" s="92"/>
      <c r="U88" s="91"/>
      <c r="V88" s="92"/>
      <c r="W88" s="91"/>
      <c r="X88" s="91"/>
      <c r="Y88" s="91"/>
      <c r="Z88" s="91"/>
      <c r="AA88" s="91"/>
      <c r="AB88" s="91"/>
      <c r="AC88" s="91"/>
      <c r="AD88" s="91"/>
      <c r="AE88" s="33">
        <f t="shared" ref="AE88:AE97" si="0">I88/G88</f>
        <v>1.6113999999999999</v>
      </c>
      <c r="AF88" s="28"/>
      <c r="AG88" s="28"/>
    </row>
    <row r="89" spans="1:33" x14ac:dyDescent="0.25">
      <c r="A89" s="30" t="s">
        <v>160</v>
      </c>
      <c r="B89" s="29">
        <v>44607</v>
      </c>
      <c r="C89" s="62" t="s">
        <v>64</v>
      </c>
      <c r="D89" s="30" t="s">
        <v>77</v>
      </c>
      <c r="E89" s="29">
        <v>44609</v>
      </c>
      <c r="F89" s="29">
        <v>44973</v>
      </c>
      <c r="G89" s="63">
        <v>11200000</v>
      </c>
      <c r="H89" s="31"/>
      <c r="I89" s="31">
        <v>11231210</v>
      </c>
      <c r="J89" s="31">
        <v>11200000</v>
      </c>
      <c r="K89" s="87">
        <v>6940000</v>
      </c>
      <c r="L89" s="87">
        <v>6908790</v>
      </c>
      <c r="M89" s="32">
        <v>4291210</v>
      </c>
      <c r="N89" s="32">
        <v>4291210</v>
      </c>
      <c r="O89" s="88"/>
      <c r="P89" s="91">
        <v>1.5769999999999999E-2</v>
      </c>
      <c r="Q89" s="91">
        <v>1.7899999999999999E-2</v>
      </c>
      <c r="R89" s="91">
        <v>1.7899999999999999E-2</v>
      </c>
      <c r="S89" s="91">
        <v>1.4500000000000001E-2</v>
      </c>
      <c r="T89" s="92"/>
      <c r="U89" s="91"/>
      <c r="V89" s="92"/>
      <c r="W89" s="91"/>
      <c r="X89" s="91"/>
      <c r="Y89" s="91"/>
      <c r="Z89" s="91"/>
      <c r="AA89" s="91"/>
      <c r="AB89" s="91"/>
      <c r="AC89" s="91"/>
      <c r="AD89" s="91"/>
      <c r="AE89" s="33">
        <f t="shared" si="0"/>
        <v>1.0027866071428571</v>
      </c>
    </row>
    <row r="90" spans="1:33" x14ac:dyDescent="0.25">
      <c r="A90" s="30" t="s">
        <v>142</v>
      </c>
      <c r="B90" s="29">
        <v>44608</v>
      </c>
      <c r="C90" s="62" t="s">
        <v>162</v>
      </c>
      <c r="D90" s="30" t="s">
        <v>77</v>
      </c>
      <c r="E90" s="29">
        <v>44608</v>
      </c>
      <c r="F90" s="29">
        <v>49989</v>
      </c>
      <c r="G90" s="63">
        <v>2000000</v>
      </c>
      <c r="H90" s="31"/>
      <c r="I90" s="31">
        <v>3444000</v>
      </c>
      <c r="J90" s="31">
        <v>2300000</v>
      </c>
      <c r="K90" s="87">
        <v>3444000</v>
      </c>
      <c r="L90" s="87">
        <v>2300000</v>
      </c>
      <c r="M90" s="32" t="s">
        <v>99</v>
      </c>
      <c r="N90" s="32" t="s">
        <v>99</v>
      </c>
      <c r="O90" s="88">
        <v>5.8400000000000001E-2</v>
      </c>
      <c r="P90" s="91"/>
      <c r="Q90" s="91">
        <v>6.4399999999999999E-2</v>
      </c>
      <c r="R90" s="91">
        <v>5.8400000000000001E-2</v>
      </c>
      <c r="S90" s="91">
        <v>4.7E-2</v>
      </c>
      <c r="T90" s="92">
        <v>100.381</v>
      </c>
      <c r="U90" s="91">
        <v>1.6E-2</v>
      </c>
      <c r="V90" s="92">
        <v>101.9817</v>
      </c>
      <c r="W90" s="91"/>
      <c r="X90" s="91"/>
      <c r="Y90" s="91"/>
      <c r="Z90" s="91"/>
      <c r="AA90" s="91"/>
      <c r="AB90" s="91"/>
      <c r="AC90" s="91"/>
      <c r="AD90" s="91">
        <v>5.8799999999999998E-2</v>
      </c>
      <c r="AE90" s="33">
        <f t="shared" si="0"/>
        <v>1.722</v>
      </c>
    </row>
    <row r="91" spans="1:33" x14ac:dyDescent="0.25">
      <c r="A91" s="30" t="s">
        <v>163</v>
      </c>
      <c r="B91" s="29">
        <v>44616</v>
      </c>
      <c r="C91" s="62" t="s">
        <v>164</v>
      </c>
      <c r="D91" s="30" t="s">
        <v>77</v>
      </c>
      <c r="E91" s="29">
        <v>44620</v>
      </c>
      <c r="F91" s="29">
        <v>45716</v>
      </c>
      <c r="G91" s="63">
        <v>10000000</v>
      </c>
      <c r="H91" s="31"/>
      <c r="I91" s="31">
        <v>13805800</v>
      </c>
      <c r="J91" s="31">
        <f>G91</f>
        <v>10000000</v>
      </c>
      <c r="K91" s="87">
        <v>13505800</v>
      </c>
      <c r="L91" s="87">
        <v>9700000</v>
      </c>
      <c r="M91" s="32">
        <v>300000</v>
      </c>
      <c r="N91" s="32">
        <f>M91</f>
        <v>300000</v>
      </c>
      <c r="O91" s="88"/>
      <c r="P91" s="91">
        <v>2.8389999999999999E-2</v>
      </c>
      <c r="Q91" s="91">
        <v>3.15E-2</v>
      </c>
      <c r="R91" s="91">
        <v>2.93E-2</v>
      </c>
      <c r="S91" s="91">
        <v>2.4E-2</v>
      </c>
      <c r="T91" s="92">
        <v>99.888999999999996</v>
      </c>
      <c r="U91" s="91">
        <v>0</v>
      </c>
      <c r="V91" s="92">
        <v>99.888999999999996</v>
      </c>
      <c r="W91" s="91"/>
      <c r="X91" s="91"/>
      <c r="Y91" s="91"/>
      <c r="Z91" s="91"/>
      <c r="AA91" s="91"/>
      <c r="AB91" s="91"/>
      <c r="AC91" s="91"/>
      <c r="AD91" s="91">
        <v>2.8000000000000001E-2</v>
      </c>
      <c r="AE91" s="33">
        <f t="shared" si="0"/>
        <v>1.3805799999999999</v>
      </c>
    </row>
    <row r="92" spans="1:33" x14ac:dyDescent="0.25">
      <c r="A92" s="30" t="s">
        <v>166</v>
      </c>
      <c r="B92" s="29">
        <v>44621</v>
      </c>
      <c r="C92" s="89" t="s">
        <v>76</v>
      </c>
      <c r="D92" s="30" t="s">
        <v>83</v>
      </c>
      <c r="E92" s="29">
        <v>44623</v>
      </c>
      <c r="F92" s="29">
        <v>44805</v>
      </c>
      <c r="G92" s="63">
        <v>1000000</v>
      </c>
      <c r="H92" s="31"/>
      <c r="I92" s="31">
        <v>1221800</v>
      </c>
      <c r="J92" s="31">
        <v>1000000</v>
      </c>
      <c r="K92" s="87">
        <v>1100000</v>
      </c>
      <c r="L92" s="87">
        <v>878200</v>
      </c>
      <c r="M92" s="32">
        <v>121800</v>
      </c>
      <c r="N92" s="32">
        <v>121800</v>
      </c>
      <c r="O92" s="88"/>
      <c r="P92" s="91">
        <v>1.238E-2</v>
      </c>
      <c r="Q92" s="91">
        <v>1.2999999999999999E-2</v>
      </c>
      <c r="R92" s="91">
        <v>1.2800000000000001E-2</v>
      </c>
      <c r="S92" s="91">
        <v>1.2E-2</v>
      </c>
      <c r="T92" s="92"/>
      <c r="U92" s="91"/>
      <c r="V92" s="92"/>
      <c r="W92" s="91"/>
      <c r="X92" s="91"/>
      <c r="Y92" s="91"/>
      <c r="Z92" s="91"/>
      <c r="AA92" s="91"/>
      <c r="AB92" s="91"/>
      <c r="AC92" s="91"/>
      <c r="AD92" s="91"/>
      <c r="AE92" s="33">
        <f t="shared" si="0"/>
        <v>1.2218</v>
      </c>
    </row>
    <row r="93" spans="1:33" x14ac:dyDescent="0.25">
      <c r="A93" s="30" t="s">
        <v>165</v>
      </c>
      <c r="B93" s="29">
        <v>44621</v>
      </c>
      <c r="C93" s="62" t="s">
        <v>64</v>
      </c>
      <c r="D93" s="30" t="s">
        <v>83</v>
      </c>
      <c r="E93" s="29">
        <v>44623</v>
      </c>
      <c r="F93" s="29">
        <v>44987</v>
      </c>
      <c r="G93" s="63">
        <v>9200000</v>
      </c>
      <c r="H93" s="31"/>
      <c r="I93" s="31">
        <v>11073550</v>
      </c>
      <c r="J93" s="31">
        <v>9200000</v>
      </c>
      <c r="K93" s="87">
        <v>7760000</v>
      </c>
      <c r="L93" s="87">
        <v>5886450</v>
      </c>
      <c r="M93" s="32">
        <v>3313550</v>
      </c>
      <c r="N93" s="32">
        <v>3313550</v>
      </c>
      <c r="O93" s="88"/>
      <c r="P93" s="91">
        <v>1.617E-2</v>
      </c>
      <c r="Q93" s="91">
        <v>1.9300000000000001E-2</v>
      </c>
      <c r="R93" s="91">
        <v>1.78E-2</v>
      </c>
      <c r="S93" s="91">
        <v>1.4500000000000001E-2</v>
      </c>
      <c r="T93" s="92"/>
      <c r="U93" s="91"/>
      <c r="V93" s="92"/>
      <c r="W93" s="91"/>
      <c r="X93" s="91"/>
      <c r="Y93" s="91"/>
      <c r="Z93" s="91"/>
      <c r="AA93" s="91"/>
      <c r="AB93" s="91"/>
      <c r="AC93" s="91"/>
      <c r="AD93" s="91"/>
      <c r="AE93" s="33">
        <f t="shared" si="0"/>
        <v>1.2036467391304349</v>
      </c>
    </row>
    <row r="94" spans="1:33" x14ac:dyDescent="0.25">
      <c r="A94" s="30" t="s">
        <v>154</v>
      </c>
      <c r="B94" s="29">
        <v>44628</v>
      </c>
      <c r="C94" s="89" t="s">
        <v>127</v>
      </c>
      <c r="D94" s="30" t="s">
        <v>83</v>
      </c>
      <c r="E94" s="29">
        <v>44630</v>
      </c>
      <c r="F94" s="29">
        <v>45305</v>
      </c>
      <c r="G94" s="63">
        <v>4500000</v>
      </c>
      <c r="H94" s="31"/>
      <c r="I94" s="31">
        <v>6361500</v>
      </c>
      <c r="J94" s="31">
        <v>4500000</v>
      </c>
      <c r="K94" s="87">
        <v>6361500</v>
      </c>
      <c r="L94" s="87">
        <v>4500000</v>
      </c>
      <c r="M94" s="32" t="s">
        <v>99</v>
      </c>
      <c r="N94" s="32" t="s">
        <v>99</v>
      </c>
      <c r="O94" s="88">
        <v>2.07E-2</v>
      </c>
      <c r="P94" s="91"/>
      <c r="Q94" s="91">
        <v>2.3800000000000002E-2</v>
      </c>
      <c r="R94" s="91">
        <v>2.07E-2</v>
      </c>
      <c r="S94" s="91">
        <v>1.7999999999999999E-2</v>
      </c>
      <c r="T94" s="92">
        <v>99.998858712422006</v>
      </c>
      <c r="U94" s="91">
        <v>3.2200000000000002E-3</v>
      </c>
      <c r="V94" s="92">
        <v>100.32085871242197</v>
      </c>
      <c r="W94" s="91"/>
      <c r="X94" s="91"/>
      <c r="Y94" s="91"/>
      <c r="Z94" s="91"/>
      <c r="AA94" s="91"/>
      <c r="AB94" s="91"/>
      <c r="AC94" s="91"/>
      <c r="AD94" s="91">
        <v>2.07E-2</v>
      </c>
      <c r="AE94" s="33">
        <f t="shared" si="0"/>
        <v>1.4136666666666666</v>
      </c>
    </row>
    <row r="95" spans="1:33" x14ac:dyDescent="0.25">
      <c r="A95" s="30" t="s">
        <v>167</v>
      </c>
      <c r="B95" s="29">
        <v>44628</v>
      </c>
      <c r="C95" s="62" t="s">
        <v>66</v>
      </c>
      <c r="D95" s="30" t="s">
        <v>83</v>
      </c>
      <c r="E95" s="29">
        <v>44630</v>
      </c>
      <c r="F95" s="29">
        <v>44721</v>
      </c>
      <c r="G95" s="63">
        <v>1000000</v>
      </c>
      <c r="H95" s="31"/>
      <c r="I95" s="31">
        <v>833580</v>
      </c>
      <c r="J95" s="31">
        <v>833580</v>
      </c>
      <c r="K95" s="87">
        <v>700000</v>
      </c>
      <c r="L95" s="87">
        <v>700000</v>
      </c>
      <c r="M95" s="32">
        <v>133580</v>
      </c>
      <c r="N95" s="32">
        <v>133580</v>
      </c>
      <c r="O95" s="88"/>
      <c r="P95" s="91">
        <v>1.001E-2</v>
      </c>
      <c r="Q95" s="91">
        <v>1.09E-2</v>
      </c>
      <c r="R95" s="91">
        <v>1.09E-2</v>
      </c>
      <c r="S95" s="91">
        <v>9.1999999999999998E-3</v>
      </c>
      <c r="T95" s="92"/>
      <c r="U95" s="91"/>
      <c r="V95" s="92"/>
      <c r="W95" s="91"/>
      <c r="X95" s="91"/>
      <c r="Y95" s="91"/>
      <c r="Z95" s="91"/>
      <c r="AA95" s="91"/>
      <c r="AB95" s="91"/>
      <c r="AC95" s="91"/>
      <c r="AD95" s="91"/>
      <c r="AE95" s="33">
        <f t="shared" si="0"/>
        <v>0.83357999999999999</v>
      </c>
    </row>
    <row r="96" spans="1:33" x14ac:dyDescent="0.25">
      <c r="A96" s="30" t="s">
        <v>168</v>
      </c>
      <c r="B96" s="29">
        <v>44635</v>
      </c>
      <c r="C96" s="89" t="s">
        <v>64</v>
      </c>
      <c r="D96" s="30" t="s">
        <v>83</v>
      </c>
      <c r="E96" s="29">
        <v>44637</v>
      </c>
      <c r="F96" s="29">
        <v>45001</v>
      </c>
      <c r="G96" s="63">
        <v>9700000</v>
      </c>
      <c r="H96" s="31"/>
      <c r="I96" s="31">
        <v>8936540</v>
      </c>
      <c r="J96" s="31">
        <v>8936540</v>
      </c>
      <c r="K96" s="87">
        <v>5616000</v>
      </c>
      <c r="L96" s="87">
        <v>5616000</v>
      </c>
      <c r="M96" s="32">
        <v>3320540</v>
      </c>
      <c r="N96" s="32">
        <v>3320540</v>
      </c>
      <c r="O96" s="88"/>
      <c r="P96" s="91">
        <v>1.789E-2</v>
      </c>
      <c r="Q96" s="91">
        <v>1.9800000000000002E-2</v>
      </c>
      <c r="R96" s="91">
        <v>1.9800000000000002E-2</v>
      </c>
      <c r="S96" s="91">
        <v>1.55E-2</v>
      </c>
      <c r="T96" s="92"/>
      <c r="U96" s="91"/>
      <c r="V96" s="92"/>
      <c r="W96" s="91"/>
      <c r="X96" s="91"/>
      <c r="Y96" s="91"/>
      <c r="Z96" s="91"/>
      <c r="AA96" s="91"/>
      <c r="AB96" s="91"/>
      <c r="AC96" s="91"/>
      <c r="AD96" s="91"/>
      <c r="AE96" s="33">
        <f t="shared" si="0"/>
        <v>0.92129278350515464</v>
      </c>
    </row>
    <row r="97" spans="1:31" x14ac:dyDescent="0.25">
      <c r="A97" s="30" t="s">
        <v>169</v>
      </c>
      <c r="B97" s="29">
        <v>44636</v>
      </c>
      <c r="C97" s="89" t="s">
        <v>133</v>
      </c>
      <c r="D97" s="30" t="s">
        <v>83</v>
      </c>
      <c r="E97" s="29">
        <v>44638</v>
      </c>
      <c r="F97" s="29">
        <v>47195</v>
      </c>
      <c r="G97" s="63">
        <v>5000000</v>
      </c>
      <c r="H97" s="31"/>
      <c r="I97" s="31">
        <v>3991300</v>
      </c>
      <c r="J97" s="31">
        <v>3464300</v>
      </c>
      <c r="K97" s="87">
        <v>3379500</v>
      </c>
      <c r="L97" s="87">
        <v>2852500</v>
      </c>
      <c r="M97" s="32">
        <v>611800</v>
      </c>
      <c r="N97" s="32">
        <v>611800</v>
      </c>
      <c r="O97" s="88">
        <v>4.2299999999999997E-2</v>
      </c>
      <c r="P97" s="91"/>
      <c r="Q97" s="91">
        <v>0.06</v>
      </c>
      <c r="R97" s="91">
        <v>4.2299999999999997E-2</v>
      </c>
      <c r="S97" s="91">
        <v>3.4500000000000003E-2</v>
      </c>
      <c r="T97" s="92"/>
      <c r="U97" s="91"/>
      <c r="V97" s="92"/>
      <c r="W97" s="91"/>
      <c r="X97" s="91"/>
      <c r="Y97" s="91"/>
      <c r="Z97" s="91"/>
      <c r="AA97" s="91"/>
      <c r="AB97" s="91"/>
      <c r="AC97" s="91"/>
      <c r="AD97" s="91">
        <v>4.2299999999999997E-2</v>
      </c>
      <c r="AE97" s="33">
        <f t="shared" si="0"/>
        <v>0.79825999999999997</v>
      </c>
    </row>
    <row r="98" spans="1:31" x14ac:dyDescent="0.25">
      <c r="A98" s="30" t="s">
        <v>170</v>
      </c>
      <c r="B98" s="29">
        <v>44643</v>
      </c>
      <c r="C98" s="62" t="s">
        <v>236</v>
      </c>
      <c r="D98" s="30" t="s">
        <v>83</v>
      </c>
      <c r="E98" s="29">
        <v>44645</v>
      </c>
      <c r="F98" s="29">
        <v>46471</v>
      </c>
      <c r="G98" s="63">
        <v>4000000</v>
      </c>
      <c r="H98" s="31"/>
      <c r="I98" s="31">
        <v>3103700</v>
      </c>
      <c r="J98" s="31">
        <v>1595700</v>
      </c>
      <c r="K98" s="87">
        <v>2803700</v>
      </c>
      <c r="L98" s="87">
        <v>1295700</v>
      </c>
      <c r="M98" s="32">
        <v>300000</v>
      </c>
      <c r="N98" s="32">
        <v>300000</v>
      </c>
      <c r="O98" s="88"/>
      <c r="P98" s="91">
        <v>3.5619999999999999E-2</v>
      </c>
      <c r="Q98" s="91">
        <v>4.3999999999999997E-2</v>
      </c>
      <c r="R98" s="91">
        <v>3.6700000000000003E-2</v>
      </c>
      <c r="S98" s="91">
        <v>3.2000000000000001E-2</v>
      </c>
      <c r="T98" s="92">
        <v>98.9</v>
      </c>
      <c r="U98" s="91">
        <v>0</v>
      </c>
      <c r="V98" s="92">
        <v>98.9</v>
      </c>
      <c r="W98" s="91"/>
      <c r="X98" s="91"/>
      <c r="Y98" s="91"/>
      <c r="Z98" s="91"/>
      <c r="AA98" s="91"/>
      <c r="AB98" s="91"/>
      <c r="AC98" s="91"/>
      <c r="AD98" s="91">
        <v>3.32E-2</v>
      </c>
      <c r="AE98" s="33">
        <v>0.78</v>
      </c>
    </row>
    <row r="99" spans="1:31" s="39" customFormat="1" x14ac:dyDescent="0.25">
      <c r="A99" s="30" t="s">
        <v>171</v>
      </c>
      <c r="B99" s="29">
        <v>44649</v>
      </c>
      <c r="C99" s="89" t="s">
        <v>64</v>
      </c>
      <c r="D99" s="30" t="s">
        <v>83</v>
      </c>
      <c r="E99" s="29">
        <v>44651</v>
      </c>
      <c r="F99" s="29">
        <v>45015</v>
      </c>
      <c r="G99" s="63">
        <v>9700000</v>
      </c>
      <c r="H99" s="31"/>
      <c r="I99" s="31">
        <v>8526450</v>
      </c>
      <c r="J99" s="31">
        <v>7976450</v>
      </c>
      <c r="K99" s="87">
        <v>4820900</v>
      </c>
      <c r="L99" s="87">
        <v>4270900</v>
      </c>
      <c r="M99" s="32">
        <v>3705550</v>
      </c>
      <c r="N99" s="32">
        <v>3705550</v>
      </c>
      <c r="O99" s="88"/>
      <c r="P99" s="91">
        <v>2.1930000000000002E-2</v>
      </c>
      <c r="Q99" s="91">
        <v>2.5000000000000001E-2</v>
      </c>
      <c r="R99" s="91">
        <v>2.3E-2</v>
      </c>
      <c r="S99" s="91">
        <v>1.7999999999999999E-2</v>
      </c>
      <c r="T99" s="92"/>
      <c r="U99" s="91"/>
      <c r="V99" s="92"/>
      <c r="W99" s="91"/>
      <c r="X99" s="91"/>
      <c r="Y99" s="91"/>
      <c r="Z99" s="91"/>
      <c r="AA99" s="91"/>
      <c r="AB99" s="91"/>
      <c r="AC99" s="91"/>
      <c r="AD99" s="91"/>
      <c r="AE99" s="33">
        <v>0.88</v>
      </c>
    </row>
    <row r="100" spans="1:31" x14ac:dyDescent="0.25">
      <c r="A100" s="30" t="s">
        <v>172</v>
      </c>
      <c r="B100" s="29">
        <v>44655</v>
      </c>
      <c r="C100" s="89" t="s">
        <v>128</v>
      </c>
      <c r="D100" s="30" t="s">
        <v>95</v>
      </c>
      <c r="E100" s="29">
        <v>44657</v>
      </c>
      <c r="F100" s="29">
        <v>45388</v>
      </c>
      <c r="G100" s="63">
        <v>5000000</v>
      </c>
      <c r="H100" s="31"/>
      <c r="I100" s="31">
        <v>2834100</v>
      </c>
      <c r="J100" s="31">
        <v>2629100</v>
      </c>
      <c r="K100" s="87">
        <v>2619000</v>
      </c>
      <c r="L100" s="87">
        <v>2414000</v>
      </c>
      <c r="M100" s="32">
        <v>215100</v>
      </c>
      <c r="N100" s="32">
        <v>215100</v>
      </c>
      <c r="O100" s="88">
        <v>2.5600000000000001E-2</v>
      </c>
      <c r="P100" s="91"/>
      <c r="Q100" s="91">
        <v>2.8000000000000001E-2</v>
      </c>
      <c r="R100" s="91">
        <v>2.5600000000000001E-2</v>
      </c>
      <c r="S100" s="91">
        <v>1.8499999999999999E-2</v>
      </c>
      <c r="T100" s="92"/>
      <c r="U100" s="91"/>
      <c r="V100" s="92"/>
      <c r="W100" s="91"/>
      <c r="X100" s="91"/>
      <c r="Y100" s="91"/>
      <c r="Z100" s="91"/>
      <c r="AA100" s="91"/>
      <c r="AB100" s="91"/>
      <c r="AC100" s="91"/>
      <c r="AD100" s="91">
        <v>2.5600000000000001E-2</v>
      </c>
      <c r="AE100" s="33">
        <v>0.56999999999999995</v>
      </c>
    </row>
    <row r="101" spans="1:31" x14ac:dyDescent="0.25">
      <c r="A101" s="30" t="s">
        <v>173</v>
      </c>
      <c r="B101" s="29">
        <v>44656</v>
      </c>
      <c r="C101" s="62" t="s">
        <v>66</v>
      </c>
      <c r="D101" s="30" t="s">
        <v>95</v>
      </c>
      <c r="E101" s="29">
        <v>44658</v>
      </c>
      <c r="F101" s="29">
        <v>44749</v>
      </c>
      <c r="G101" s="63">
        <v>1000000</v>
      </c>
      <c r="H101" s="31"/>
      <c r="I101" s="31">
        <v>783470</v>
      </c>
      <c r="J101" s="31">
        <v>673470</v>
      </c>
      <c r="K101" s="87">
        <v>510000</v>
      </c>
      <c r="L101" s="87">
        <v>400000</v>
      </c>
      <c r="M101" s="32">
        <v>273470</v>
      </c>
      <c r="N101" s="32">
        <v>273470</v>
      </c>
      <c r="O101" s="88"/>
      <c r="P101" s="91">
        <v>1.43E-2</v>
      </c>
      <c r="Q101" s="91">
        <v>1.9E-2</v>
      </c>
      <c r="R101" s="91">
        <v>1.4800000000000001E-2</v>
      </c>
      <c r="S101" s="91">
        <v>1.34E-2</v>
      </c>
      <c r="T101" s="92"/>
      <c r="U101" s="91"/>
      <c r="V101" s="92"/>
      <c r="W101" s="91"/>
      <c r="X101" s="91"/>
      <c r="Y101" s="91"/>
      <c r="Z101" s="91"/>
      <c r="AA101" s="91"/>
      <c r="AB101" s="91"/>
      <c r="AC101" s="91"/>
      <c r="AD101" s="91"/>
      <c r="AE101" s="33">
        <v>0.78</v>
      </c>
    </row>
    <row r="102" spans="1:31" x14ac:dyDescent="0.25">
      <c r="A102" s="30" t="s">
        <v>156</v>
      </c>
      <c r="B102" s="29">
        <v>44656</v>
      </c>
      <c r="C102" s="89" t="s">
        <v>131</v>
      </c>
      <c r="D102" s="30" t="s">
        <v>95</v>
      </c>
      <c r="E102" s="29">
        <v>44658</v>
      </c>
      <c r="F102" s="29">
        <v>48234</v>
      </c>
      <c r="G102" s="63">
        <v>4500000</v>
      </c>
      <c r="H102" s="31"/>
      <c r="I102" s="31">
        <v>1792100</v>
      </c>
      <c r="J102" s="31">
        <v>1790600</v>
      </c>
      <c r="K102" s="87">
        <v>1792100</v>
      </c>
      <c r="L102" s="87">
        <v>1790600</v>
      </c>
      <c r="M102" s="32" t="s">
        <v>99</v>
      </c>
      <c r="N102" s="32" t="s">
        <v>99</v>
      </c>
      <c r="O102" s="88">
        <v>5.7500000000000002E-2</v>
      </c>
      <c r="P102" s="91"/>
      <c r="Q102" s="91">
        <v>5.8999999999999997E-2</v>
      </c>
      <c r="R102" s="91">
        <v>5.7500000000000002E-2</v>
      </c>
      <c r="S102" s="91">
        <v>4.7E-2</v>
      </c>
      <c r="T102" s="92">
        <v>95.176862670000006</v>
      </c>
      <c r="U102" s="91">
        <v>1.0800000000000001E-2</v>
      </c>
      <c r="V102" s="92">
        <v>96.25352934</v>
      </c>
      <c r="W102" s="91"/>
      <c r="X102" s="91"/>
      <c r="Y102" s="91"/>
      <c r="Z102" s="91"/>
      <c r="AA102" s="91"/>
      <c r="AB102" s="91"/>
      <c r="AC102" s="91"/>
      <c r="AD102" s="91">
        <v>5.0999999999999997E-2</v>
      </c>
      <c r="AE102" s="33">
        <v>0.4</v>
      </c>
    </row>
    <row r="103" spans="1:31" x14ac:dyDescent="0.25">
      <c r="A103" s="30" t="s">
        <v>174</v>
      </c>
      <c r="B103" s="29">
        <v>44663</v>
      </c>
      <c r="C103" s="89" t="s">
        <v>76</v>
      </c>
      <c r="D103" s="30" t="s">
        <v>95</v>
      </c>
      <c r="E103" s="29">
        <v>44665</v>
      </c>
      <c r="F103" s="29">
        <v>44847</v>
      </c>
      <c r="G103" s="63">
        <v>1000000</v>
      </c>
      <c r="H103" s="31"/>
      <c r="I103" s="31">
        <v>704020</v>
      </c>
      <c r="J103" s="31">
        <v>504020</v>
      </c>
      <c r="K103" s="87">
        <v>655000</v>
      </c>
      <c r="L103" s="87">
        <v>455000</v>
      </c>
      <c r="M103" s="32">
        <v>49020</v>
      </c>
      <c r="N103" s="32">
        <v>49020</v>
      </c>
      <c r="O103" s="88"/>
      <c r="P103" s="91">
        <v>1.7500000000000002E-2</v>
      </c>
      <c r="Q103" s="91">
        <v>1.83E-2</v>
      </c>
      <c r="R103" s="91">
        <v>1.78E-2</v>
      </c>
      <c r="S103" s="91">
        <v>1.2800000000000001E-2</v>
      </c>
      <c r="T103" s="92"/>
      <c r="U103" s="91"/>
      <c r="V103" s="92"/>
      <c r="W103" s="91"/>
      <c r="X103" s="91"/>
      <c r="Y103" s="91"/>
      <c r="Z103" s="91"/>
      <c r="AA103" s="91"/>
      <c r="AB103" s="91"/>
      <c r="AC103" s="91"/>
      <c r="AD103" s="91"/>
      <c r="AE103" s="33">
        <v>0.7</v>
      </c>
    </row>
    <row r="104" spans="1:31" x14ac:dyDescent="0.25">
      <c r="A104" s="93" t="s">
        <v>176</v>
      </c>
      <c r="B104" s="189">
        <v>44664</v>
      </c>
      <c r="C104" s="62" t="s">
        <v>175</v>
      </c>
      <c r="D104" s="61" t="s">
        <v>95</v>
      </c>
      <c r="E104" s="197">
        <v>44670</v>
      </c>
      <c r="F104" s="197">
        <v>45401</v>
      </c>
      <c r="G104" s="59">
        <v>100000000</v>
      </c>
      <c r="H104" s="59"/>
      <c r="I104" s="31">
        <v>79131000</v>
      </c>
      <c r="J104" s="31">
        <v>69131000</v>
      </c>
      <c r="K104" s="87">
        <v>73458000</v>
      </c>
      <c r="L104" s="87">
        <v>63458000</v>
      </c>
      <c r="M104" s="32">
        <v>5673000</v>
      </c>
      <c r="N104" s="32">
        <v>5673000</v>
      </c>
      <c r="O104" s="88">
        <v>2.1999999999999999E-2</v>
      </c>
      <c r="P104" s="91"/>
      <c r="Q104" s="91">
        <v>3.3799999999999997E-2</v>
      </c>
      <c r="R104" s="91">
        <v>2.1999999999999999E-2</v>
      </c>
      <c r="S104" s="91">
        <v>1.4500000000000001E-2</v>
      </c>
      <c r="T104" s="92"/>
      <c r="U104" s="91"/>
      <c r="V104" s="92"/>
      <c r="W104" s="91"/>
      <c r="X104" s="91"/>
      <c r="Y104" s="91"/>
      <c r="Z104" s="91"/>
      <c r="AA104" s="91"/>
      <c r="AB104" s="91"/>
      <c r="AC104" s="91"/>
      <c r="AD104" s="91">
        <v>2.1999999999999999E-2</v>
      </c>
      <c r="AE104" s="33">
        <v>0.79</v>
      </c>
    </row>
    <row r="105" spans="1:31" x14ac:dyDescent="0.25">
      <c r="A105" s="30" t="s">
        <v>177</v>
      </c>
      <c r="B105" s="29">
        <v>44670</v>
      </c>
      <c r="C105" s="89" t="s">
        <v>64</v>
      </c>
      <c r="D105" s="61" t="s">
        <v>95</v>
      </c>
      <c r="E105" s="29">
        <v>44672</v>
      </c>
      <c r="F105" s="29">
        <v>45036</v>
      </c>
      <c r="G105" s="63">
        <v>9700000</v>
      </c>
      <c r="H105" s="31"/>
      <c r="I105" s="31">
        <v>9575360</v>
      </c>
      <c r="J105" s="31">
        <v>9525360</v>
      </c>
      <c r="K105" s="87">
        <v>4723100</v>
      </c>
      <c r="L105" s="32">
        <v>4673100</v>
      </c>
      <c r="M105" s="32">
        <v>4852260</v>
      </c>
      <c r="N105" s="32">
        <v>4852260</v>
      </c>
      <c r="O105" s="88"/>
      <c r="P105" s="91">
        <v>2.2179999999999998E-2</v>
      </c>
      <c r="Q105" s="91">
        <v>2.5000000000000001E-2</v>
      </c>
      <c r="R105" s="91">
        <v>2.46E-2</v>
      </c>
      <c r="S105" s="91">
        <v>1.7500000000000002E-2</v>
      </c>
      <c r="T105" s="92"/>
      <c r="U105" s="91"/>
      <c r="V105" s="92"/>
      <c r="W105" s="91"/>
      <c r="X105" s="91"/>
      <c r="Y105" s="91"/>
      <c r="Z105" s="91"/>
      <c r="AA105" s="91"/>
      <c r="AB105" s="91"/>
      <c r="AC105" s="91"/>
      <c r="AD105" s="91"/>
      <c r="AE105" s="33">
        <v>0.99</v>
      </c>
    </row>
    <row r="106" spans="1:31" s="39" customFormat="1" x14ac:dyDescent="0.25">
      <c r="A106" s="30" t="s">
        <v>163</v>
      </c>
      <c r="B106" s="29">
        <v>44677</v>
      </c>
      <c r="C106" s="62" t="s">
        <v>98</v>
      </c>
      <c r="D106" s="61" t="s">
        <v>95</v>
      </c>
      <c r="E106" s="29">
        <v>44679</v>
      </c>
      <c r="F106" s="29">
        <v>45716</v>
      </c>
      <c r="G106" s="63">
        <v>3500000</v>
      </c>
      <c r="H106" s="31"/>
      <c r="I106" s="31">
        <v>2708000</v>
      </c>
      <c r="J106" s="31">
        <v>2608000</v>
      </c>
      <c r="K106" s="87">
        <v>2558000</v>
      </c>
      <c r="L106" s="87">
        <v>2458000</v>
      </c>
      <c r="M106" s="32">
        <v>150000</v>
      </c>
      <c r="N106" s="32">
        <v>150000</v>
      </c>
      <c r="O106" s="88"/>
      <c r="P106" s="91">
        <v>3.2779999999999997E-2</v>
      </c>
      <c r="Q106" s="91">
        <v>3.5799999999999998E-2</v>
      </c>
      <c r="R106" s="91">
        <v>3.4599999999999999E-2</v>
      </c>
      <c r="S106" s="91">
        <v>2.8199999999999999E-2</v>
      </c>
      <c r="T106" s="92">
        <v>98.599172999999993</v>
      </c>
      <c r="U106" s="91">
        <v>5.8247198999999998E-3</v>
      </c>
      <c r="V106" s="92">
        <v>99.181644989999995</v>
      </c>
      <c r="W106" s="91"/>
      <c r="X106" s="91"/>
      <c r="Y106" s="91"/>
      <c r="Z106" s="91"/>
      <c r="AA106" s="91"/>
      <c r="AB106" s="91"/>
      <c r="AC106" s="91"/>
      <c r="AD106" s="91">
        <v>2.8000000000000001E-2</v>
      </c>
      <c r="AE106" s="33">
        <v>0.77</v>
      </c>
    </row>
    <row r="107" spans="1:31" s="39" customFormat="1" x14ac:dyDescent="0.25">
      <c r="A107" s="30" t="s">
        <v>178</v>
      </c>
      <c r="B107" s="29">
        <v>44680</v>
      </c>
      <c r="C107" s="89" t="s">
        <v>76</v>
      </c>
      <c r="D107" s="61" t="s">
        <v>102</v>
      </c>
      <c r="E107" s="29">
        <v>44686</v>
      </c>
      <c r="F107" s="29">
        <v>44868</v>
      </c>
      <c r="G107" s="63">
        <v>1000000</v>
      </c>
      <c r="H107" s="31">
        <v>687810</v>
      </c>
      <c r="I107" s="31">
        <v>687810</v>
      </c>
      <c r="J107" s="31">
        <v>687810</v>
      </c>
      <c r="K107" s="87">
        <v>450000</v>
      </c>
      <c r="L107" s="87">
        <v>450000</v>
      </c>
      <c r="M107" s="32">
        <v>237810</v>
      </c>
      <c r="N107" s="32">
        <v>237810</v>
      </c>
      <c r="O107" s="88"/>
      <c r="P107" s="91">
        <v>1.8530000000000001E-2</v>
      </c>
      <c r="Q107" s="91">
        <v>1.8800000000000001E-2</v>
      </c>
      <c r="R107" s="91">
        <v>1.8800000000000001E-2</v>
      </c>
      <c r="S107" s="91">
        <v>1.7999999999999999E-2</v>
      </c>
      <c r="T107" s="92"/>
      <c r="U107" s="91"/>
      <c r="V107" s="92"/>
      <c r="W107" s="91"/>
      <c r="X107" s="91"/>
      <c r="Y107" s="91"/>
      <c r="Z107" s="91"/>
      <c r="AA107" s="91"/>
      <c r="AB107" s="91"/>
      <c r="AC107" s="91"/>
      <c r="AD107" s="91"/>
      <c r="AE107" s="33">
        <v>0.69</v>
      </c>
    </row>
    <row r="108" spans="1:31" s="39" customFormat="1" x14ac:dyDescent="0.25">
      <c r="A108" s="30" t="s">
        <v>179</v>
      </c>
      <c r="B108" s="29">
        <v>44680</v>
      </c>
      <c r="C108" s="89" t="s">
        <v>64</v>
      </c>
      <c r="D108" s="61" t="s">
        <v>102</v>
      </c>
      <c r="E108" s="29">
        <v>44686</v>
      </c>
      <c r="F108" s="29">
        <v>45050</v>
      </c>
      <c r="G108" s="63">
        <v>9000000</v>
      </c>
      <c r="H108" s="31">
        <v>9240230</v>
      </c>
      <c r="I108" s="31">
        <v>12440230</v>
      </c>
      <c r="J108" s="31">
        <v>9240230</v>
      </c>
      <c r="K108" s="87">
        <v>7270600</v>
      </c>
      <c r="L108" s="87">
        <v>4070600</v>
      </c>
      <c r="M108" s="32">
        <v>5169630</v>
      </c>
      <c r="N108" s="32">
        <v>5169630</v>
      </c>
      <c r="O108" s="88"/>
      <c r="P108" s="91">
        <v>1.9470000000000001E-2</v>
      </c>
      <c r="Q108" s="91">
        <v>2.7E-2</v>
      </c>
      <c r="R108" s="91">
        <v>2.3800000000000002E-2</v>
      </c>
      <c r="S108" s="91">
        <v>1.7999999999999999E-2</v>
      </c>
      <c r="T108" s="92"/>
      <c r="U108" s="91"/>
      <c r="V108" s="92"/>
      <c r="W108" s="91"/>
      <c r="X108" s="91"/>
      <c r="Y108" s="91"/>
      <c r="Z108" s="91"/>
      <c r="AA108" s="91"/>
      <c r="AB108" s="91"/>
      <c r="AC108" s="91"/>
      <c r="AD108" s="91"/>
      <c r="AE108" s="33">
        <v>1.38</v>
      </c>
    </row>
    <row r="109" spans="1:31" s="39" customFormat="1" x14ac:dyDescent="0.25">
      <c r="A109" s="30" t="s">
        <v>172</v>
      </c>
      <c r="B109" s="29">
        <v>44686</v>
      </c>
      <c r="C109" s="89" t="s">
        <v>127</v>
      </c>
      <c r="D109" s="61" t="s">
        <v>102</v>
      </c>
      <c r="E109" s="29">
        <v>44690</v>
      </c>
      <c r="F109" s="29">
        <v>45388</v>
      </c>
      <c r="G109" s="63">
        <v>5000000</v>
      </c>
      <c r="H109" s="31"/>
      <c r="I109" s="31">
        <v>3740700</v>
      </c>
      <c r="J109" s="31">
        <v>3739700</v>
      </c>
      <c r="K109" s="87">
        <v>3740700</v>
      </c>
      <c r="L109" s="87">
        <v>3739700</v>
      </c>
      <c r="M109" s="32" t="s">
        <v>99</v>
      </c>
      <c r="N109" s="32" t="s">
        <v>99</v>
      </c>
      <c r="O109" s="88">
        <v>2.7400000000000001E-2</v>
      </c>
      <c r="P109" s="91"/>
      <c r="Q109" s="91">
        <v>2.8000000000000001E-2</v>
      </c>
      <c r="R109" s="91">
        <v>2.7400000000000001E-2</v>
      </c>
      <c r="S109" s="91">
        <v>1.8499999999999999E-2</v>
      </c>
      <c r="T109" s="92">
        <v>99.666237350580957</v>
      </c>
      <c r="U109" s="91">
        <v>2.3466666666666666E-3</v>
      </c>
      <c r="V109" s="92">
        <v>99.900904017247626</v>
      </c>
      <c r="W109" s="91"/>
      <c r="X109" s="91"/>
      <c r="Y109" s="91"/>
      <c r="Z109" s="91"/>
      <c r="AA109" s="91"/>
      <c r="AB109" s="91"/>
      <c r="AC109" s="91"/>
      <c r="AD109" s="91">
        <v>2.5600000000000001E-2</v>
      </c>
      <c r="AE109" s="33">
        <v>0.75</v>
      </c>
    </row>
    <row r="110" spans="1:31" s="39" customFormat="1" ht="15.75" customHeight="1" x14ac:dyDescent="0.25">
      <c r="A110" s="30" t="s">
        <v>142</v>
      </c>
      <c r="B110" s="29">
        <v>44690</v>
      </c>
      <c r="C110" s="62" t="s">
        <v>162</v>
      </c>
      <c r="D110" s="61" t="s">
        <v>102</v>
      </c>
      <c r="E110" s="29">
        <v>44690</v>
      </c>
      <c r="F110" s="29">
        <v>49989</v>
      </c>
      <c r="G110" s="63">
        <v>2000000</v>
      </c>
      <c r="H110" s="31"/>
      <c r="I110" s="31">
        <v>1265400</v>
      </c>
      <c r="J110" s="31">
        <v>785400</v>
      </c>
      <c r="K110" s="87">
        <v>1265400</v>
      </c>
      <c r="L110" s="87">
        <v>785400</v>
      </c>
      <c r="M110" s="32" t="s">
        <v>99</v>
      </c>
      <c r="N110" s="32" t="s">
        <v>99</v>
      </c>
      <c r="O110" s="88">
        <v>6.9000000000000006E-2</v>
      </c>
      <c r="P110" s="91"/>
      <c r="Q110" s="91">
        <v>7.6499999999999999E-2</v>
      </c>
      <c r="R110" s="91">
        <v>6.9000000000000006E-2</v>
      </c>
      <c r="S110" s="91">
        <v>0.04</v>
      </c>
      <c r="T110" s="92">
        <v>90.746142489999997</v>
      </c>
      <c r="U110" s="91">
        <v>2.0000000000000001E-4</v>
      </c>
      <c r="V110" s="92">
        <v>90.762475824862747</v>
      </c>
      <c r="W110" s="91"/>
      <c r="X110" s="91"/>
      <c r="Y110" s="91"/>
      <c r="Z110" s="91"/>
      <c r="AA110" s="91"/>
      <c r="AB110" s="91"/>
      <c r="AC110" s="91"/>
      <c r="AD110" s="91">
        <v>5.8799999999999998E-2</v>
      </c>
      <c r="AE110" s="33">
        <f t="shared" ref="AE110" si="1">I110/G110</f>
        <v>0.63270000000000004</v>
      </c>
    </row>
    <row r="111" spans="1:31" x14ac:dyDescent="0.25">
      <c r="A111" s="30" t="s">
        <v>180</v>
      </c>
      <c r="B111" s="29">
        <v>44698</v>
      </c>
      <c r="C111" s="62" t="s">
        <v>66</v>
      </c>
      <c r="D111" s="61" t="s">
        <v>102</v>
      </c>
      <c r="E111" s="29">
        <v>44700</v>
      </c>
      <c r="F111" s="29">
        <v>44791</v>
      </c>
      <c r="G111" s="63">
        <v>1000000</v>
      </c>
      <c r="H111" s="31"/>
      <c r="I111" s="31">
        <v>1123830</v>
      </c>
      <c r="J111" s="63">
        <v>1000000</v>
      </c>
      <c r="K111" s="87">
        <v>784600</v>
      </c>
      <c r="L111" s="87">
        <v>660700</v>
      </c>
      <c r="M111" s="32">
        <v>339230</v>
      </c>
      <c r="N111" s="32">
        <v>339230</v>
      </c>
      <c r="O111" s="88"/>
      <c r="P111" s="91">
        <v>1.264E-2</v>
      </c>
      <c r="Q111" s="91">
        <v>1.5800000000000002E-2</v>
      </c>
      <c r="R111" s="91">
        <v>1.5800000000000002E-2</v>
      </c>
      <c r="S111" s="91">
        <v>0.01</v>
      </c>
      <c r="T111" s="92"/>
      <c r="U111" s="91"/>
      <c r="V111" s="92"/>
      <c r="W111" s="91"/>
      <c r="X111" s="91"/>
      <c r="Y111" s="91"/>
      <c r="Z111" s="91"/>
      <c r="AA111" s="91"/>
      <c r="AB111" s="91"/>
      <c r="AC111" s="91"/>
      <c r="AD111" s="91"/>
      <c r="AE111" s="33">
        <v>1.1200000000000001</v>
      </c>
    </row>
    <row r="112" spans="1:31" x14ac:dyDescent="0.25">
      <c r="A112" s="30" t="s">
        <v>181</v>
      </c>
      <c r="B112" s="29">
        <v>44698</v>
      </c>
      <c r="C112" s="89" t="s">
        <v>64</v>
      </c>
      <c r="D112" s="61" t="s">
        <v>102</v>
      </c>
      <c r="E112" s="29">
        <v>44700</v>
      </c>
      <c r="F112" s="29">
        <v>45064</v>
      </c>
      <c r="G112" s="63">
        <v>9000000</v>
      </c>
      <c r="H112" s="31"/>
      <c r="I112" s="31">
        <v>10643600</v>
      </c>
      <c r="J112" s="63">
        <v>9000000</v>
      </c>
      <c r="K112" s="87">
        <v>5210700</v>
      </c>
      <c r="L112" s="87">
        <v>3567100</v>
      </c>
      <c r="M112" s="32">
        <v>5432900</v>
      </c>
      <c r="N112" s="32">
        <v>5432900</v>
      </c>
      <c r="O112" s="88"/>
      <c r="P112" s="91">
        <v>2.2550000000000001E-2</v>
      </c>
      <c r="Q112" s="91">
        <v>2.63E-2</v>
      </c>
      <c r="R112" s="91">
        <v>2.4199999999999999E-2</v>
      </c>
      <c r="S112" s="91">
        <v>1.8200000000000001E-2</v>
      </c>
      <c r="T112" s="92"/>
      <c r="U112" s="91"/>
      <c r="V112" s="92"/>
      <c r="W112" s="91"/>
      <c r="X112" s="91"/>
      <c r="Y112" s="91"/>
      <c r="Z112" s="91"/>
      <c r="AA112" s="91"/>
      <c r="AB112" s="91"/>
      <c r="AC112" s="91"/>
      <c r="AD112" s="91"/>
      <c r="AE112" s="33">
        <v>1.18</v>
      </c>
    </row>
    <row r="113" spans="1:31" x14ac:dyDescent="0.25">
      <c r="A113" s="30" t="s">
        <v>170</v>
      </c>
      <c r="B113" s="29">
        <v>44705</v>
      </c>
      <c r="C113" s="89" t="s">
        <v>74</v>
      </c>
      <c r="D113" s="61" t="s">
        <v>102</v>
      </c>
      <c r="E113" s="29">
        <v>44707</v>
      </c>
      <c r="F113" s="29">
        <v>46471</v>
      </c>
      <c r="G113" s="63">
        <v>6000000</v>
      </c>
      <c r="H113" s="31"/>
      <c r="I113" s="31">
        <v>4251500</v>
      </c>
      <c r="J113" s="31">
        <v>4251500</v>
      </c>
      <c r="K113" s="87">
        <v>4051500</v>
      </c>
      <c r="L113" s="87">
        <v>4051500</v>
      </c>
      <c r="M113" s="32">
        <v>200000</v>
      </c>
      <c r="N113" s="32">
        <v>200000</v>
      </c>
      <c r="O113" s="88"/>
      <c r="P113" s="91">
        <v>3.9730000000000001E-2</v>
      </c>
      <c r="Q113" s="91">
        <v>4.3999999999999997E-2</v>
      </c>
      <c r="R113" s="91">
        <v>4.3999999999999997E-2</v>
      </c>
      <c r="S113" s="91">
        <v>3.32E-2</v>
      </c>
      <c r="T113" s="92">
        <v>97.151758599999994</v>
      </c>
      <c r="U113" s="91">
        <v>5.6255599999999999E-3</v>
      </c>
      <c r="V113" s="92">
        <v>97.714314000000002</v>
      </c>
      <c r="W113" s="91"/>
      <c r="X113" s="91"/>
      <c r="Y113" s="91"/>
      <c r="Z113" s="91"/>
      <c r="AA113" s="91"/>
      <c r="AB113" s="91"/>
      <c r="AC113" s="91"/>
      <c r="AD113" s="91">
        <v>3.32E-2</v>
      </c>
      <c r="AE113" s="33">
        <v>0.71</v>
      </c>
    </row>
    <row r="114" spans="1:31" x14ac:dyDescent="0.25">
      <c r="A114" s="30" t="s">
        <v>182</v>
      </c>
      <c r="B114" s="29">
        <v>44712</v>
      </c>
      <c r="C114" s="89" t="s">
        <v>64</v>
      </c>
      <c r="D114" s="61" t="s">
        <v>102</v>
      </c>
      <c r="E114" s="29">
        <v>44714</v>
      </c>
      <c r="F114" s="29">
        <v>45078</v>
      </c>
      <c r="G114" s="63">
        <v>8200000</v>
      </c>
      <c r="H114" s="31"/>
      <c r="I114" s="31">
        <v>9306660</v>
      </c>
      <c r="J114" s="63">
        <v>8200000</v>
      </c>
      <c r="K114" s="87">
        <v>5033600</v>
      </c>
      <c r="L114" s="87">
        <v>3926940</v>
      </c>
      <c r="M114" s="32">
        <v>4273060</v>
      </c>
      <c r="N114" s="32">
        <v>4273060</v>
      </c>
      <c r="O114" s="88"/>
      <c r="P114" s="91">
        <v>2.283E-2</v>
      </c>
      <c r="Q114" s="91">
        <v>2.5899999999999999E-2</v>
      </c>
      <c r="R114" s="91">
        <v>2.4899999999999999E-2</v>
      </c>
      <c r="S114" s="91">
        <v>1.8700000000000001E-2</v>
      </c>
      <c r="T114" s="92"/>
      <c r="U114" s="91"/>
      <c r="V114" s="92"/>
      <c r="W114" s="91"/>
      <c r="X114" s="91"/>
      <c r="Y114" s="91"/>
      <c r="Z114" s="91"/>
      <c r="AA114" s="91"/>
      <c r="AB114" s="91"/>
      <c r="AC114" s="91"/>
      <c r="AD114" s="91"/>
      <c r="AE114" s="33">
        <v>1.1299999999999999</v>
      </c>
    </row>
    <row r="115" spans="1:31" x14ac:dyDescent="0.25">
      <c r="A115" s="30" t="s">
        <v>172</v>
      </c>
      <c r="B115" s="29">
        <v>44719</v>
      </c>
      <c r="C115" s="89" t="s">
        <v>127</v>
      </c>
      <c r="D115" s="61" t="s">
        <v>106</v>
      </c>
      <c r="E115" s="29">
        <v>44721</v>
      </c>
      <c r="F115" s="29">
        <v>45388</v>
      </c>
      <c r="G115" s="63">
        <v>5000000</v>
      </c>
      <c r="H115" s="31"/>
      <c r="I115" s="31">
        <v>3077000</v>
      </c>
      <c r="J115" s="31">
        <v>3074000</v>
      </c>
      <c r="K115" s="87">
        <v>3077000</v>
      </c>
      <c r="L115" s="87">
        <v>3074000</v>
      </c>
      <c r="M115" s="32" t="s">
        <v>99</v>
      </c>
      <c r="N115" s="32" t="s">
        <v>99</v>
      </c>
      <c r="O115" s="88">
        <v>2.9000000000000001E-2</v>
      </c>
      <c r="P115" s="91"/>
      <c r="Q115" s="91">
        <v>0.03</v>
      </c>
      <c r="R115" s="91">
        <v>2.9000000000000001E-2</v>
      </c>
      <c r="S115" s="91">
        <v>1.9E-2</v>
      </c>
      <c r="T115" s="92">
        <v>99.397766300000001</v>
      </c>
      <c r="U115" s="91">
        <v>4.4999999999999997E-3</v>
      </c>
      <c r="V115" s="92">
        <v>99.845766299999994</v>
      </c>
      <c r="W115" s="91"/>
      <c r="X115" s="91"/>
      <c r="Y115" s="91"/>
      <c r="Z115" s="91"/>
      <c r="AA115" s="91"/>
      <c r="AB115" s="91"/>
      <c r="AC115" s="91"/>
      <c r="AD115" s="91">
        <v>2.5600000000000001E-2</v>
      </c>
      <c r="AE115" s="33">
        <v>0.62</v>
      </c>
    </row>
    <row r="116" spans="1:31" x14ac:dyDescent="0.25">
      <c r="A116" s="30" t="s">
        <v>183</v>
      </c>
      <c r="B116" s="29">
        <v>44719</v>
      </c>
      <c r="C116" s="62" t="s">
        <v>66</v>
      </c>
      <c r="D116" s="61" t="s">
        <v>106</v>
      </c>
      <c r="E116" s="29">
        <v>44721</v>
      </c>
      <c r="F116" s="29">
        <v>44812</v>
      </c>
      <c r="G116" s="63">
        <v>1000000</v>
      </c>
      <c r="H116" s="31"/>
      <c r="I116" s="31">
        <v>932790</v>
      </c>
      <c r="J116" s="63">
        <v>817790</v>
      </c>
      <c r="K116" s="87">
        <v>665000</v>
      </c>
      <c r="L116" s="87">
        <v>550000</v>
      </c>
      <c r="M116" s="32">
        <v>267790</v>
      </c>
      <c r="N116" s="32">
        <v>267790</v>
      </c>
      <c r="O116" s="88"/>
      <c r="P116" s="91">
        <v>1.52E-2</v>
      </c>
      <c r="Q116" s="91">
        <v>1.7500000000000002E-2</v>
      </c>
      <c r="R116" s="91">
        <v>1.5800000000000002E-2</v>
      </c>
      <c r="S116" s="91">
        <v>0.01</v>
      </c>
      <c r="T116" s="92"/>
      <c r="U116" s="91"/>
      <c r="V116" s="92"/>
      <c r="W116" s="91"/>
      <c r="X116" s="91"/>
      <c r="Y116" s="91"/>
      <c r="Z116" s="91"/>
      <c r="AA116" s="91"/>
      <c r="AB116" s="91"/>
      <c r="AC116" s="91"/>
      <c r="AD116" s="91"/>
      <c r="AE116" s="33">
        <v>0.93</v>
      </c>
    </row>
    <row r="117" spans="1:31" x14ac:dyDescent="0.25">
      <c r="A117" s="30" t="s">
        <v>169</v>
      </c>
      <c r="B117" s="29">
        <v>44725</v>
      </c>
      <c r="C117" s="62" t="s">
        <v>130</v>
      </c>
      <c r="D117" s="61" t="s">
        <v>106</v>
      </c>
      <c r="E117" s="29">
        <v>44727</v>
      </c>
      <c r="F117" s="29">
        <v>47195</v>
      </c>
      <c r="G117" s="63">
        <v>5000000</v>
      </c>
      <c r="H117" s="31"/>
      <c r="I117" s="31">
        <v>3596100</v>
      </c>
      <c r="J117" s="31">
        <v>3496100</v>
      </c>
      <c r="K117" s="81">
        <v>3596100</v>
      </c>
      <c r="L117" s="81">
        <v>3496100</v>
      </c>
      <c r="M117" s="32" t="s">
        <v>99</v>
      </c>
      <c r="N117" s="32" t="s">
        <v>99</v>
      </c>
      <c r="O117" s="68">
        <v>0.05</v>
      </c>
      <c r="P117" s="91"/>
      <c r="Q117" s="91">
        <v>5.4899999999999997E-2</v>
      </c>
      <c r="R117" s="91">
        <v>0.05</v>
      </c>
      <c r="S117" s="91">
        <v>0.03</v>
      </c>
      <c r="T117" s="92">
        <v>95.623335220000001</v>
      </c>
      <c r="U117" s="91">
        <v>1.0200000000000001E-2</v>
      </c>
      <c r="V117" s="92">
        <v>96.645585220000001</v>
      </c>
      <c r="W117" s="91"/>
      <c r="X117" s="91"/>
      <c r="Y117" s="91"/>
      <c r="Z117" s="91"/>
      <c r="AA117" s="91"/>
      <c r="AB117" s="91"/>
      <c r="AC117" s="91"/>
      <c r="AD117" s="91">
        <v>4.2299999999999997E-2</v>
      </c>
      <c r="AE117" s="33">
        <f t="shared" ref="AE117" si="2">I117/G117</f>
        <v>0.71921999999999997</v>
      </c>
    </row>
    <row r="118" spans="1:31" x14ac:dyDescent="0.25">
      <c r="A118" s="30" t="s">
        <v>184</v>
      </c>
      <c r="B118" s="29">
        <v>44726</v>
      </c>
      <c r="C118" s="89" t="s">
        <v>64</v>
      </c>
      <c r="D118" s="61" t="s">
        <v>106</v>
      </c>
      <c r="E118" s="29">
        <v>44728</v>
      </c>
      <c r="F118" s="29">
        <v>45092</v>
      </c>
      <c r="G118" s="63">
        <v>8200000</v>
      </c>
      <c r="H118" s="31"/>
      <c r="I118" s="31">
        <v>8476800</v>
      </c>
      <c r="J118" s="63">
        <v>8200000</v>
      </c>
      <c r="K118" s="87">
        <v>4812900</v>
      </c>
      <c r="L118" s="87">
        <v>4536100</v>
      </c>
      <c r="M118" s="32">
        <v>3663900</v>
      </c>
      <c r="N118" s="32">
        <v>3663900</v>
      </c>
      <c r="O118" s="88"/>
      <c r="P118" s="91">
        <v>2.5020000000000001E-2</v>
      </c>
      <c r="Q118" s="91">
        <v>2.5999999999999999E-2</v>
      </c>
      <c r="R118" s="91">
        <v>2.58E-2</v>
      </c>
      <c r="S118" s="91">
        <v>2.1499999999999998E-2</v>
      </c>
      <c r="T118" s="92"/>
      <c r="U118" s="91"/>
      <c r="V118" s="92"/>
      <c r="W118" s="91"/>
      <c r="X118" s="91"/>
      <c r="Y118" s="91"/>
      <c r="Z118" s="91"/>
      <c r="AA118" s="91"/>
      <c r="AB118" s="91"/>
      <c r="AC118" s="91"/>
      <c r="AD118" s="91"/>
      <c r="AE118" s="33">
        <v>1.03</v>
      </c>
    </row>
    <row r="119" spans="1:31" s="39" customFormat="1" x14ac:dyDescent="0.25">
      <c r="A119" s="30" t="s">
        <v>163</v>
      </c>
      <c r="B119" s="29">
        <v>44732</v>
      </c>
      <c r="C119" s="62" t="s">
        <v>98</v>
      </c>
      <c r="D119" s="61" t="s">
        <v>106</v>
      </c>
      <c r="E119" s="29">
        <v>44734</v>
      </c>
      <c r="F119" s="29">
        <v>45716</v>
      </c>
      <c r="G119" s="63">
        <v>3500000</v>
      </c>
      <c r="H119" s="31"/>
      <c r="I119" s="31">
        <v>1961000</v>
      </c>
      <c r="J119" s="31">
        <v>1861000</v>
      </c>
      <c r="K119" s="87">
        <v>1911000</v>
      </c>
      <c r="L119" s="87">
        <v>1811000</v>
      </c>
      <c r="M119" s="32">
        <v>50000</v>
      </c>
      <c r="N119" s="32">
        <v>50000</v>
      </c>
      <c r="O119" s="88"/>
      <c r="P119" s="91">
        <v>3.6700000000000003E-2</v>
      </c>
      <c r="Q119" s="91">
        <v>4.2000000000000003E-2</v>
      </c>
      <c r="R119" s="91">
        <v>3.7600000000000001E-2</v>
      </c>
      <c r="S119" s="91">
        <v>3.4000000000000002E-2</v>
      </c>
      <c r="T119" s="92">
        <v>97.783931420000002</v>
      </c>
      <c r="U119" s="91">
        <v>8.8666666999999994E-3</v>
      </c>
      <c r="V119" s="92">
        <v>98.670598089999999</v>
      </c>
      <c r="W119" s="91"/>
      <c r="X119" s="91"/>
      <c r="Y119" s="91"/>
      <c r="Z119" s="91"/>
      <c r="AA119" s="91"/>
      <c r="AB119" s="91"/>
      <c r="AC119" s="91"/>
      <c r="AD119" s="91">
        <v>2.8000000000000001E-2</v>
      </c>
      <c r="AE119" s="33">
        <v>0.56000000000000005</v>
      </c>
    </row>
    <row r="120" spans="1:31" s="39" customFormat="1" x14ac:dyDescent="0.25">
      <c r="A120" s="30" t="s">
        <v>185</v>
      </c>
      <c r="B120" s="29">
        <v>44740</v>
      </c>
      <c r="C120" s="89" t="s">
        <v>64</v>
      </c>
      <c r="D120" s="61" t="s">
        <v>106</v>
      </c>
      <c r="E120" s="29">
        <v>44742</v>
      </c>
      <c r="F120" s="29">
        <v>45106</v>
      </c>
      <c r="G120" s="63">
        <v>8200000</v>
      </c>
      <c r="H120" s="31"/>
      <c r="I120" s="31">
        <v>7996710</v>
      </c>
      <c r="J120" s="31">
        <v>7996710</v>
      </c>
      <c r="K120" s="94">
        <v>5018000</v>
      </c>
      <c r="L120" s="94">
        <v>5018000</v>
      </c>
      <c r="M120" s="32">
        <v>2978710</v>
      </c>
      <c r="N120" s="32">
        <v>2978710</v>
      </c>
      <c r="O120" s="40"/>
      <c r="P120" s="91">
        <v>2.5100000000000001E-2</v>
      </c>
      <c r="Q120" s="91">
        <v>2.69E-2</v>
      </c>
      <c r="R120" s="91">
        <v>2.69E-2</v>
      </c>
      <c r="S120" s="91">
        <v>2.1999999999999999E-2</v>
      </c>
      <c r="T120" s="92"/>
      <c r="U120" s="91"/>
      <c r="V120" s="92"/>
      <c r="W120" s="91"/>
      <c r="X120" s="91"/>
      <c r="Y120" s="91"/>
      <c r="Z120" s="91"/>
      <c r="AA120" s="91"/>
      <c r="AB120" s="91"/>
      <c r="AC120" s="91"/>
      <c r="AD120" s="91"/>
      <c r="AE120" s="33">
        <v>0.98</v>
      </c>
    </row>
    <row r="121" spans="1:31" x14ac:dyDescent="0.25">
      <c r="A121" s="30" t="s">
        <v>186</v>
      </c>
      <c r="B121" s="29">
        <v>44747</v>
      </c>
      <c r="C121" s="89" t="s">
        <v>66</v>
      </c>
      <c r="D121" s="61" t="s">
        <v>111</v>
      </c>
      <c r="E121" s="29">
        <v>44749</v>
      </c>
      <c r="F121" s="29">
        <v>44840</v>
      </c>
      <c r="G121" s="63">
        <v>1000000</v>
      </c>
      <c r="H121" s="31"/>
      <c r="I121" s="31">
        <v>792220</v>
      </c>
      <c r="J121" s="31">
        <v>592220</v>
      </c>
      <c r="K121" s="94">
        <v>500000</v>
      </c>
      <c r="L121" s="94">
        <v>300000</v>
      </c>
      <c r="M121" s="32">
        <v>292220</v>
      </c>
      <c r="N121" s="32">
        <v>292220</v>
      </c>
      <c r="O121" s="40"/>
      <c r="P121" s="91">
        <v>1.6899999999999998E-2</v>
      </c>
      <c r="Q121" s="91">
        <v>0.02</v>
      </c>
      <c r="R121" s="91">
        <v>1.7000000000000001E-2</v>
      </c>
      <c r="S121" s="91">
        <v>1.67E-2</v>
      </c>
      <c r="T121" s="92"/>
      <c r="U121" s="91"/>
      <c r="V121" s="92"/>
      <c r="W121" s="91"/>
      <c r="X121" s="91"/>
      <c r="Y121" s="91"/>
      <c r="Z121" s="91"/>
      <c r="AA121" s="91"/>
      <c r="AB121" s="91"/>
      <c r="AC121" s="91"/>
      <c r="AD121" s="91"/>
      <c r="AE121" s="33">
        <v>0.79</v>
      </c>
    </row>
    <row r="122" spans="1:31" s="39" customFormat="1" x14ac:dyDescent="0.25">
      <c r="A122" s="30" t="s">
        <v>187</v>
      </c>
      <c r="B122" s="29">
        <v>44747</v>
      </c>
      <c r="C122" s="89" t="s">
        <v>64</v>
      </c>
      <c r="D122" s="61" t="s">
        <v>111</v>
      </c>
      <c r="E122" s="29">
        <v>44749</v>
      </c>
      <c r="F122" s="29">
        <v>45113</v>
      </c>
      <c r="G122" s="63">
        <v>6000000</v>
      </c>
      <c r="H122" s="31"/>
      <c r="I122" s="31">
        <v>4145500</v>
      </c>
      <c r="J122" s="31">
        <v>4145500</v>
      </c>
      <c r="K122" s="94">
        <v>3605000</v>
      </c>
      <c r="L122" s="94">
        <v>3605000</v>
      </c>
      <c r="M122" s="32">
        <v>540500</v>
      </c>
      <c r="N122" s="32">
        <v>540500</v>
      </c>
      <c r="O122" s="40"/>
      <c r="P122" s="91">
        <v>2.7199999999999998E-2</v>
      </c>
      <c r="Q122" s="91">
        <v>2.8400000000000002E-2</v>
      </c>
      <c r="R122" s="91">
        <v>2.8400000000000002E-2</v>
      </c>
      <c r="S122" s="91">
        <v>2.1999999999999999E-2</v>
      </c>
      <c r="T122" s="92"/>
      <c r="U122" s="91"/>
      <c r="V122" s="92"/>
      <c r="W122" s="91"/>
      <c r="X122" s="91"/>
      <c r="Y122" s="91"/>
      <c r="Z122" s="91"/>
      <c r="AA122" s="91"/>
      <c r="AB122" s="91"/>
      <c r="AC122" s="91"/>
      <c r="AD122" s="91"/>
      <c r="AE122" s="33">
        <v>0.69</v>
      </c>
    </row>
    <row r="123" spans="1:31" x14ac:dyDescent="0.25">
      <c r="A123" s="30" t="s">
        <v>188</v>
      </c>
      <c r="B123" s="29">
        <v>44754</v>
      </c>
      <c r="C123" s="89" t="s">
        <v>76</v>
      </c>
      <c r="D123" s="61" t="s">
        <v>111</v>
      </c>
      <c r="E123" s="29">
        <v>44756</v>
      </c>
      <c r="F123" s="29">
        <v>44938</v>
      </c>
      <c r="G123" s="63">
        <v>1000000</v>
      </c>
      <c r="H123" s="31"/>
      <c r="I123" s="31">
        <v>930610</v>
      </c>
      <c r="J123" s="31">
        <v>630610</v>
      </c>
      <c r="K123" s="94">
        <v>900000</v>
      </c>
      <c r="L123" s="94">
        <v>600000</v>
      </c>
      <c r="M123" s="32">
        <v>30610</v>
      </c>
      <c r="N123" s="32">
        <v>30610</v>
      </c>
      <c r="O123" s="40"/>
      <c r="P123" s="91">
        <v>2.1000000000000001E-2</v>
      </c>
      <c r="Q123" s="91">
        <v>2.7E-2</v>
      </c>
      <c r="R123" s="91">
        <v>2.2800000000000001E-2</v>
      </c>
      <c r="S123" s="91">
        <v>1.9800000000000002E-2</v>
      </c>
      <c r="T123" s="92"/>
      <c r="U123" s="91"/>
      <c r="V123" s="92"/>
      <c r="W123" s="91"/>
      <c r="X123" s="91"/>
      <c r="Y123" s="91"/>
      <c r="Z123" s="91"/>
      <c r="AA123" s="91"/>
      <c r="AB123" s="91"/>
      <c r="AC123" s="91"/>
      <c r="AD123" s="91"/>
      <c r="AE123" s="33">
        <v>0.93</v>
      </c>
    </row>
    <row r="124" spans="1:31" x14ac:dyDescent="0.25">
      <c r="A124" s="30" t="s">
        <v>189</v>
      </c>
      <c r="B124" s="29">
        <v>44754</v>
      </c>
      <c r="C124" s="89" t="s">
        <v>128</v>
      </c>
      <c r="D124" s="61" t="s">
        <v>111</v>
      </c>
      <c r="E124" s="29">
        <v>44756</v>
      </c>
      <c r="F124" s="29">
        <v>45487</v>
      </c>
      <c r="G124" s="63">
        <v>3000000</v>
      </c>
      <c r="H124" s="31"/>
      <c r="I124" s="31">
        <v>8931800</v>
      </c>
      <c r="J124" s="31">
        <v>3449900</v>
      </c>
      <c r="K124" s="94">
        <v>8612200</v>
      </c>
      <c r="L124" s="94">
        <v>3130300</v>
      </c>
      <c r="M124" s="32">
        <v>319600</v>
      </c>
      <c r="N124" s="32">
        <v>319600</v>
      </c>
      <c r="O124" s="40">
        <v>2.9000000000000001E-2</v>
      </c>
      <c r="P124" s="91"/>
      <c r="Q124" s="91">
        <v>3.39E-2</v>
      </c>
      <c r="R124" s="91">
        <v>2.9000000000000001E-2</v>
      </c>
      <c r="S124" s="91">
        <v>2.5000000000000001E-2</v>
      </c>
      <c r="T124" s="92"/>
      <c r="U124" s="91"/>
      <c r="V124" s="92"/>
      <c r="W124" s="91"/>
      <c r="X124" s="91"/>
      <c r="Y124" s="91"/>
      <c r="Z124" s="91"/>
      <c r="AA124" s="91"/>
      <c r="AB124" s="91"/>
      <c r="AC124" s="91"/>
      <c r="AD124" s="91">
        <v>2.9000000000000001E-2</v>
      </c>
      <c r="AE124" s="33">
        <v>2.98</v>
      </c>
    </row>
    <row r="125" spans="1:31" x14ac:dyDescent="0.25">
      <c r="A125" s="30" t="s">
        <v>190</v>
      </c>
      <c r="B125" s="29">
        <v>44760</v>
      </c>
      <c r="C125" s="89" t="s">
        <v>129</v>
      </c>
      <c r="D125" s="61" t="s">
        <v>111</v>
      </c>
      <c r="E125" s="29">
        <v>44762</v>
      </c>
      <c r="F125" s="29">
        <v>48415</v>
      </c>
      <c r="G125" s="63">
        <v>2000000</v>
      </c>
      <c r="H125" s="31"/>
      <c r="I125" s="31">
        <v>2322400</v>
      </c>
      <c r="J125" s="31">
        <f>Table13[[#This Row],[Announced Amount]]</f>
        <v>2000000</v>
      </c>
      <c r="K125" s="94">
        <v>1673600</v>
      </c>
      <c r="L125" s="94">
        <v>1601900</v>
      </c>
      <c r="M125" s="32">
        <v>648800</v>
      </c>
      <c r="N125" s="32">
        <v>398100</v>
      </c>
      <c r="O125" s="40">
        <v>6.25E-2</v>
      </c>
      <c r="P125" s="91"/>
      <c r="Q125" s="91">
        <v>6.25E-2</v>
      </c>
      <c r="R125" s="91">
        <v>6.25E-2</v>
      </c>
      <c r="S125" s="91">
        <v>4.9000000000000002E-2</v>
      </c>
      <c r="T125" s="92"/>
      <c r="U125" s="91"/>
      <c r="V125" s="92"/>
      <c r="W125" s="91"/>
      <c r="X125" s="91"/>
      <c r="Y125" s="91"/>
      <c r="Z125" s="91"/>
      <c r="AA125" s="91"/>
      <c r="AB125" s="91"/>
      <c r="AC125" s="91"/>
      <c r="AD125" s="91">
        <v>6.25E-2</v>
      </c>
      <c r="AE125" s="33">
        <f>Table13[[#This Row],[Bid  Amount ]]/Table13[[#This Row],[Announced Amount]]</f>
        <v>1.1612</v>
      </c>
    </row>
    <row r="126" spans="1:31" x14ac:dyDescent="0.25">
      <c r="A126" s="30" t="s">
        <v>191</v>
      </c>
      <c r="B126" s="29">
        <v>44761</v>
      </c>
      <c r="C126" s="89" t="s">
        <v>64</v>
      </c>
      <c r="D126" s="61" t="s">
        <v>111</v>
      </c>
      <c r="E126" s="29">
        <v>44763</v>
      </c>
      <c r="F126" s="29">
        <v>45127</v>
      </c>
      <c r="G126" s="63">
        <v>8500000</v>
      </c>
      <c r="H126" s="31"/>
      <c r="I126" s="31">
        <v>7825640</v>
      </c>
      <c r="J126" s="31">
        <v>7825640</v>
      </c>
      <c r="K126" s="94">
        <v>4580000</v>
      </c>
      <c r="L126" s="94">
        <v>4580000</v>
      </c>
      <c r="M126" s="32">
        <v>3245640</v>
      </c>
      <c r="N126" s="32">
        <f>Table13[[#This Row],[Non competitive Bid Amount]]</f>
        <v>3245640</v>
      </c>
      <c r="O126" s="40"/>
      <c r="P126" s="91">
        <v>2.8369999999999999E-2</v>
      </c>
      <c r="Q126" s="91">
        <v>0.03</v>
      </c>
      <c r="R126" s="91">
        <v>0.03</v>
      </c>
      <c r="S126" s="91">
        <v>2.5999999999999999E-2</v>
      </c>
      <c r="T126" s="92"/>
      <c r="U126" s="91"/>
      <c r="V126" s="92"/>
      <c r="W126" s="91"/>
      <c r="X126" s="91"/>
      <c r="Y126" s="91"/>
      <c r="Z126" s="91"/>
      <c r="AA126" s="91"/>
      <c r="AB126" s="91"/>
      <c r="AC126" s="91"/>
      <c r="AD126" s="91"/>
      <c r="AE126" s="33">
        <f>Table13[[#This Row],[Bid  Amount ]]/Table13[[#This Row],[Announced Amount]]</f>
        <v>0.92066352941176466</v>
      </c>
    </row>
    <row r="127" spans="1:31" x14ac:dyDescent="0.25">
      <c r="A127" s="30" t="s">
        <v>170</v>
      </c>
      <c r="B127" s="29">
        <v>44768</v>
      </c>
      <c r="C127" s="89" t="s">
        <v>74</v>
      </c>
      <c r="D127" s="61" t="s">
        <v>111</v>
      </c>
      <c r="E127" s="29">
        <v>44770</v>
      </c>
      <c r="F127" s="29">
        <v>46471</v>
      </c>
      <c r="G127" s="63">
        <v>3000000</v>
      </c>
      <c r="H127" s="31"/>
      <c r="I127" s="31">
        <v>2373400</v>
      </c>
      <c r="J127" s="31">
        <f>Table13[[#This Row],[Bid  Amount ]]</f>
        <v>2373400</v>
      </c>
      <c r="K127" s="94">
        <v>2173400</v>
      </c>
      <c r="L127" s="94">
        <v>2173400</v>
      </c>
      <c r="M127" s="32">
        <v>200000</v>
      </c>
      <c r="N127" s="32">
        <v>200000</v>
      </c>
      <c r="O127" s="40"/>
      <c r="P127" s="91">
        <v>4.7469999999999998E-2</v>
      </c>
      <c r="Q127" s="91">
        <v>5.1400000000000001E-2</v>
      </c>
      <c r="R127" s="91">
        <v>5.1400000000000001E-2</v>
      </c>
      <c r="S127" s="91">
        <v>4.2999999999999997E-2</v>
      </c>
      <c r="T127" s="92">
        <v>94.094340000000003</v>
      </c>
      <c r="U127" s="91">
        <v>1.1343300000000001E-2</v>
      </c>
      <c r="V127" s="92">
        <v>95.228677000000005</v>
      </c>
      <c r="W127" s="91"/>
      <c r="X127" s="91"/>
      <c r="Y127" s="91"/>
      <c r="Z127" s="91"/>
      <c r="AA127" s="91"/>
      <c r="AB127" s="91"/>
      <c r="AC127" s="91"/>
      <c r="AD127" s="91">
        <v>3.32E-2</v>
      </c>
      <c r="AE127" s="33">
        <f>Table13[[#This Row],[Bid  Amount ]]/Table13[[#This Row],[Announced Amount]]</f>
        <v>0.79113333333333336</v>
      </c>
    </row>
    <row r="128" spans="1:31" x14ac:dyDescent="0.25">
      <c r="A128" s="30" t="s">
        <v>192</v>
      </c>
      <c r="B128" s="29">
        <v>44775</v>
      </c>
      <c r="C128" s="89" t="s">
        <v>76</v>
      </c>
      <c r="D128" s="61" t="s">
        <v>118</v>
      </c>
      <c r="E128" s="29">
        <v>44777</v>
      </c>
      <c r="F128" s="29">
        <v>44959</v>
      </c>
      <c r="G128" s="63">
        <v>1500000</v>
      </c>
      <c r="H128" s="31"/>
      <c r="I128" s="31">
        <v>1210900</v>
      </c>
      <c r="J128" s="31">
        <f>Table13[[#This Row],[Bid  Amount ]]</f>
        <v>1210900</v>
      </c>
      <c r="K128" s="94">
        <v>890000</v>
      </c>
      <c r="L128" s="94">
        <v>890000</v>
      </c>
      <c r="M128" s="32">
        <v>320900</v>
      </c>
      <c r="N128" s="32">
        <v>320900</v>
      </c>
      <c r="O128" s="40"/>
      <c r="P128" s="91">
        <v>2.367E-2</v>
      </c>
      <c r="Q128" s="91">
        <v>2.5000000000000001E-2</v>
      </c>
      <c r="R128" s="91">
        <v>2.5000000000000001E-2</v>
      </c>
      <c r="S128" s="91">
        <v>0.02</v>
      </c>
      <c r="T128" s="92"/>
      <c r="U128" s="91"/>
      <c r="V128" s="92"/>
      <c r="W128" s="91"/>
      <c r="X128" s="91"/>
      <c r="Y128" s="91"/>
      <c r="Z128" s="91"/>
      <c r="AA128" s="91"/>
      <c r="AB128" s="91"/>
      <c r="AC128" s="91"/>
      <c r="AD128" s="91"/>
      <c r="AE128" s="33">
        <v>0.81</v>
      </c>
    </row>
    <row r="129" spans="1:33" x14ac:dyDescent="0.25">
      <c r="A129" s="30" t="s">
        <v>193</v>
      </c>
      <c r="B129" s="29">
        <v>44775</v>
      </c>
      <c r="C129" s="89" t="s">
        <v>64</v>
      </c>
      <c r="D129" s="61" t="s">
        <v>118</v>
      </c>
      <c r="E129" s="29">
        <v>44777</v>
      </c>
      <c r="F129" s="29">
        <v>45141</v>
      </c>
      <c r="G129" s="63">
        <v>10000000</v>
      </c>
      <c r="H129" s="31"/>
      <c r="I129" s="31">
        <v>10068730</v>
      </c>
      <c r="J129" s="31">
        <v>10000000</v>
      </c>
      <c r="K129" s="94">
        <v>6663000</v>
      </c>
      <c r="L129" s="94">
        <v>6594270</v>
      </c>
      <c r="M129" s="32">
        <v>3405730</v>
      </c>
      <c r="N129" s="32">
        <v>3405730</v>
      </c>
      <c r="O129" s="40"/>
      <c r="P129" s="91">
        <v>3.039E-2</v>
      </c>
      <c r="Q129" s="91">
        <v>3.2500000000000001E-2</v>
      </c>
      <c r="R129" s="91">
        <v>3.2500000000000001E-2</v>
      </c>
      <c r="S129" s="91">
        <v>2.7E-2</v>
      </c>
      <c r="T129" s="92"/>
      <c r="U129" s="91"/>
      <c r="V129" s="92"/>
      <c r="W129" s="91"/>
      <c r="X129" s="91"/>
      <c r="Y129" s="91"/>
      <c r="Z129" s="91"/>
      <c r="AA129" s="91"/>
      <c r="AB129" s="91"/>
      <c r="AC129" s="91"/>
      <c r="AD129" s="91"/>
      <c r="AE129" s="33">
        <f>Table13[[#This Row],[Bid  Amount ]]/Table13[[#This Row],[Announced Amount]]</f>
        <v>1.0068729999999999</v>
      </c>
    </row>
    <row r="130" spans="1:33" x14ac:dyDescent="0.25">
      <c r="A130" s="30" t="s">
        <v>189</v>
      </c>
      <c r="B130" s="29">
        <v>44781</v>
      </c>
      <c r="C130" s="89" t="s">
        <v>127</v>
      </c>
      <c r="D130" s="61" t="s">
        <v>118</v>
      </c>
      <c r="E130" s="29">
        <v>44783</v>
      </c>
      <c r="F130" s="29">
        <v>45487</v>
      </c>
      <c r="G130" s="63">
        <v>4000000</v>
      </c>
      <c r="H130" s="31"/>
      <c r="I130" s="31">
        <v>4428400</v>
      </c>
      <c r="J130" s="63">
        <v>4000000</v>
      </c>
      <c r="K130" s="31">
        <v>4428400</v>
      </c>
      <c r="L130" s="63">
        <v>4000000</v>
      </c>
      <c r="M130" s="32" t="s">
        <v>99</v>
      </c>
      <c r="N130" s="32" t="s">
        <v>99</v>
      </c>
      <c r="O130" s="40">
        <v>4.2000000000000003E-2</v>
      </c>
      <c r="P130" s="91"/>
      <c r="Q130" s="91">
        <v>4.2500000000000003E-2</v>
      </c>
      <c r="R130" s="91">
        <v>4.2000000000000003E-2</v>
      </c>
      <c r="S130" s="91">
        <v>0.02</v>
      </c>
      <c r="T130" s="92">
        <v>97.614746670000002</v>
      </c>
      <c r="U130" s="91">
        <v>2.0999999999999999E-3</v>
      </c>
      <c r="V130" s="92">
        <v>97.824191116035522</v>
      </c>
      <c r="W130" s="91"/>
      <c r="X130" s="91"/>
      <c r="Y130" s="91"/>
      <c r="Z130" s="91"/>
      <c r="AA130" s="91"/>
      <c r="AB130" s="91"/>
      <c r="AC130" s="91"/>
      <c r="AD130" s="91">
        <v>2.9000000000000001E-2</v>
      </c>
      <c r="AE130" s="33">
        <f t="shared" ref="AE130" si="3">I130/G130</f>
        <v>1.1071</v>
      </c>
    </row>
    <row r="131" spans="1:33" x14ac:dyDescent="0.25">
      <c r="A131" s="30" t="s">
        <v>204</v>
      </c>
      <c r="B131" s="29">
        <v>44789</v>
      </c>
      <c r="C131" s="89" t="s">
        <v>66</v>
      </c>
      <c r="D131" s="61" t="s">
        <v>118</v>
      </c>
      <c r="E131" s="29">
        <v>44791</v>
      </c>
      <c r="F131" s="29">
        <v>44882</v>
      </c>
      <c r="G131" s="63">
        <v>1000000</v>
      </c>
      <c r="H131" s="31"/>
      <c r="I131" s="31">
        <v>1999300</v>
      </c>
      <c r="J131" s="63">
        <v>1000000</v>
      </c>
      <c r="K131" s="94">
        <v>1649500</v>
      </c>
      <c r="L131" s="94">
        <v>650200</v>
      </c>
      <c r="M131" s="94">
        <v>349800</v>
      </c>
      <c r="N131" s="94">
        <v>349800</v>
      </c>
      <c r="O131" s="40"/>
      <c r="P131" s="91">
        <v>1.8950000000000002E-2</v>
      </c>
      <c r="Q131" s="91">
        <v>2.3E-2</v>
      </c>
      <c r="R131" s="91">
        <v>2.1700000000000001E-2</v>
      </c>
      <c r="S131" s="91">
        <v>1.7500000000000002E-2</v>
      </c>
      <c r="T131" s="92"/>
      <c r="U131" s="91"/>
      <c r="V131" s="92"/>
      <c r="W131" s="91"/>
      <c r="X131" s="91"/>
      <c r="Y131" s="91"/>
      <c r="Z131" s="91"/>
      <c r="AA131" s="91"/>
      <c r="AB131" s="91"/>
      <c r="AC131" s="91"/>
      <c r="AD131" s="91"/>
      <c r="AE131" s="33">
        <f>Table13[[#This Row],[Bid  Amount ]]/Table13[[#This Row],[Announced Amount]]</f>
        <v>1.9993000000000001</v>
      </c>
    </row>
    <row r="132" spans="1:33" x14ac:dyDescent="0.25">
      <c r="A132" s="30" t="s">
        <v>205</v>
      </c>
      <c r="B132" s="29">
        <v>44789</v>
      </c>
      <c r="C132" s="89" t="s">
        <v>64</v>
      </c>
      <c r="D132" s="61" t="s">
        <v>118</v>
      </c>
      <c r="E132" s="29">
        <v>44791</v>
      </c>
      <c r="F132" s="29">
        <v>45155</v>
      </c>
      <c r="G132" s="63">
        <v>10000000</v>
      </c>
      <c r="H132" s="31"/>
      <c r="I132" s="31">
        <v>8516730</v>
      </c>
      <c r="J132" s="31">
        <f>I132</f>
        <v>8516730</v>
      </c>
      <c r="K132" s="95">
        <v>4036330</v>
      </c>
      <c r="L132" s="95">
        <v>4036330</v>
      </c>
      <c r="M132" s="32">
        <v>4480400</v>
      </c>
      <c r="N132" s="32">
        <v>4480400</v>
      </c>
      <c r="O132" s="96"/>
      <c r="P132" s="91">
        <v>3.4720000000000001E-2</v>
      </c>
      <c r="Q132" s="91">
        <v>3.7199999999999997E-2</v>
      </c>
      <c r="R132" s="91">
        <v>3.7199999999999997E-2</v>
      </c>
      <c r="S132" s="91">
        <v>0.03</v>
      </c>
      <c r="T132" s="92"/>
      <c r="U132" s="91"/>
      <c r="V132" s="92"/>
      <c r="W132" s="91"/>
      <c r="X132" s="91"/>
      <c r="Y132" s="91"/>
      <c r="Z132" s="91"/>
      <c r="AA132" s="91"/>
      <c r="AB132" s="91"/>
      <c r="AC132" s="91"/>
      <c r="AD132" s="91"/>
      <c r="AE132" s="33">
        <f>I132/G132</f>
        <v>0.85167300000000001</v>
      </c>
    </row>
    <row r="133" spans="1:33" x14ac:dyDescent="0.25">
      <c r="A133" s="30" t="s">
        <v>163</v>
      </c>
      <c r="B133" s="29">
        <v>44796</v>
      </c>
      <c r="C133" s="62" t="s">
        <v>98</v>
      </c>
      <c r="D133" s="61" t="s">
        <v>118</v>
      </c>
      <c r="E133" s="29">
        <v>44798</v>
      </c>
      <c r="F133" s="29">
        <v>45716</v>
      </c>
      <c r="G133" s="63">
        <v>3500000</v>
      </c>
      <c r="H133" s="31"/>
      <c r="I133" s="31">
        <v>2515600</v>
      </c>
      <c r="J133" s="31">
        <v>2407100</v>
      </c>
      <c r="K133" s="95">
        <v>2365600</v>
      </c>
      <c r="L133" s="95">
        <v>2257100</v>
      </c>
      <c r="M133" s="32">
        <v>150000</v>
      </c>
      <c r="N133" s="32">
        <v>150000</v>
      </c>
      <c r="O133" s="96"/>
      <c r="P133" s="91">
        <v>4.9369999999999997E-2</v>
      </c>
      <c r="Q133" s="91">
        <v>5.2999999999999999E-2</v>
      </c>
      <c r="R133" s="91">
        <v>5.1999999999999998E-2</v>
      </c>
      <c r="S133" s="91">
        <v>2.9000000000000001E-2</v>
      </c>
      <c r="T133" s="92">
        <v>95.015577300000004</v>
      </c>
      <c r="U133" s="91">
        <v>1.376667E-2</v>
      </c>
      <c r="V133" s="92">
        <v>96.393489160000001</v>
      </c>
      <c r="W133" s="91"/>
      <c r="X133" s="91"/>
      <c r="Y133" s="91"/>
      <c r="Z133" s="91"/>
      <c r="AA133" s="91"/>
      <c r="AB133" s="91"/>
      <c r="AC133" s="91"/>
      <c r="AD133" s="91">
        <v>2.8000000000000001E-2</v>
      </c>
      <c r="AE133" s="33">
        <f>I133/G133</f>
        <v>0.71874285714285713</v>
      </c>
    </row>
    <row r="134" spans="1:33" x14ac:dyDescent="0.25">
      <c r="A134" s="30" t="s">
        <v>206</v>
      </c>
      <c r="B134" s="29">
        <v>44803</v>
      </c>
      <c r="C134" s="89" t="s">
        <v>76</v>
      </c>
      <c r="D134" s="61" t="s">
        <v>124</v>
      </c>
      <c r="E134" s="29">
        <v>44805</v>
      </c>
      <c r="F134" s="29">
        <v>44987</v>
      </c>
      <c r="G134" s="63">
        <v>1000000</v>
      </c>
      <c r="H134" s="31"/>
      <c r="I134" s="31">
        <v>1414270</v>
      </c>
      <c r="J134" s="31">
        <v>1114270</v>
      </c>
      <c r="K134" s="95">
        <v>1200000</v>
      </c>
      <c r="L134" s="95">
        <v>900000</v>
      </c>
      <c r="M134" s="32">
        <v>214270</v>
      </c>
      <c r="N134" s="32">
        <v>214270</v>
      </c>
      <c r="O134" s="96"/>
      <c r="P134" s="91">
        <v>2.8760000000000001E-2</v>
      </c>
      <c r="Q134" s="91">
        <v>3.2500000000000001E-2</v>
      </c>
      <c r="R134" s="91">
        <v>3.0700000000000002E-2</v>
      </c>
      <c r="S134" s="91">
        <v>2.7E-2</v>
      </c>
      <c r="T134" s="92"/>
      <c r="U134" s="91"/>
      <c r="V134" s="92"/>
      <c r="W134" s="91"/>
      <c r="X134" s="91"/>
      <c r="Y134" s="91"/>
      <c r="Z134" s="91"/>
      <c r="AA134" s="91"/>
      <c r="AB134" s="91"/>
      <c r="AC134" s="91"/>
      <c r="AD134" s="91"/>
      <c r="AE134" s="33">
        <v>1.41</v>
      </c>
    </row>
    <row r="135" spans="1:33" x14ac:dyDescent="0.25">
      <c r="A135" s="30" t="s">
        <v>207</v>
      </c>
      <c r="B135" s="29">
        <v>44803</v>
      </c>
      <c r="C135" s="89" t="s">
        <v>64</v>
      </c>
      <c r="D135" s="61" t="s">
        <v>124</v>
      </c>
      <c r="E135" s="29">
        <v>44805</v>
      </c>
      <c r="F135" s="29">
        <v>45168</v>
      </c>
      <c r="G135" s="63">
        <v>9200000</v>
      </c>
      <c r="H135" s="31"/>
      <c r="I135" s="31">
        <v>10981380</v>
      </c>
      <c r="J135" s="31">
        <v>10571380</v>
      </c>
      <c r="K135" s="95">
        <v>7004750</v>
      </c>
      <c r="L135" s="95">
        <v>6594750</v>
      </c>
      <c r="M135" s="32">
        <v>3976630</v>
      </c>
      <c r="N135" s="32">
        <v>3976630</v>
      </c>
      <c r="O135" s="96"/>
      <c r="P135" s="91">
        <v>3.7289999999999997E-2</v>
      </c>
      <c r="Q135" s="91">
        <v>4.1799999999999997E-2</v>
      </c>
      <c r="R135" s="91">
        <v>4.0800000000000003E-2</v>
      </c>
      <c r="S135" s="91">
        <v>3.2000000000000001E-2</v>
      </c>
      <c r="T135" s="92"/>
      <c r="U135" s="91"/>
      <c r="V135" s="92"/>
      <c r="W135" s="91"/>
      <c r="X135" s="91"/>
      <c r="Y135" s="91"/>
      <c r="Z135" s="91"/>
      <c r="AA135" s="91"/>
      <c r="AB135" s="91"/>
      <c r="AC135" s="91"/>
      <c r="AD135" s="91"/>
      <c r="AE135" s="33">
        <f>I135/G135</f>
        <v>1.1936282608695652</v>
      </c>
    </row>
    <row r="136" spans="1:33" x14ac:dyDescent="0.25">
      <c r="A136" s="30" t="s">
        <v>208</v>
      </c>
      <c r="B136" s="29">
        <v>44810</v>
      </c>
      <c r="C136" s="89" t="s">
        <v>66</v>
      </c>
      <c r="D136" s="61" t="s">
        <v>124</v>
      </c>
      <c r="E136" s="29">
        <v>44812</v>
      </c>
      <c r="F136" s="29">
        <v>44903</v>
      </c>
      <c r="G136" s="63">
        <v>1000000</v>
      </c>
      <c r="H136" s="31"/>
      <c r="I136" s="31">
        <v>1488480</v>
      </c>
      <c r="J136" s="63">
        <v>1000000</v>
      </c>
      <c r="K136" s="94">
        <v>1200000</v>
      </c>
      <c r="L136" s="94">
        <v>711520</v>
      </c>
      <c r="M136" s="94">
        <v>288480</v>
      </c>
      <c r="N136" s="94">
        <v>288480</v>
      </c>
      <c r="O136" s="40"/>
      <c r="P136" s="91">
        <v>2.2450000000000001E-2</v>
      </c>
      <c r="Q136" s="91">
        <v>2.63E-2</v>
      </c>
      <c r="R136" s="91">
        <v>2.4E-2</v>
      </c>
      <c r="S136" s="91">
        <v>2.1999999999999999E-2</v>
      </c>
      <c r="T136" s="92"/>
      <c r="U136" s="91"/>
      <c r="V136" s="92"/>
      <c r="W136" s="91"/>
      <c r="X136" s="91"/>
      <c r="Y136" s="91"/>
      <c r="Z136" s="91"/>
      <c r="AA136" s="91"/>
      <c r="AB136" s="91"/>
      <c r="AC136" s="91"/>
      <c r="AD136" s="91"/>
      <c r="AE136" s="33">
        <f>Table13[[#This Row],[Bid  Amount ]]/Table13[[#This Row],[Announced Amount]]</f>
        <v>1.48848</v>
      </c>
    </row>
    <row r="137" spans="1:33" x14ac:dyDescent="0.25">
      <c r="A137" s="30" t="s">
        <v>189</v>
      </c>
      <c r="B137" s="29">
        <v>44810</v>
      </c>
      <c r="C137" s="89" t="s">
        <v>127</v>
      </c>
      <c r="D137" s="61" t="s">
        <v>124</v>
      </c>
      <c r="E137" s="29">
        <v>44818</v>
      </c>
      <c r="F137" s="29">
        <v>45487</v>
      </c>
      <c r="G137" s="63">
        <v>3000000</v>
      </c>
      <c r="H137" s="31"/>
      <c r="I137" s="31">
        <v>3510400</v>
      </c>
      <c r="J137" s="63">
        <v>3000000</v>
      </c>
      <c r="K137" s="31">
        <v>3510400</v>
      </c>
      <c r="L137" s="63">
        <v>3000000</v>
      </c>
      <c r="M137" s="32" t="s">
        <v>99</v>
      </c>
      <c r="N137" s="32" t="s">
        <v>99</v>
      </c>
      <c r="O137" s="40">
        <v>4.7E-2</v>
      </c>
      <c r="P137" s="91"/>
      <c r="Q137" s="91">
        <v>4.7300000000000002E-2</v>
      </c>
      <c r="R137" s="91">
        <v>4.7E-2</v>
      </c>
      <c r="S137" s="91">
        <v>2.8000000000000001E-2</v>
      </c>
      <c r="T137" s="92">
        <v>96.842569069999996</v>
      </c>
      <c r="U137" s="91">
        <v>4.4000000000000003E-3</v>
      </c>
      <c r="V137" s="92">
        <v>97.277469069999995</v>
      </c>
      <c r="W137" s="91"/>
      <c r="X137" s="91"/>
      <c r="Y137" s="91"/>
      <c r="Z137" s="91"/>
      <c r="AA137" s="91"/>
      <c r="AB137" s="91"/>
      <c r="AC137" s="91"/>
      <c r="AD137" s="91">
        <v>2.9000000000000001E-2</v>
      </c>
      <c r="AE137" s="33">
        <f>Table13[[#This Row],[Bid  Amount ]]/Table13[[#This Row],[Announced Amount]]</f>
        <v>1.1701333333333332</v>
      </c>
    </row>
    <row r="138" spans="1:33" x14ac:dyDescent="0.25">
      <c r="A138" s="30" t="s">
        <v>209</v>
      </c>
      <c r="B138" s="29">
        <v>44818</v>
      </c>
      <c r="C138" s="62" t="s">
        <v>133</v>
      </c>
      <c r="D138" s="61" t="s">
        <v>124</v>
      </c>
      <c r="E138" s="29">
        <v>44820</v>
      </c>
      <c r="F138" s="29">
        <v>47377</v>
      </c>
      <c r="G138" s="63">
        <v>2500000</v>
      </c>
      <c r="H138" s="31"/>
      <c r="I138" s="31">
        <v>2625700</v>
      </c>
      <c r="J138" s="63">
        <v>2625700</v>
      </c>
      <c r="K138" s="95">
        <v>1542900</v>
      </c>
      <c r="L138" s="95">
        <v>1542900</v>
      </c>
      <c r="M138" s="32">
        <v>1082800</v>
      </c>
      <c r="N138" s="32">
        <f>Table13[[#This Row],[Non competitive Bid Amount]]</f>
        <v>1082800</v>
      </c>
      <c r="O138" s="96">
        <v>6.88E-2</v>
      </c>
      <c r="P138" s="91"/>
      <c r="Q138" s="91">
        <v>6.88E-2</v>
      </c>
      <c r="R138" s="91">
        <v>6.88E-2</v>
      </c>
      <c r="S138" s="91">
        <v>3.9E-2</v>
      </c>
      <c r="T138" s="92"/>
      <c r="U138" s="91"/>
      <c r="V138" s="92"/>
      <c r="W138" s="91"/>
      <c r="X138" s="91"/>
      <c r="Y138" s="91"/>
      <c r="Z138" s="91"/>
      <c r="AA138" s="91"/>
      <c r="AB138" s="91"/>
      <c r="AC138" s="91"/>
      <c r="AD138" s="91">
        <v>6.88E-2</v>
      </c>
      <c r="AE138" s="33">
        <f>Table13[[#This Row],[Bid  Amount ]]/Table13[[#This Row],[Announced Amount]]</f>
        <v>1.0502800000000001</v>
      </c>
    </row>
    <row r="139" spans="1:33" x14ac:dyDescent="0.25">
      <c r="A139" s="30" t="s">
        <v>210</v>
      </c>
      <c r="B139" s="29">
        <v>44824</v>
      </c>
      <c r="C139" s="89" t="s">
        <v>64</v>
      </c>
      <c r="D139" s="61" t="s">
        <v>124</v>
      </c>
      <c r="E139" s="29">
        <v>44826</v>
      </c>
      <c r="F139" s="29">
        <v>45190</v>
      </c>
      <c r="G139" s="63">
        <v>7000000</v>
      </c>
      <c r="H139" s="31"/>
      <c r="I139" s="31">
        <v>7651400</v>
      </c>
      <c r="J139" s="63">
        <f>Table13[[#This Row],[Announced Amount]]</f>
        <v>7000000</v>
      </c>
      <c r="K139" s="95">
        <v>6594430</v>
      </c>
      <c r="L139" s="95">
        <v>5943390</v>
      </c>
      <c r="M139" s="32">
        <v>1056610</v>
      </c>
      <c r="N139" s="32">
        <v>1056310</v>
      </c>
      <c r="O139" s="96"/>
      <c r="P139" s="91">
        <v>3.9489999999999997E-2</v>
      </c>
      <c r="Q139" s="91">
        <v>4.6399999999999997E-2</v>
      </c>
      <c r="R139" s="91">
        <v>4.4400000000000002E-2</v>
      </c>
      <c r="S139" s="91">
        <v>0.03</v>
      </c>
      <c r="T139" s="92"/>
      <c r="U139" s="91"/>
      <c r="V139" s="92"/>
      <c r="W139" s="91"/>
      <c r="X139" s="91"/>
      <c r="Y139" s="91"/>
      <c r="Z139" s="91"/>
      <c r="AA139" s="91"/>
      <c r="AB139" s="91"/>
      <c r="AC139" s="91"/>
      <c r="AD139" s="91"/>
      <c r="AE139" s="33">
        <f>Table13[[#This Row],[Bid  Amount ]]/Table13[[#This Row],[Announced Amount]]</f>
        <v>1.0930571428571429</v>
      </c>
    </row>
    <row r="140" spans="1:33" x14ac:dyDescent="0.25">
      <c r="A140" s="30" t="s">
        <v>170</v>
      </c>
      <c r="B140" s="29">
        <v>44824</v>
      </c>
      <c r="C140" s="89" t="s">
        <v>74</v>
      </c>
      <c r="D140" s="61" t="s">
        <v>124</v>
      </c>
      <c r="E140" s="29">
        <v>44826</v>
      </c>
      <c r="F140" s="29">
        <v>46471</v>
      </c>
      <c r="G140" s="63">
        <v>3000000</v>
      </c>
      <c r="H140" s="31"/>
      <c r="I140" s="31">
        <v>750100</v>
      </c>
      <c r="J140" s="63">
        <v>736800</v>
      </c>
      <c r="K140" s="95">
        <v>695800</v>
      </c>
      <c r="L140" s="95">
        <v>682500</v>
      </c>
      <c r="M140" s="32">
        <v>54300</v>
      </c>
      <c r="N140" s="32">
        <v>54300</v>
      </c>
      <c r="O140" s="96"/>
      <c r="P140" s="91">
        <v>6.2729999999999994E-2</v>
      </c>
      <c r="Q140" s="91">
        <v>6.5500000000000003E-2</v>
      </c>
      <c r="R140" s="91">
        <v>6.5500000000000003E-2</v>
      </c>
      <c r="S140" s="91">
        <v>3.3000000000000002E-2</v>
      </c>
      <c r="T140" s="92">
        <v>87.564903000000001</v>
      </c>
      <c r="U140" s="91">
        <v>1.6323299999999999E-2</v>
      </c>
      <c r="V140" s="92">
        <v>89.197199999999995</v>
      </c>
      <c r="W140" s="91"/>
      <c r="X140" s="91"/>
      <c r="Y140" s="91"/>
      <c r="Z140" s="91"/>
      <c r="AA140" s="91"/>
      <c r="AB140" s="91"/>
      <c r="AC140" s="91"/>
      <c r="AD140" s="91">
        <v>3.32E-2</v>
      </c>
      <c r="AE140" s="33">
        <f>Table13[[#This Row],[Bid  Amount ]]/Table13[[#This Row],[Announced Amount]]</f>
        <v>0.25003333333333333</v>
      </c>
    </row>
    <row r="141" spans="1:33" x14ac:dyDescent="0.25">
      <c r="A141" s="30" t="s">
        <v>211</v>
      </c>
      <c r="B141" s="29">
        <v>44831</v>
      </c>
      <c r="C141" s="89" t="s">
        <v>64</v>
      </c>
      <c r="D141" s="61" t="s">
        <v>124</v>
      </c>
      <c r="E141" s="29">
        <v>44833</v>
      </c>
      <c r="F141" s="29">
        <v>45197</v>
      </c>
      <c r="G141" s="63">
        <v>8700000</v>
      </c>
      <c r="H141" s="31"/>
      <c r="I141" s="31">
        <v>7263200</v>
      </c>
      <c r="J141" s="31">
        <v>7263200</v>
      </c>
      <c r="K141" s="95">
        <v>2723550</v>
      </c>
      <c r="L141" s="95">
        <v>2723550</v>
      </c>
      <c r="M141" s="32">
        <v>4539650</v>
      </c>
      <c r="N141" s="32">
        <v>4539650</v>
      </c>
      <c r="O141" s="96"/>
      <c r="P141" s="91">
        <v>4.53E-2</v>
      </c>
      <c r="Q141" s="91">
        <v>0.05</v>
      </c>
      <c r="R141" s="91">
        <v>0.05</v>
      </c>
      <c r="S141" s="91">
        <v>3.5000000000000003E-2</v>
      </c>
      <c r="T141" s="92"/>
      <c r="U141" s="91"/>
      <c r="V141" s="92"/>
      <c r="W141" s="91"/>
      <c r="X141" s="91"/>
      <c r="Y141" s="91"/>
      <c r="Z141" s="91"/>
      <c r="AA141" s="91"/>
      <c r="AB141" s="91"/>
      <c r="AC141" s="91"/>
      <c r="AD141" s="91"/>
      <c r="AE141" s="33">
        <f>Table13[[#This Row],[Bid  Amount ]]/Table13[[#This Row],[Announced Amount]]</f>
        <v>0.83485057471264368</v>
      </c>
    </row>
    <row r="142" spans="1:33" x14ac:dyDescent="0.25">
      <c r="A142" s="61" t="s">
        <v>216</v>
      </c>
      <c r="B142" s="29">
        <v>44831</v>
      </c>
      <c r="C142" s="62" t="s">
        <v>143</v>
      </c>
      <c r="D142" s="61" t="s">
        <v>124</v>
      </c>
      <c r="E142" s="29">
        <v>44833</v>
      </c>
      <c r="F142" s="29">
        <v>50312</v>
      </c>
      <c r="G142" s="63">
        <v>1000000</v>
      </c>
      <c r="H142" s="63"/>
      <c r="I142" s="63">
        <v>1796700</v>
      </c>
      <c r="J142" s="63">
        <v>1150000</v>
      </c>
      <c r="K142" s="95">
        <v>955800</v>
      </c>
      <c r="L142" s="95">
        <v>920700</v>
      </c>
      <c r="M142" s="14">
        <v>840900</v>
      </c>
      <c r="N142" s="14">
        <v>229300</v>
      </c>
      <c r="O142" s="96">
        <v>8.3900000000000002E-2</v>
      </c>
      <c r="P142" s="65"/>
      <c r="Q142" s="65">
        <v>8.5000000000000006E-2</v>
      </c>
      <c r="R142" s="65">
        <v>8.3900000000000002E-2</v>
      </c>
      <c r="S142" s="65">
        <v>5.5E-2</v>
      </c>
      <c r="T142" s="66"/>
      <c r="U142" s="65"/>
      <c r="V142" s="66"/>
      <c r="W142" s="65"/>
      <c r="X142" s="15"/>
      <c r="Y142" s="65"/>
      <c r="Z142" s="65"/>
      <c r="AA142" s="65"/>
      <c r="AB142" s="65"/>
      <c r="AC142" s="65"/>
      <c r="AD142" s="65">
        <v>8.3900000000000002E-2</v>
      </c>
      <c r="AE142" s="33">
        <f>Table13[[#This Row],[Bid  Amount ]]/Table13[[#This Row],[Announced Amount]]</f>
        <v>1.7967</v>
      </c>
      <c r="AG142" s="8"/>
    </row>
    <row r="143" spans="1:33" x14ac:dyDescent="0.25">
      <c r="A143" s="61" t="s">
        <v>212</v>
      </c>
      <c r="B143" s="29">
        <v>44838</v>
      </c>
      <c r="C143" s="89" t="s">
        <v>66</v>
      </c>
      <c r="D143" s="61" t="s">
        <v>136</v>
      </c>
      <c r="E143" s="29">
        <v>44840</v>
      </c>
      <c r="F143" s="29">
        <v>44931</v>
      </c>
      <c r="G143" s="63">
        <v>1000000</v>
      </c>
      <c r="H143" s="63"/>
      <c r="I143" s="63">
        <v>1267500</v>
      </c>
      <c r="J143" s="63">
        <v>1000000</v>
      </c>
      <c r="K143" s="95">
        <v>855000</v>
      </c>
      <c r="L143" s="95">
        <v>587500</v>
      </c>
      <c r="M143" s="14">
        <v>412500</v>
      </c>
      <c r="N143" s="14">
        <v>412500</v>
      </c>
      <c r="O143" s="96"/>
      <c r="P143" s="65">
        <v>2.7810000000000001E-2</v>
      </c>
      <c r="Q143" s="65">
        <v>0.03</v>
      </c>
      <c r="R143" s="65">
        <v>2.9000000000000001E-2</v>
      </c>
      <c r="S143" s="65">
        <v>1.4999999999999999E-2</v>
      </c>
      <c r="T143" s="66"/>
      <c r="U143" s="65"/>
      <c r="V143" s="66"/>
      <c r="W143" s="65"/>
      <c r="X143" s="15"/>
      <c r="Y143" s="65"/>
      <c r="Z143" s="65"/>
      <c r="AA143" s="65"/>
      <c r="AB143" s="65"/>
      <c r="AC143" s="65"/>
      <c r="AD143" s="65"/>
      <c r="AE143" s="33">
        <f>Table13[[#This Row],[Bid  Amount ]]/Table13[[#This Row],[Announced Amount]]</f>
        <v>1.2675000000000001</v>
      </c>
      <c r="AG143" s="8"/>
    </row>
    <row r="144" spans="1:33" x14ac:dyDescent="0.25">
      <c r="A144" s="61" t="s">
        <v>213</v>
      </c>
      <c r="B144" s="29">
        <v>44838</v>
      </c>
      <c r="C144" s="89" t="s">
        <v>64</v>
      </c>
      <c r="D144" s="61" t="s">
        <v>136</v>
      </c>
      <c r="E144" s="29">
        <v>44840</v>
      </c>
      <c r="F144" s="29">
        <v>45204</v>
      </c>
      <c r="G144" s="63">
        <v>7500000</v>
      </c>
      <c r="H144" s="63"/>
      <c r="I144" s="63">
        <v>5500600</v>
      </c>
      <c r="J144" s="63">
        <v>3900600</v>
      </c>
      <c r="K144" s="95">
        <v>4360100</v>
      </c>
      <c r="L144" s="95">
        <v>2760100</v>
      </c>
      <c r="M144" s="14">
        <v>1140500</v>
      </c>
      <c r="N144" s="14">
        <v>1140500</v>
      </c>
      <c r="O144" s="96"/>
      <c r="P144" s="65">
        <v>4.7379999999999999E-2</v>
      </c>
      <c r="Q144" s="65">
        <v>5.5E-2</v>
      </c>
      <c r="R144" s="65">
        <v>5.3199999999999997E-2</v>
      </c>
      <c r="S144" s="65">
        <v>3.5999999999999997E-2</v>
      </c>
      <c r="T144" s="66"/>
      <c r="U144" s="65"/>
      <c r="V144" s="66"/>
      <c r="W144" s="65"/>
      <c r="X144" s="15"/>
      <c r="Y144" s="65"/>
      <c r="Z144" s="65"/>
      <c r="AA144" s="65"/>
      <c r="AB144" s="65"/>
      <c r="AC144" s="65"/>
      <c r="AD144" s="65"/>
      <c r="AE144" s="33">
        <f>Table13[[#This Row],[Bid  Amount ]]/Table13[[#This Row],[Announced Amount]]</f>
        <v>0.73341333333333336</v>
      </c>
      <c r="AG144" s="8"/>
    </row>
    <row r="145" spans="1:33" x14ac:dyDescent="0.25">
      <c r="A145" s="61" t="s">
        <v>214</v>
      </c>
      <c r="B145" s="29">
        <v>44839</v>
      </c>
      <c r="C145" s="89" t="s">
        <v>128</v>
      </c>
      <c r="D145" s="61" t="s">
        <v>136</v>
      </c>
      <c r="E145" s="29">
        <v>44841</v>
      </c>
      <c r="F145" s="29">
        <v>45572</v>
      </c>
      <c r="G145" s="63">
        <v>7000000</v>
      </c>
      <c r="H145" s="63"/>
      <c r="I145" s="63">
        <v>3087100</v>
      </c>
      <c r="J145" s="63">
        <v>2351800</v>
      </c>
      <c r="K145" s="95">
        <v>2237000</v>
      </c>
      <c r="L145" s="95">
        <v>1501700</v>
      </c>
      <c r="M145" s="14">
        <v>850100</v>
      </c>
      <c r="N145" s="14">
        <v>850100</v>
      </c>
      <c r="O145" s="96">
        <v>4.9000000000000002E-2</v>
      </c>
      <c r="P145" s="65"/>
      <c r="Q145" s="65">
        <v>0.06</v>
      </c>
      <c r="R145" s="65">
        <v>4.9000000000000002E-2</v>
      </c>
      <c r="S145" s="65">
        <v>3.44E-2</v>
      </c>
      <c r="T145" s="66"/>
      <c r="U145" s="65"/>
      <c r="V145" s="66"/>
      <c r="W145" s="65"/>
      <c r="X145" s="15"/>
      <c r="Y145" s="65"/>
      <c r="Z145" s="65"/>
      <c r="AA145" s="65"/>
      <c r="AB145" s="65"/>
      <c r="AC145" s="65"/>
      <c r="AD145" s="65">
        <v>4.9000000000000002E-2</v>
      </c>
      <c r="AE145" s="33">
        <f>Table13[[#This Row],[Bid  Amount ]]/Table13[[#This Row],[Announced Amount]]</f>
        <v>0.44101428571428569</v>
      </c>
      <c r="AG145" s="8"/>
    </row>
    <row r="146" spans="1:33" x14ac:dyDescent="0.25">
      <c r="A146" s="61" t="s">
        <v>215</v>
      </c>
      <c r="B146" s="29">
        <v>44845</v>
      </c>
      <c r="C146" s="89" t="s">
        <v>76</v>
      </c>
      <c r="D146" s="61" t="s">
        <v>136</v>
      </c>
      <c r="E146" s="29">
        <v>44847</v>
      </c>
      <c r="F146" s="29">
        <v>44664</v>
      </c>
      <c r="G146" s="63">
        <v>1000000</v>
      </c>
      <c r="H146" s="63"/>
      <c r="I146" s="63">
        <v>1443330</v>
      </c>
      <c r="J146" s="63">
        <v>1150000</v>
      </c>
      <c r="K146" s="95">
        <v>1200000</v>
      </c>
      <c r="L146" s="95">
        <v>906670</v>
      </c>
      <c r="M146" s="14">
        <v>243330</v>
      </c>
      <c r="N146" s="14">
        <v>243330</v>
      </c>
      <c r="O146" s="96"/>
      <c r="P146" s="65">
        <v>3.8339999999999999E-2</v>
      </c>
      <c r="Q146" s="65">
        <v>4.5699999999999998E-2</v>
      </c>
      <c r="R146" s="65">
        <v>4.5100000000000001E-2</v>
      </c>
      <c r="S146" s="65">
        <v>3.4000000000000002E-2</v>
      </c>
      <c r="T146" s="66"/>
      <c r="U146" s="65"/>
      <c r="V146" s="66"/>
      <c r="W146" s="65"/>
      <c r="X146" s="15"/>
      <c r="Y146" s="65"/>
      <c r="Z146" s="65"/>
      <c r="AA146" s="65"/>
      <c r="AB146" s="65"/>
      <c r="AC146" s="65"/>
      <c r="AD146" s="65"/>
      <c r="AE146" s="33">
        <v>1.44</v>
      </c>
      <c r="AG146" s="8"/>
    </row>
    <row r="147" spans="1:33" x14ac:dyDescent="0.25">
      <c r="A147" s="61" t="s">
        <v>190</v>
      </c>
      <c r="B147" s="29">
        <v>44845</v>
      </c>
      <c r="C147" s="89" t="s">
        <v>131</v>
      </c>
      <c r="D147" s="61" t="s">
        <v>136</v>
      </c>
      <c r="E147" s="29">
        <v>44847</v>
      </c>
      <c r="F147" s="29">
        <v>48415</v>
      </c>
      <c r="G147" s="63">
        <v>2000000</v>
      </c>
      <c r="H147" s="63"/>
      <c r="I147" s="63">
        <v>931400</v>
      </c>
      <c r="J147" s="63">
        <v>764800</v>
      </c>
      <c r="K147" s="95">
        <v>931400</v>
      </c>
      <c r="L147" s="95">
        <v>764800</v>
      </c>
      <c r="M147" s="14" t="s">
        <v>99</v>
      </c>
      <c r="N147" s="14" t="s">
        <v>99</v>
      </c>
      <c r="O147" s="96">
        <v>7.4800000000000005E-2</v>
      </c>
      <c r="P147" s="65"/>
      <c r="Q147" s="65">
        <v>0.1</v>
      </c>
      <c r="R147" s="65">
        <v>7.4800000000000005E-2</v>
      </c>
      <c r="S147" s="65">
        <v>5.8999999999999997E-2</v>
      </c>
      <c r="T147" s="66">
        <v>91.566653079999995</v>
      </c>
      <c r="U147" s="65">
        <v>1.44E-2</v>
      </c>
      <c r="V147" s="66">
        <v>93.007625000000004</v>
      </c>
      <c r="W147" s="65"/>
      <c r="X147" s="15"/>
      <c r="Y147" s="65"/>
      <c r="Z147" s="65"/>
      <c r="AA147" s="65"/>
      <c r="AB147" s="65"/>
      <c r="AC147" s="65"/>
      <c r="AD147" s="65">
        <v>6.25E-2</v>
      </c>
      <c r="AE147" s="33">
        <v>0.47</v>
      </c>
      <c r="AG147" s="8"/>
    </row>
    <row r="148" spans="1:33" x14ac:dyDescent="0.25">
      <c r="A148" s="61" t="s">
        <v>217</v>
      </c>
      <c r="B148" s="29">
        <v>44852</v>
      </c>
      <c r="C148" s="89" t="s">
        <v>64</v>
      </c>
      <c r="D148" s="61" t="s">
        <v>136</v>
      </c>
      <c r="E148" s="29">
        <v>44854</v>
      </c>
      <c r="F148" s="29">
        <v>45218</v>
      </c>
      <c r="G148" s="63">
        <v>10500000</v>
      </c>
      <c r="H148" s="63"/>
      <c r="I148" s="63">
        <v>12691490</v>
      </c>
      <c r="J148" s="63">
        <v>12075000</v>
      </c>
      <c r="K148" s="95">
        <v>7248450</v>
      </c>
      <c r="L148" s="95">
        <v>6631960</v>
      </c>
      <c r="M148" s="14">
        <v>5443040</v>
      </c>
      <c r="N148" s="14">
        <v>5443040</v>
      </c>
      <c r="O148" s="96"/>
      <c r="P148" s="65">
        <v>5.2639999999999999E-2</v>
      </c>
      <c r="Q148" s="65">
        <v>5.7000000000000002E-2</v>
      </c>
      <c r="R148" s="65">
        <v>5.6399999999999999E-2</v>
      </c>
      <c r="S148" s="65">
        <v>4.5100000000000001E-2</v>
      </c>
      <c r="T148" s="66"/>
      <c r="U148" s="65"/>
      <c r="V148" s="66"/>
      <c r="W148" s="65"/>
      <c r="X148" s="15"/>
      <c r="Y148" s="65"/>
      <c r="Z148" s="65"/>
      <c r="AA148" s="65"/>
      <c r="AB148" s="65"/>
      <c r="AC148" s="65"/>
      <c r="AD148" s="65"/>
      <c r="AE148" s="33">
        <f>Table13[[#This Row],[Bid  Amount ]]/Table13[[#This Row],[Announced Amount]]</f>
        <v>1.2087133333333333</v>
      </c>
      <c r="AG148" s="8"/>
    </row>
    <row r="149" spans="1:33" x14ac:dyDescent="0.25">
      <c r="A149" s="30" t="s">
        <v>163</v>
      </c>
      <c r="B149" s="29">
        <v>44859</v>
      </c>
      <c r="C149" s="62" t="s">
        <v>98</v>
      </c>
      <c r="D149" s="61" t="s">
        <v>136</v>
      </c>
      <c r="E149" s="29">
        <v>44861</v>
      </c>
      <c r="F149" s="29">
        <v>45716</v>
      </c>
      <c r="G149" s="63">
        <v>2000000</v>
      </c>
      <c r="H149" s="63"/>
      <c r="I149" s="63">
        <v>843300</v>
      </c>
      <c r="J149" s="63">
        <v>842300</v>
      </c>
      <c r="K149" s="81">
        <v>793300</v>
      </c>
      <c r="L149" s="81">
        <v>792300</v>
      </c>
      <c r="M149" s="14">
        <v>50000</v>
      </c>
      <c r="N149" s="14">
        <v>50000</v>
      </c>
      <c r="O149" s="68"/>
      <c r="P149" s="65">
        <v>6.1449999999999998E-2</v>
      </c>
      <c r="Q149" s="65">
        <v>6.6000000000000003E-2</v>
      </c>
      <c r="R149" s="65">
        <v>6.6000000000000003E-2</v>
      </c>
      <c r="S149" s="65">
        <v>2.9000000000000001E-2</v>
      </c>
      <c r="T149" s="66">
        <v>92.788082650000007</v>
      </c>
      <c r="U149" s="65">
        <v>1.44E-2</v>
      </c>
      <c r="V149" s="66">
        <v>93.231415979999994</v>
      </c>
      <c r="W149" s="65"/>
      <c r="X149" s="15"/>
      <c r="Y149" s="65"/>
      <c r="Z149" s="65"/>
      <c r="AA149" s="65"/>
      <c r="AB149" s="65"/>
      <c r="AC149" s="65"/>
      <c r="AD149" s="65">
        <v>2.8000000000000001E-2</v>
      </c>
      <c r="AE149" s="33">
        <f>Table13[[#This Row],[Bid  Amount ]]/Table13[[#This Row],[Announced Amount]]</f>
        <v>0.42165000000000002</v>
      </c>
      <c r="AG149" s="8"/>
    </row>
    <row r="150" spans="1:33" x14ac:dyDescent="0.25">
      <c r="A150" s="97" t="s">
        <v>218</v>
      </c>
      <c r="B150" s="29">
        <v>44866</v>
      </c>
      <c r="C150" s="89" t="s">
        <v>76</v>
      </c>
      <c r="D150" s="97" t="s">
        <v>140</v>
      </c>
      <c r="E150" s="29">
        <v>44868</v>
      </c>
      <c r="F150" s="29">
        <v>45050</v>
      </c>
      <c r="G150" s="98">
        <v>1000000</v>
      </c>
      <c r="H150" s="98"/>
      <c r="I150" s="98">
        <v>1256840</v>
      </c>
      <c r="J150" s="98">
        <v>801840</v>
      </c>
      <c r="K150" s="99">
        <v>971000</v>
      </c>
      <c r="L150" s="99">
        <v>516000</v>
      </c>
      <c r="M150" s="60">
        <v>285840</v>
      </c>
      <c r="N150" s="60">
        <v>285840</v>
      </c>
      <c r="O150" s="100"/>
      <c r="P150" s="101">
        <v>4.5719999999999997E-2</v>
      </c>
      <c r="Q150" s="101">
        <v>5.5E-2</v>
      </c>
      <c r="R150" s="101">
        <v>4.6399999999999997E-2</v>
      </c>
      <c r="S150" s="101">
        <v>4.4999999999999998E-2</v>
      </c>
      <c r="T150" s="102"/>
      <c r="U150" s="101"/>
      <c r="V150" s="102"/>
      <c r="W150" s="101"/>
      <c r="X150" s="33">
        <v>1.25684</v>
      </c>
      <c r="Y150" s="65"/>
      <c r="Z150" s="65"/>
      <c r="AA150" s="65"/>
      <c r="AB150" s="65"/>
      <c r="AC150" s="65"/>
      <c r="AD150" s="65"/>
      <c r="AE150" s="33">
        <f>Table13[[#This Row],[Bid  Amount ]]/Table13[[#This Row],[Announced Amount]]</f>
        <v>1.25684</v>
      </c>
      <c r="AG150" s="8"/>
    </row>
    <row r="151" spans="1:33" x14ac:dyDescent="0.25">
      <c r="A151" s="30" t="s">
        <v>219</v>
      </c>
      <c r="B151" s="29">
        <v>44866</v>
      </c>
      <c r="C151" s="103" t="s">
        <v>64</v>
      </c>
      <c r="D151" s="97" t="s">
        <v>140</v>
      </c>
      <c r="E151" s="29">
        <v>44868</v>
      </c>
      <c r="F151" s="29">
        <v>45232</v>
      </c>
      <c r="G151" s="98">
        <v>10500000</v>
      </c>
      <c r="H151" s="98"/>
      <c r="I151" s="98">
        <v>12657220</v>
      </c>
      <c r="J151" s="98">
        <v>11956220</v>
      </c>
      <c r="K151" s="99">
        <v>6022100</v>
      </c>
      <c r="L151" s="99">
        <v>5321100</v>
      </c>
      <c r="M151" s="104">
        <v>6635120</v>
      </c>
      <c r="N151" s="60">
        <v>6635120</v>
      </c>
      <c r="O151" s="100"/>
      <c r="P151" s="101">
        <v>5.7430000000000002E-2</v>
      </c>
      <c r="Q151" s="101">
        <v>5.9900000000000002E-2</v>
      </c>
      <c r="R151" s="101">
        <v>5.8599999999999999E-2</v>
      </c>
      <c r="S151" s="101">
        <v>5.1999999999999998E-2</v>
      </c>
      <c r="T151" s="102"/>
      <c r="U151" s="101"/>
      <c r="V151" s="102"/>
      <c r="W151" s="101"/>
      <c r="X151" s="33">
        <v>1.2054495238095237</v>
      </c>
      <c r="Y151" s="65"/>
      <c r="Z151" s="65"/>
      <c r="AA151" s="65"/>
      <c r="AB151" s="65"/>
      <c r="AC151" s="65"/>
      <c r="AD151" s="65"/>
      <c r="AE151" s="33">
        <f>Table13[[#This Row],[Bid  Amount ]]/Table13[[#This Row],[Announced Amount]]</f>
        <v>1.2054495238095237</v>
      </c>
      <c r="AG151" s="8"/>
    </row>
    <row r="152" spans="1:33" x14ac:dyDescent="0.25">
      <c r="A152" s="30" t="s">
        <v>170</v>
      </c>
      <c r="B152" s="29">
        <v>44873</v>
      </c>
      <c r="C152" s="89" t="s">
        <v>74</v>
      </c>
      <c r="D152" s="97" t="s">
        <v>140</v>
      </c>
      <c r="E152" s="29">
        <v>44875</v>
      </c>
      <c r="F152" s="29">
        <v>46471</v>
      </c>
      <c r="G152" s="63">
        <v>4000000</v>
      </c>
      <c r="H152" s="31"/>
      <c r="I152" s="31">
        <v>2216800</v>
      </c>
      <c r="J152" s="63">
        <v>2116800</v>
      </c>
      <c r="K152" s="99">
        <v>2116800</v>
      </c>
      <c r="L152" s="99">
        <v>2016800</v>
      </c>
      <c r="M152" s="32">
        <v>100000</v>
      </c>
      <c r="N152" s="32">
        <v>100000</v>
      </c>
      <c r="O152" s="100"/>
      <c r="P152" s="91">
        <v>7.6869999999999994E-2</v>
      </c>
      <c r="Q152" s="91">
        <v>8.0500000000000002E-2</v>
      </c>
      <c r="R152" s="91">
        <v>7.9799999999999996E-2</v>
      </c>
      <c r="S152" s="91">
        <v>6.8000000000000005E-2</v>
      </c>
      <c r="T152" s="92">
        <v>83.065332999999995</v>
      </c>
      <c r="U152" s="91">
        <v>4.15E-3</v>
      </c>
      <c r="V152" s="92">
        <v>83.480332669999996</v>
      </c>
      <c r="W152" s="91"/>
      <c r="X152" s="91"/>
      <c r="Y152" s="91"/>
      <c r="Z152" s="91"/>
      <c r="AA152" s="91"/>
      <c r="AB152" s="91"/>
      <c r="AC152" s="91"/>
      <c r="AD152" s="91">
        <v>3.32E-2</v>
      </c>
      <c r="AE152" s="33">
        <f>Table13[[#This Row],[Bid  Amount ]]/Table13[[#This Row],[Announced Amount]]</f>
        <v>0.55420000000000003</v>
      </c>
      <c r="AG152" s="8"/>
    </row>
    <row r="153" spans="1:33" x14ac:dyDescent="0.25">
      <c r="A153" s="61" t="s">
        <v>220</v>
      </c>
      <c r="B153" s="29">
        <v>44880</v>
      </c>
      <c r="C153" s="89" t="s">
        <v>66</v>
      </c>
      <c r="D153" s="97" t="s">
        <v>140</v>
      </c>
      <c r="E153" s="29">
        <v>44882</v>
      </c>
      <c r="F153" s="29">
        <v>44973</v>
      </c>
      <c r="G153" s="63">
        <v>1000000</v>
      </c>
      <c r="H153" s="63"/>
      <c r="I153" s="63">
        <v>2095070</v>
      </c>
      <c r="J153" s="63">
        <v>999990</v>
      </c>
      <c r="K153" s="99">
        <v>1715900</v>
      </c>
      <c r="L153" s="99">
        <v>620820</v>
      </c>
      <c r="M153" s="14">
        <v>379170</v>
      </c>
      <c r="N153" s="14">
        <v>379170</v>
      </c>
      <c r="O153" s="100"/>
      <c r="P153" s="65">
        <v>2.9069999999999999E-2</v>
      </c>
      <c r="Q153" s="65">
        <v>4.0300000000000002E-2</v>
      </c>
      <c r="R153" s="65">
        <v>3.3000000000000002E-2</v>
      </c>
      <c r="S153" s="65">
        <v>2.75E-2</v>
      </c>
      <c r="T153" s="66"/>
      <c r="U153" s="65"/>
      <c r="V153" s="66"/>
      <c r="W153" s="65"/>
      <c r="X153" s="15"/>
      <c r="Y153" s="65"/>
      <c r="Z153" s="65"/>
      <c r="AA153" s="65"/>
      <c r="AB153" s="65"/>
      <c r="AC153" s="65"/>
      <c r="AD153" s="65"/>
      <c r="AE153" s="33">
        <f>Table13[[#This Row],[Bid  Amount ]]/Table13[[#This Row],[Announced Amount]]</f>
        <v>2.0950700000000002</v>
      </c>
      <c r="AG153" s="8"/>
    </row>
    <row r="154" spans="1:33" x14ac:dyDescent="0.25">
      <c r="A154" s="30" t="s">
        <v>221</v>
      </c>
      <c r="B154" s="29">
        <v>44880</v>
      </c>
      <c r="C154" s="103" t="s">
        <v>64</v>
      </c>
      <c r="D154" s="97" t="s">
        <v>140</v>
      </c>
      <c r="E154" s="29">
        <v>44882</v>
      </c>
      <c r="F154" s="29">
        <v>45246</v>
      </c>
      <c r="G154" s="98">
        <v>8500000</v>
      </c>
      <c r="H154" s="98"/>
      <c r="I154" s="98">
        <v>15613460</v>
      </c>
      <c r="J154" s="98">
        <v>9775000</v>
      </c>
      <c r="K154" s="99">
        <v>10911000</v>
      </c>
      <c r="L154" s="99">
        <v>5072540</v>
      </c>
      <c r="M154" s="104">
        <v>4702460</v>
      </c>
      <c r="N154" s="104">
        <v>4702460</v>
      </c>
      <c r="O154" s="100"/>
      <c r="P154" s="101">
        <v>5.8299999999999998E-2</v>
      </c>
      <c r="Q154" s="101">
        <v>6.59E-2</v>
      </c>
      <c r="R154" s="101">
        <v>5.9499999999999997E-2</v>
      </c>
      <c r="S154" s="101">
        <v>5.3999999999999999E-2</v>
      </c>
      <c r="T154" s="102"/>
      <c r="U154" s="101"/>
      <c r="V154" s="102"/>
      <c r="W154" s="101"/>
      <c r="X154" s="33">
        <v>1.2054495238095237</v>
      </c>
      <c r="Y154" s="65"/>
      <c r="Z154" s="65"/>
      <c r="AA154" s="65"/>
      <c r="AB154" s="65"/>
      <c r="AC154" s="65"/>
      <c r="AD154" s="65"/>
      <c r="AE154" s="33">
        <f>Table13[[#This Row],[Bid  Amount ]]/Table13[[#This Row],[Announced Amount]]</f>
        <v>1.8368776470588235</v>
      </c>
      <c r="AG154" s="8"/>
    </row>
    <row r="155" spans="1:33" x14ac:dyDescent="0.25">
      <c r="A155" s="61" t="s">
        <v>214</v>
      </c>
      <c r="B155" s="29">
        <v>44887</v>
      </c>
      <c r="C155" s="89" t="s">
        <v>127</v>
      </c>
      <c r="D155" s="97" t="s">
        <v>140</v>
      </c>
      <c r="E155" s="29">
        <v>44889</v>
      </c>
      <c r="F155" s="29">
        <v>44841</v>
      </c>
      <c r="G155" s="63">
        <v>3000000</v>
      </c>
      <c r="H155" s="63"/>
      <c r="I155" s="63">
        <v>4439400</v>
      </c>
      <c r="J155" s="63">
        <v>3450000</v>
      </c>
      <c r="K155" s="81">
        <v>4439400</v>
      </c>
      <c r="L155" s="81">
        <f>Table13[[#This Row],[Accepted Amount]]</f>
        <v>3450000</v>
      </c>
      <c r="M155" s="14">
        <v>0</v>
      </c>
      <c r="N155" s="14">
        <v>0</v>
      </c>
      <c r="O155" s="68">
        <v>6.4799999999999996E-2</v>
      </c>
      <c r="P155" s="65"/>
      <c r="Q155" s="65">
        <v>8.7999999999999995E-2</v>
      </c>
      <c r="R155" s="65">
        <v>6.4799999999999996E-2</v>
      </c>
      <c r="S155" s="65">
        <v>4.4999999999999998E-2</v>
      </c>
      <c r="T155" s="66">
        <v>97.252194000000003</v>
      </c>
      <c r="U155" s="65">
        <v>6.4000000000000003E-3</v>
      </c>
      <c r="V155" s="66">
        <v>97.891916480000006</v>
      </c>
      <c r="W155" s="65"/>
      <c r="X155" s="15"/>
      <c r="Y155" s="65"/>
      <c r="Z155" s="65"/>
      <c r="AA155" s="65"/>
      <c r="AB155" s="65"/>
      <c r="AC155" s="65"/>
      <c r="AD155" s="65">
        <v>4.9000000000000002E-2</v>
      </c>
      <c r="AE155" s="33">
        <f>Table13[[#This Row],[Bid  Amount ]]/Table13[[#This Row],[Announced Amount]]</f>
        <v>1.4798</v>
      </c>
      <c r="AG155" s="8"/>
    </row>
    <row r="156" spans="1:33" x14ac:dyDescent="0.25">
      <c r="A156" s="61" t="s">
        <v>216</v>
      </c>
      <c r="B156" s="29">
        <v>44887</v>
      </c>
      <c r="C156" s="62" t="s">
        <v>162</v>
      </c>
      <c r="D156" s="97" t="s">
        <v>140</v>
      </c>
      <c r="E156" s="29">
        <v>44889</v>
      </c>
      <c r="F156" s="29">
        <v>50312</v>
      </c>
      <c r="G156" s="98">
        <v>1000000</v>
      </c>
      <c r="H156" s="98"/>
      <c r="I156" s="98">
        <v>1441100</v>
      </c>
      <c r="J156" s="98">
        <v>1000000</v>
      </c>
      <c r="K156" s="81">
        <v>1441100</v>
      </c>
      <c r="L156" s="81">
        <v>1000000</v>
      </c>
      <c r="M156" s="104">
        <v>0</v>
      </c>
      <c r="N156" s="104">
        <v>0</v>
      </c>
      <c r="O156" s="68">
        <v>8.9499999999999996E-2</v>
      </c>
      <c r="P156" s="101"/>
      <c r="Q156" s="101">
        <v>0.1</v>
      </c>
      <c r="R156" s="101">
        <v>8.9499999999999996E-2</v>
      </c>
      <c r="S156" s="101">
        <v>7.4999999999999997E-2</v>
      </c>
      <c r="T156" s="102">
        <v>95.428896949999995</v>
      </c>
      <c r="U156" s="101">
        <v>1.2800000000000001E-2</v>
      </c>
      <c r="V156" s="102">
        <v>96.710702510000004</v>
      </c>
      <c r="W156" s="101"/>
      <c r="X156" s="33"/>
      <c r="Y156" s="65"/>
      <c r="Z156" s="65"/>
      <c r="AA156" s="65"/>
      <c r="AB156" s="65"/>
      <c r="AC156" s="65"/>
      <c r="AD156" s="65">
        <v>8.3900000000000002E-2</v>
      </c>
      <c r="AE156" s="33">
        <f>Table13[[#This Row],[Bid  Amount ]]/Table13[[#This Row],[Announced Amount]]</f>
        <v>1.4411</v>
      </c>
      <c r="AG156" s="8"/>
    </row>
    <row r="157" spans="1:33" x14ac:dyDescent="0.25">
      <c r="A157" s="61" t="s">
        <v>222</v>
      </c>
      <c r="B157" s="29">
        <v>44890</v>
      </c>
      <c r="C157" s="89" t="s">
        <v>76</v>
      </c>
      <c r="D157" s="97" t="s">
        <v>140</v>
      </c>
      <c r="E157" s="29">
        <v>44896</v>
      </c>
      <c r="F157" s="29">
        <v>45078</v>
      </c>
      <c r="G157" s="98">
        <v>1000000</v>
      </c>
      <c r="H157" s="63"/>
      <c r="I157" s="63">
        <v>1428610</v>
      </c>
      <c r="J157" s="98">
        <v>1000000</v>
      </c>
      <c r="K157" s="105">
        <v>1271200</v>
      </c>
      <c r="L157" s="105">
        <v>842590</v>
      </c>
      <c r="M157" s="14">
        <v>157410</v>
      </c>
      <c r="N157" s="14">
        <v>157410</v>
      </c>
      <c r="O157" s="106"/>
      <c r="P157" s="65">
        <v>4.6379999999999998E-2</v>
      </c>
      <c r="Q157" s="65">
        <v>5.2499999999999998E-2</v>
      </c>
      <c r="R157" s="65">
        <v>4.6800000000000001E-2</v>
      </c>
      <c r="S157" s="65">
        <v>4.2999999999999997E-2</v>
      </c>
      <c r="T157" s="66"/>
      <c r="U157" s="65"/>
      <c r="V157" s="66"/>
      <c r="W157" s="65"/>
      <c r="X157" s="15"/>
      <c r="Y157" s="65"/>
      <c r="Z157" s="65"/>
      <c r="AA157" s="65"/>
      <c r="AB157" s="65"/>
      <c r="AC157" s="65"/>
      <c r="AD157" s="65"/>
      <c r="AE157" s="33">
        <f>Table13[[#This Row],[Bid  Amount ]]/Table13[[#This Row],[Announced Amount]]</f>
        <v>1.4286099999999999</v>
      </c>
      <c r="AG157" s="8"/>
    </row>
    <row r="158" spans="1:33" x14ac:dyDescent="0.25">
      <c r="A158" s="30" t="s">
        <v>223</v>
      </c>
      <c r="B158" s="29">
        <v>44890</v>
      </c>
      <c r="C158" s="103" t="s">
        <v>64</v>
      </c>
      <c r="D158" s="97" t="s">
        <v>140</v>
      </c>
      <c r="E158" s="29">
        <v>44896</v>
      </c>
      <c r="F158" s="29">
        <v>45260</v>
      </c>
      <c r="G158" s="98">
        <v>10000000</v>
      </c>
      <c r="H158" s="98"/>
      <c r="I158" s="98">
        <v>17143570</v>
      </c>
      <c r="J158" s="98">
        <v>11500000</v>
      </c>
      <c r="K158" s="105">
        <v>10292730</v>
      </c>
      <c r="L158" s="105">
        <v>4703330</v>
      </c>
      <c r="M158" s="104">
        <v>6850840</v>
      </c>
      <c r="N158" s="104">
        <v>6796670</v>
      </c>
      <c r="O158" s="106"/>
      <c r="P158" s="101">
        <v>5.8000000000000003E-2</v>
      </c>
      <c r="Q158" s="101">
        <v>6.3500000000000001E-2</v>
      </c>
      <c r="R158" s="101">
        <v>5.8500000000000003E-2</v>
      </c>
      <c r="S158" s="101">
        <v>5.5E-2</v>
      </c>
      <c r="T158" s="102"/>
      <c r="U158" s="101"/>
      <c r="V158" s="102"/>
      <c r="W158" s="101"/>
      <c r="X158" s="33"/>
      <c r="Y158" s="65"/>
      <c r="Z158" s="65"/>
      <c r="AA158" s="65"/>
      <c r="AB158" s="65"/>
      <c r="AC158" s="65"/>
      <c r="AD158" s="65"/>
      <c r="AE158" s="33">
        <f>Table13[[#This Row],[Bid  Amount ]]/Table13[[#This Row],[Announced Amount]]</f>
        <v>1.7143569999999999</v>
      </c>
      <c r="AG158" s="8"/>
    </row>
    <row r="159" spans="1:33" x14ac:dyDescent="0.25">
      <c r="A159" s="30" t="s">
        <v>224</v>
      </c>
      <c r="B159" s="29">
        <v>44901</v>
      </c>
      <c r="C159" s="89" t="s">
        <v>66</v>
      </c>
      <c r="D159" s="97" t="s">
        <v>148</v>
      </c>
      <c r="E159" s="29">
        <v>44904</v>
      </c>
      <c r="F159" s="29">
        <v>45172</v>
      </c>
      <c r="G159" s="98">
        <v>1000000</v>
      </c>
      <c r="H159" s="98"/>
      <c r="I159" s="98">
        <v>2659610</v>
      </c>
      <c r="J159" s="98">
        <v>1000000</v>
      </c>
      <c r="K159" s="105">
        <v>2400000</v>
      </c>
      <c r="L159" s="105">
        <v>740390</v>
      </c>
      <c r="M159" s="104">
        <v>259610</v>
      </c>
      <c r="N159" s="104">
        <v>259610</v>
      </c>
      <c r="O159" s="106"/>
      <c r="P159" s="101">
        <v>3.1300000000000001E-2</v>
      </c>
      <c r="Q159" s="101">
        <v>3.5499999999999997E-2</v>
      </c>
      <c r="R159" s="101">
        <v>3.15E-2</v>
      </c>
      <c r="S159" s="101">
        <v>3.1E-2</v>
      </c>
      <c r="T159" s="102"/>
      <c r="U159" s="101"/>
      <c r="V159" s="102"/>
      <c r="W159" s="101"/>
      <c r="X159" s="33"/>
      <c r="Y159" s="65"/>
      <c r="Z159" s="65"/>
      <c r="AA159" s="65"/>
      <c r="AB159" s="65"/>
      <c r="AC159" s="65"/>
      <c r="AD159" s="65"/>
      <c r="AE159" s="33">
        <v>2.65</v>
      </c>
      <c r="AG159" s="8"/>
    </row>
    <row r="160" spans="1:33" x14ac:dyDescent="0.25">
      <c r="A160" s="30" t="s">
        <v>225</v>
      </c>
      <c r="B160" s="29">
        <v>44901</v>
      </c>
      <c r="C160" s="89" t="s">
        <v>127</v>
      </c>
      <c r="D160" s="97" t="s">
        <v>148</v>
      </c>
      <c r="E160" s="29">
        <v>44904</v>
      </c>
      <c r="F160" s="29">
        <v>45483</v>
      </c>
      <c r="G160" s="98">
        <v>3000000</v>
      </c>
      <c r="H160" s="98"/>
      <c r="I160" s="98">
        <v>4966200</v>
      </c>
      <c r="J160" s="98">
        <v>3450000</v>
      </c>
      <c r="K160" s="105">
        <v>4966200</v>
      </c>
      <c r="L160" s="105">
        <v>3450000</v>
      </c>
      <c r="M160" s="104">
        <v>0</v>
      </c>
      <c r="N160" s="104">
        <v>0</v>
      </c>
      <c r="O160" s="106">
        <v>6.2399999999999997E-2</v>
      </c>
      <c r="P160" s="101">
        <v>6.08E-2</v>
      </c>
      <c r="Q160" s="101">
        <v>8.3000000000000004E-2</v>
      </c>
      <c r="R160" s="101">
        <v>6.2399999999999997E-2</v>
      </c>
      <c r="S160" s="101">
        <v>4.9000000000000002E-2</v>
      </c>
      <c r="T160" s="102">
        <v>97.71022791</v>
      </c>
      <c r="U160" s="101">
        <v>8.3999999999999995E-3</v>
      </c>
      <c r="V160" s="102">
        <v>98.554116800000003</v>
      </c>
      <c r="W160" s="101"/>
      <c r="X160" s="33"/>
      <c r="Y160" s="65"/>
      <c r="Z160" s="65"/>
      <c r="AA160" s="65"/>
      <c r="AB160" s="65"/>
      <c r="AC160" s="65"/>
      <c r="AD160" s="65">
        <v>4.9000000000000002E-2</v>
      </c>
      <c r="AE160" s="33">
        <v>1.65</v>
      </c>
      <c r="AG160" s="8"/>
    </row>
    <row r="161" spans="1:33" x14ac:dyDescent="0.25">
      <c r="A161" s="30" t="s">
        <v>209</v>
      </c>
      <c r="B161" s="29">
        <v>44909</v>
      </c>
      <c r="C161" s="62" t="s">
        <v>130</v>
      </c>
      <c r="D161" s="97" t="s">
        <v>148</v>
      </c>
      <c r="E161" s="29">
        <v>44911</v>
      </c>
      <c r="F161" s="29">
        <v>47377</v>
      </c>
      <c r="G161" s="63">
        <v>3000000</v>
      </c>
      <c r="H161" s="31"/>
      <c r="I161" s="31">
        <v>3726500</v>
      </c>
      <c r="J161" s="31">
        <v>3000000</v>
      </c>
      <c r="K161" s="105">
        <v>3726500</v>
      </c>
      <c r="L161" s="105">
        <v>3000000</v>
      </c>
      <c r="M161" s="32" t="s">
        <v>99</v>
      </c>
      <c r="N161" s="32" t="s">
        <v>99</v>
      </c>
      <c r="O161" s="106">
        <v>7.9799999999999996E-2</v>
      </c>
      <c r="P161" s="91"/>
      <c r="Q161" s="91">
        <v>8.4199999999999997E-2</v>
      </c>
      <c r="R161" s="91">
        <v>7.9799999999999996E-2</v>
      </c>
      <c r="S161" s="91">
        <v>0.06</v>
      </c>
      <c r="T161" s="92">
        <v>94.327086269999995</v>
      </c>
      <c r="U161" s="91">
        <v>1.72E-2</v>
      </c>
      <c r="V161" s="92">
        <v>96.047086269999994</v>
      </c>
      <c r="W161" s="91"/>
      <c r="X161" s="91"/>
      <c r="Y161" s="91"/>
      <c r="Z161" s="91"/>
      <c r="AA161" s="91"/>
      <c r="AB161" s="91"/>
      <c r="AC161" s="91"/>
      <c r="AD161" s="91">
        <v>6.88E-2</v>
      </c>
      <c r="AE161" s="33">
        <f t="shared" ref="AE161" si="4">I161/G161</f>
        <v>1.2421666666666666</v>
      </c>
    </row>
    <row r="162" spans="1:33" x14ac:dyDescent="0.25">
      <c r="A162" s="30" t="s">
        <v>163</v>
      </c>
      <c r="B162" s="29">
        <v>44915</v>
      </c>
      <c r="C162" s="62" t="s">
        <v>98</v>
      </c>
      <c r="D162" s="97" t="s">
        <v>148</v>
      </c>
      <c r="E162" s="29">
        <v>44917</v>
      </c>
      <c r="F162" s="29">
        <v>45716</v>
      </c>
      <c r="G162" s="63">
        <v>2000000</v>
      </c>
      <c r="H162" s="63"/>
      <c r="I162" s="63">
        <v>2890000</v>
      </c>
      <c r="J162" s="63">
        <f>Table13[[#This Row],[Announced Amount]]</f>
        <v>2000000</v>
      </c>
      <c r="K162" s="81">
        <v>2770000</v>
      </c>
      <c r="L162" s="81">
        <v>1880000</v>
      </c>
      <c r="M162" s="14">
        <v>120000</v>
      </c>
      <c r="N162" s="14">
        <v>120000</v>
      </c>
      <c r="O162" s="68"/>
      <c r="P162" s="65">
        <v>6.2899999999999998E-2</v>
      </c>
      <c r="Q162" s="65">
        <v>7.0000000000000007E-2</v>
      </c>
      <c r="R162" s="65">
        <v>6.3200000000000006E-2</v>
      </c>
      <c r="S162" s="65">
        <v>2.8000000000000001E-2</v>
      </c>
      <c r="T162" s="66">
        <v>92.946605599999998</v>
      </c>
      <c r="U162" s="65">
        <v>8.711E-3</v>
      </c>
      <c r="V162" s="66">
        <v>93.817716000000004</v>
      </c>
      <c r="W162" s="65"/>
      <c r="X162" s="15"/>
      <c r="Y162" s="65"/>
      <c r="Z162" s="65"/>
      <c r="AA162" s="65"/>
      <c r="AB162" s="65"/>
      <c r="AC162" s="65"/>
      <c r="AD162" s="65">
        <v>2.8000000000000001E-2</v>
      </c>
      <c r="AE162" s="33">
        <f>Table13[[#This Row],[Bid  Amount ]]/Table13[[#This Row],[Announced Amount]]</f>
        <v>1.4450000000000001</v>
      </c>
    </row>
    <row r="163" spans="1:33" x14ac:dyDescent="0.25">
      <c r="A163" s="30" t="s">
        <v>226</v>
      </c>
      <c r="B163" s="29">
        <v>44922</v>
      </c>
      <c r="C163" s="103" t="s">
        <v>64</v>
      </c>
      <c r="D163" s="97" t="s">
        <v>148</v>
      </c>
      <c r="E163" s="29">
        <v>44924</v>
      </c>
      <c r="F163" s="29">
        <v>45288</v>
      </c>
      <c r="G163" s="98">
        <v>10000000</v>
      </c>
      <c r="H163" s="98"/>
      <c r="I163" s="98">
        <v>16305840</v>
      </c>
      <c r="J163" s="98">
        <f>Table13[[#This Row],[Announced Amount]]</f>
        <v>10000000</v>
      </c>
      <c r="K163" s="105">
        <v>8564000</v>
      </c>
      <c r="L163" s="105">
        <v>4004470</v>
      </c>
      <c r="M163" s="104">
        <v>7741840</v>
      </c>
      <c r="N163" s="104">
        <v>5995530</v>
      </c>
      <c r="O163" s="106"/>
      <c r="P163" s="101">
        <v>5.4649999999999997E-2</v>
      </c>
      <c r="Q163" s="101">
        <v>0.06</v>
      </c>
      <c r="R163" s="101">
        <v>5.5800000000000002E-2</v>
      </c>
      <c r="S163" s="101">
        <v>5.1999999999999998E-2</v>
      </c>
      <c r="T163" s="102"/>
      <c r="U163" s="101"/>
      <c r="V163" s="102"/>
      <c r="W163" s="101"/>
      <c r="X163" s="33"/>
      <c r="Y163" s="65"/>
      <c r="Z163" s="65"/>
      <c r="AA163" s="65"/>
      <c r="AB163" s="65"/>
      <c r="AC163" s="65"/>
      <c r="AD163" s="65"/>
      <c r="AE163" s="33">
        <f>Table13[[#This Row],[Bid  Amount ]]/Table13[[#This Row],[Announced Amount]]</f>
        <v>1.630584</v>
      </c>
    </row>
    <row r="164" spans="1:33" x14ac:dyDescent="0.25">
      <c r="A164" s="30" t="s">
        <v>227</v>
      </c>
      <c r="B164" s="29">
        <v>44930</v>
      </c>
      <c r="C164" s="89" t="s">
        <v>66</v>
      </c>
      <c r="D164" s="97" t="s">
        <v>65</v>
      </c>
      <c r="E164" s="29">
        <v>44931</v>
      </c>
      <c r="F164" s="29">
        <v>45022</v>
      </c>
      <c r="G164" s="98">
        <v>1000000</v>
      </c>
      <c r="H164" s="98"/>
      <c r="I164" s="98">
        <v>1471350</v>
      </c>
      <c r="J164" s="98">
        <v>999990</v>
      </c>
      <c r="K164" s="107">
        <v>1200000</v>
      </c>
      <c r="L164" s="107">
        <v>728640</v>
      </c>
      <c r="M164" s="104">
        <v>271350</v>
      </c>
      <c r="N164" s="104">
        <v>271350</v>
      </c>
      <c r="O164" s="108"/>
      <c r="P164" s="101">
        <v>3.031E-2</v>
      </c>
      <c r="Q164" s="101">
        <v>3.6799999999999999E-2</v>
      </c>
      <c r="R164" s="101">
        <v>3.1E-2</v>
      </c>
      <c r="S164" s="101">
        <v>0.03</v>
      </c>
      <c r="T164" s="102"/>
      <c r="U164" s="101"/>
      <c r="V164" s="102"/>
      <c r="W164" s="101"/>
      <c r="X164" s="33"/>
      <c r="Y164" s="65"/>
      <c r="Z164" s="65"/>
      <c r="AA164" s="65"/>
      <c r="AB164" s="65"/>
      <c r="AC164" s="65"/>
      <c r="AD164" s="65"/>
      <c r="AE164" s="33">
        <f>Table13[[#This Row],[Bid  Amount ]]/Table13[[#This Row],[Announced Amount]]</f>
        <v>1.4713499999999999</v>
      </c>
      <c r="AG164" s="8"/>
    </row>
    <row r="165" spans="1:33" x14ac:dyDescent="0.25">
      <c r="A165" s="109" t="s">
        <v>229</v>
      </c>
      <c r="B165" s="29">
        <v>44930</v>
      </c>
      <c r="C165" s="103" t="s">
        <v>64</v>
      </c>
      <c r="D165" s="97" t="s">
        <v>65</v>
      </c>
      <c r="E165" s="29">
        <v>44931</v>
      </c>
      <c r="F165" s="29">
        <v>45295</v>
      </c>
      <c r="G165" s="98">
        <v>12000000</v>
      </c>
      <c r="H165" s="98"/>
      <c r="I165" s="98">
        <v>16451220</v>
      </c>
      <c r="J165" s="98">
        <v>13799990</v>
      </c>
      <c r="K165" s="107">
        <v>13640400</v>
      </c>
      <c r="L165" s="107">
        <v>10989170</v>
      </c>
      <c r="M165" s="104">
        <v>2810820</v>
      </c>
      <c r="N165" s="104">
        <v>2810820</v>
      </c>
      <c r="O165" s="108"/>
      <c r="P165" s="101">
        <v>5.3379999999999997E-2</v>
      </c>
      <c r="Q165" s="101">
        <v>5.9700000000000003E-2</v>
      </c>
      <c r="R165" s="101">
        <v>5.45E-2</v>
      </c>
      <c r="S165" s="101">
        <v>5.1499999999999997E-2</v>
      </c>
      <c r="T165" s="102"/>
      <c r="U165" s="101"/>
      <c r="V165" s="102"/>
      <c r="W165" s="101"/>
      <c r="X165" s="33"/>
      <c r="Y165" s="65"/>
      <c r="Z165" s="65"/>
      <c r="AA165" s="65"/>
      <c r="AB165" s="65"/>
      <c r="AC165" s="65"/>
      <c r="AD165" s="65"/>
      <c r="AE165" s="33">
        <f>Table13[[#This Row],[Bid  Amount ]]/Table13[[#This Row],[Announced Amount]]</f>
        <v>1.370935</v>
      </c>
    </row>
    <row r="166" spans="1:33" x14ac:dyDescent="0.25">
      <c r="A166" s="30" t="s">
        <v>228</v>
      </c>
      <c r="B166" s="29">
        <v>44936</v>
      </c>
      <c r="C166" s="89" t="s">
        <v>128</v>
      </c>
      <c r="D166" s="97" t="s">
        <v>65</v>
      </c>
      <c r="E166" s="29">
        <v>44938</v>
      </c>
      <c r="F166" s="29">
        <v>45669</v>
      </c>
      <c r="G166" s="63">
        <v>4000000</v>
      </c>
      <c r="H166" s="63"/>
      <c r="I166" s="63">
        <v>5922100</v>
      </c>
      <c r="J166" s="63">
        <v>4000000</v>
      </c>
      <c r="K166" s="107">
        <v>5066300</v>
      </c>
      <c r="L166" s="107">
        <v>3201700</v>
      </c>
      <c r="M166" s="14">
        <v>855800</v>
      </c>
      <c r="N166" s="14">
        <v>798300</v>
      </c>
      <c r="O166" s="108">
        <v>5.8000000000000003E-2</v>
      </c>
      <c r="P166" s="65"/>
      <c r="Q166" s="65">
        <v>6.1199999999999997E-2</v>
      </c>
      <c r="R166" s="65">
        <v>5.8000000000000003E-2</v>
      </c>
      <c r="S166" s="65">
        <v>4.7E-2</v>
      </c>
      <c r="T166" s="66"/>
      <c r="U166" s="65"/>
      <c r="V166" s="66"/>
      <c r="W166" s="65"/>
      <c r="X166" s="15"/>
      <c r="Y166" s="65"/>
      <c r="Z166" s="65"/>
      <c r="AA166" s="65"/>
      <c r="AB166" s="65"/>
      <c r="AC166" s="65"/>
      <c r="AD166" s="65">
        <v>5.8000000000000003E-2</v>
      </c>
      <c r="AE166" s="33">
        <f>Table13[[#This Row],[Bid  Amount ]]/Table13[[#This Row],[Announced Amount]]</f>
        <v>1.4805250000000001</v>
      </c>
      <c r="AG166" s="8"/>
    </row>
    <row r="167" spans="1:33" x14ac:dyDescent="0.25">
      <c r="A167" s="30" t="s">
        <v>230</v>
      </c>
      <c r="B167" s="29">
        <v>44936</v>
      </c>
      <c r="C167" s="89" t="s">
        <v>76</v>
      </c>
      <c r="D167" s="97" t="s">
        <v>65</v>
      </c>
      <c r="E167" s="29">
        <v>44938</v>
      </c>
      <c r="F167" s="29">
        <v>45120</v>
      </c>
      <c r="G167" s="98">
        <v>1000000</v>
      </c>
      <c r="H167" s="63"/>
      <c r="I167" s="63">
        <v>1325920</v>
      </c>
      <c r="J167" s="98">
        <v>1000000</v>
      </c>
      <c r="K167" s="107">
        <v>810000</v>
      </c>
      <c r="L167" s="107">
        <v>484080</v>
      </c>
      <c r="M167" s="14">
        <v>515920</v>
      </c>
      <c r="N167" s="14">
        <v>515920</v>
      </c>
      <c r="O167" s="108"/>
      <c r="P167" s="65">
        <v>4.5710000000000001E-2</v>
      </c>
      <c r="Q167" s="65">
        <v>4.8599999999999997E-2</v>
      </c>
      <c r="R167" s="65">
        <v>4.5999999999999999E-2</v>
      </c>
      <c r="S167" s="65">
        <v>4.5499999999999999E-2</v>
      </c>
      <c r="T167" s="66"/>
      <c r="U167" s="65"/>
      <c r="V167" s="66"/>
      <c r="W167" s="65"/>
      <c r="X167" s="15"/>
      <c r="Y167" s="65"/>
      <c r="Z167" s="65"/>
      <c r="AA167" s="65"/>
      <c r="AB167" s="65"/>
      <c r="AC167" s="65"/>
      <c r="AD167" s="65"/>
      <c r="AE167" s="33">
        <f>Table13[[#This Row],[Bid  Amount ]]/Table13[[#This Row],[Announced Amount]]</f>
        <v>1.32592</v>
      </c>
      <c r="AG167" s="8"/>
    </row>
    <row r="168" spans="1:33" x14ac:dyDescent="0.25">
      <c r="A168" s="30" t="s">
        <v>231</v>
      </c>
      <c r="B168" s="29">
        <v>44942</v>
      </c>
      <c r="C168" s="89" t="s">
        <v>129</v>
      </c>
      <c r="D168" s="97" t="s">
        <v>65</v>
      </c>
      <c r="E168" s="29">
        <v>44944</v>
      </c>
      <c r="F168" s="29">
        <v>48597</v>
      </c>
      <c r="G168" s="63">
        <v>2500000</v>
      </c>
      <c r="H168" s="31"/>
      <c r="I168" s="31">
        <v>6861300</v>
      </c>
      <c r="J168" s="31">
        <v>2875000</v>
      </c>
      <c r="K168" s="107">
        <v>5620600</v>
      </c>
      <c r="L168" s="107">
        <v>2301600</v>
      </c>
      <c r="M168" s="32">
        <v>1240700</v>
      </c>
      <c r="N168" s="32">
        <v>573400</v>
      </c>
      <c r="O168" s="108">
        <v>7.5999999999999998E-2</v>
      </c>
      <c r="P168" s="91"/>
      <c r="Q168" s="91">
        <v>0.09</v>
      </c>
      <c r="R168" s="91">
        <v>7.5999999999999998E-2</v>
      </c>
      <c r="S168" s="91">
        <v>5.8999999999999997E-2</v>
      </c>
      <c r="T168" s="92"/>
      <c r="U168" s="91"/>
      <c r="V168" s="92"/>
      <c r="W168" s="91"/>
      <c r="X168" s="91"/>
      <c r="Y168" s="91"/>
      <c r="Z168" s="91"/>
      <c r="AA168" s="91"/>
      <c r="AB168" s="91"/>
      <c r="AC168" s="91"/>
      <c r="AD168" s="91">
        <v>7.5999999999999998E-2</v>
      </c>
      <c r="AE168" s="33">
        <f>Table13[[#This Row],[Bid  Amount ]]/Table13[[#This Row],[Announced Amount]]</f>
        <v>2.7445200000000001</v>
      </c>
    </row>
    <row r="169" spans="1:33" x14ac:dyDescent="0.25">
      <c r="A169" s="30" t="s">
        <v>232</v>
      </c>
      <c r="B169" s="29">
        <v>44943</v>
      </c>
      <c r="C169" s="103" t="s">
        <v>64</v>
      </c>
      <c r="D169" s="97" t="s">
        <v>65</v>
      </c>
      <c r="E169" s="29">
        <v>44945</v>
      </c>
      <c r="F169" s="29">
        <v>45309</v>
      </c>
      <c r="G169" s="98">
        <v>12000000</v>
      </c>
      <c r="H169" s="98"/>
      <c r="I169" s="98">
        <v>17778340</v>
      </c>
      <c r="J169" s="98">
        <v>12000000</v>
      </c>
      <c r="K169" s="107">
        <v>11740550</v>
      </c>
      <c r="L169" s="107">
        <v>5962220</v>
      </c>
      <c r="M169" s="104">
        <v>6037790</v>
      </c>
      <c r="N169" s="104">
        <v>6037790</v>
      </c>
      <c r="O169" s="108"/>
      <c r="P169" s="101">
        <v>5.0340000000000003E-2</v>
      </c>
      <c r="Q169" s="101">
        <v>5.8000000000000003E-2</v>
      </c>
      <c r="R169" s="101">
        <v>5.1400000000000001E-2</v>
      </c>
      <c r="S169" s="101">
        <v>4.8599999999999997E-2</v>
      </c>
      <c r="T169" s="102"/>
      <c r="U169" s="101"/>
      <c r="V169" s="102"/>
      <c r="W169" s="101"/>
      <c r="X169" s="33"/>
      <c r="Y169" s="65"/>
      <c r="Z169" s="65"/>
      <c r="AA169" s="65"/>
      <c r="AB169" s="65"/>
      <c r="AC169" s="65"/>
      <c r="AD169" s="65"/>
      <c r="AE169" s="33">
        <f>Table13[[#This Row],[Bid  Amount ]]/Table13[[#This Row],[Announced Amount]]</f>
        <v>1.4815283333333333</v>
      </c>
    </row>
    <row r="170" spans="1:33" x14ac:dyDescent="0.25">
      <c r="A170" s="30" t="s">
        <v>170</v>
      </c>
      <c r="B170" s="29">
        <v>44949</v>
      </c>
      <c r="C170" s="89" t="s">
        <v>74</v>
      </c>
      <c r="D170" s="97" t="s">
        <v>65</v>
      </c>
      <c r="E170" s="29">
        <v>44951</v>
      </c>
      <c r="F170" s="29">
        <v>46471</v>
      </c>
      <c r="G170" s="63">
        <v>2500000</v>
      </c>
      <c r="H170" s="31"/>
      <c r="I170" s="31">
        <v>4784200</v>
      </c>
      <c r="J170" s="63">
        <v>2875000</v>
      </c>
      <c r="K170" s="107">
        <v>4584200</v>
      </c>
      <c r="L170" s="107">
        <v>2675000</v>
      </c>
      <c r="M170" s="32">
        <v>200000</v>
      </c>
      <c r="N170" s="32">
        <v>200000</v>
      </c>
      <c r="O170" s="108"/>
      <c r="P170" s="91">
        <v>6.0729999999999999E-2</v>
      </c>
      <c r="Q170" s="91">
        <v>6.9000000000000006E-2</v>
      </c>
      <c r="R170" s="91">
        <v>6.13E-2</v>
      </c>
      <c r="S170" s="91">
        <v>0.06</v>
      </c>
      <c r="T170" s="92">
        <v>89.798237999999998</v>
      </c>
      <c r="U170" s="91">
        <v>1.1066599999999999E-2</v>
      </c>
      <c r="V170" s="92">
        <v>90.904905009999993</v>
      </c>
      <c r="W170" s="91"/>
      <c r="X170" s="91"/>
      <c r="Y170" s="91"/>
      <c r="Z170" s="91"/>
      <c r="AA170" s="91"/>
      <c r="AB170" s="91"/>
      <c r="AC170" s="91"/>
      <c r="AD170" s="91">
        <v>3.32E-2</v>
      </c>
      <c r="AE170" s="33">
        <f>Table13[[#This Row],[Bid  Amount ]]/Table13[[#This Row],[Announced Amount]]</f>
        <v>1.91368</v>
      </c>
    </row>
    <row r="171" spans="1:33" x14ac:dyDescent="0.25">
      <c r="A171" s="30" t="s">
        <v>233</v>
      </c>
      <c r="B171" s="29">
        <v>44957</v>
      </c>
      <c r="C171" s="89" t="s">
        <v>76</v>
      </c>
      <c r="D171" s="97" t="s">
        <v>77</v>
      </c>
      <c r="E171" s="29">
        <v>44959</v>
      </c>
      <c r="F171" s="29">
        <v>45141</v>
      </c>
      <c r="G171" s="98">
        <v>2000000</v>
      </c>
      <c r="H171" s="63"/>
      <c r="I171" s="63">
        <v>1776440</v>
      </c>
      <c r="J171" s="98">
        <v>1776440</v>
      </c>
      <c r="K171" s="107">
        <v>1403000</v>
      </c>
      <c r="L171" s="107">
        <v>1403000</v>
      </c>
      <c r="M171" s="14">
        <v>373440</v>
      </c>
      <c r="N171" s="14">
        <v>373440</v>
      </c>
      <c r="O171" s="108"/>
      <c r="P171" s="65">
        <v>4.3729999999999998E-2</v>
      </c>
      <c r="Q171" s="65">
        <v>4.5999999999999999E-2</v>
      </c>
      <c r="R171" s="65">
        <v>4.3729999999999998E-2</v>
      </c>
      <c r="S171" s="65">
        <v>3.95E-2</v>
      </c>
      <c r="T171" s="66"/>
      <c r="U171" s="65"/>
      <c r="V171" s="66"/>
      <c r="W171" s="65"/>
      <c r="X171" s="15"/>
      <c r="Y171" s="65"/>
      <c r="Z171" s="65"/>
      <c r="AA171" s="65"/>
      <c r="AB171" s="65"/>
      <c r="AC171" s="65"/>
      <c r="AD171" s="65"/>
      <c r="AE171" s="33">
        <f>Table13[[#This Row],[Bid  Amount ]]/Table13[[#This Row],[Announced Amount]]</f>
        <v>0.88822000000000001</v>
      </c>
      <c r="AG171" s="8"/>
    </row>
    <row r="172" spans="1:33" x14ac:dyDescent="0.25">
      <c r="A172" s="30" t="s">
        <v>234</v>
      </c>
      <c r="B172" s="29">
        <v>44957</v>
      </c>
      <c r="C172" s="103" t="s">
        <v>64</v>
      </c>
      <c r="D172" s="97" t="s">
        <v>77</v>
      </c>
      <c r="E172" s="29">
        <v>44959</v>
      </c>
      <c r="F172" s="29">
        <v>45323</v>
      </c>
      <c r="G172" s="98">
        <v>11000000</v>
      </c>
      <c r="H172" s="98"/>
      <c r="I172" s="98">
        <v>17008340</v>
      </c>
      <c r="J172" s="98">
        <v>12650000</v>
      </c>
      <c r="K172" s="107">
        <v>10713970</v>
      </c>
      <c r="L172" s="107">
        <v>6355630</v>
      </c>
      <c r="M172" s="104">
        <v>6294370</v>
      </c>
      <c r="N172" s="104">
        <v>6294370</v>
      </c>
      <c r="O172" s="108"/>
      <c r="P172" s="101">
        <v>4.8590000000000001E-2</v>
      </c>
      <c r="Q172" s="101">
        <v>5.0999999999999997E-2</v>
      </c>
      <c r="R172" s="101">
        <v>4.8590000000000001E-2</v>
      </c>
      <c r="S172" s="101">
        <v>0.04</v>
      </c>
      <c r="T172" s="102"/>
      <c r="U172" s="101"/>
      <c r="V172" s="102"/>
      <c r="W172" s="101"/>
      <c r="X172" s="33"/>
      <c r="Y172" s="65"/>
      <c r="Z172" s="65"/>
      <c r="AA172" s="65"/>
      <c r="AB172" s="65"/>
      <c r="AC172" s="65"/>
      <c r="AD172" s="65"/>
      <c r="AE172" s="33">
        <f>Table13[[#This Row],[Bid  Amount ]]/Table13[[#This Row],[Announced Amount]]</f>
        <v>1.5462127272727273</v>
      </c>
    </row>
    <row r="173" spans="1:33" x14ac:dyDescent="0.25">
      <c r="A173" s="30" t="s">
        <v>228</v>
      </c>
      <c r="B173" s="29">
        <v>44958</v>
      </c>
      <c r="C173" s="89" t="s">
        <v>127</v>
      </c>
      <c r="D173" s="97" t="s">
        <v>77</v>
      </c>
      <c r="E173" s="29">
        <v>44938</v>
      </c>
      <c r="F173" s="29">
        <v>45669</v>
      </c>
      <c r="G173" s="63">
        <v>4000000</v>
      </c>
      <c r="H173" s="63"/>
      <c r="I173" s="63">
        <v>8509900</v>
      </c>
      <c r="J173" s="63">
        <v>4600000</v>
      </c>
      <c r="K173" s="63">
        <v>8509900</v>
      </c>
      <c r="L173" s="63">
        <v>4600000</v>
      </c>
      <c r="M173" s="14" t="s">
        <v>99</v>
      </c>
      <c r="N173" s="14" t="s">
        <v>99</v>
      </c>
      <c r="O173" s="108">
        <v>5.3499999999999999E-2</v>
      </c>
      <c r="P173" s="65"/>
      <c r="Q173" s="65">
        <v>5.8999999999999997E-2</v>
      </c>
      <c r="R173" s="65">
        <v>5.3499999999999999E-2</v>
      </c>
      <c r="S173" s="65">
        <v>0.04</v>
      </c>
      <c r="T173" s="92">
        <v>100.81561155999999</v>
      </c>
      <c r="U173" s="65">
        <v>3.3999999999999998E-3</v>
      </c>
      <c r="V173" s="92">
        <v>101.15394489000001</v>
      </c>
      <c r="W173" s="65"/>
      <c r="X173" s="15"/>
      <c r="Y173" s="65"/>
      <c r="Z173" s="65"/>
      <c r="AA173" s="65"/>
      <c r="AB173" s="65"/>
      <c r="AC173" s="65"/>
      <c r="AD173" s="65">
        <v>5.8000000000000003E-2</v>
      </c>
      <c r="AE173" s="33">
        <f>Table13[[#This Row],[Bid  Amount ]]/Table13[[#This Row],[Announced Amount]]</f>
        <v>2.127475</v>
      </c>
      <c r="AG173" s="8"/>
    </row>
    <row r="174" spans="1:33" x14ac:dyDescent="0.25">
      <c r="A174" s="30" t="s">
        <v>235</v>
      </c>
      <c r="B174" s="29">
        <v>44963</v>
      </c>
      <c r="C174" s="62" t="s">
        <v>133</v>
      </c>
      <c r="D174" s="97" t="s">
        <v>77</v>
      </c>
      <c r="E174" s="29">
        <v>44965</v>
      </c>
      <c r="F174" s="29">
        <v>47522</v>
      </c>
      <c r="G174" s="63">
        <v>1500000</v>
      </c>
      <c r="H174" s="31"/>
      <c r="I174" s="31">
        <v>5287500</v>
      </c>
      <c r="J174" s="63">
        <v>1724900</v>
      </c>
      <c r="K174" s="107">
        <v>4163900</v>
      </c>
      <c r="L174" s="107">
        <v>1381400</v>
      </c>
      <c r="M174" s="32">
        <v>1123600</v>
      </c>
      <c r="N174" s="32">
        <v>343500</v>
      </c>
      <c r="O174" s="108">
        <v>0.06</v>
      </c>
      <c r="P174" s="91"/>
      <c r="Q174" s="91">
        <v>0.08</v>
      </c>
      <c r="R174" s="91">
        <v>0.06</v>
      </c>
      <c r="S174" s="91">
        <v>4.4999999999999998E-2</v>
      </c>
      <c r="T174" s="92"/>
      <c r="U174" s="91"/>
      <c r="V174" s="92"/>
      <c r="W174" s="91"/>
      <c r="X174" s="91"/>
      <c r="Y174" s="91"/>
      <c r="Z174" s="91"/>
      <c r="AA174" s="91"/>
      <c r="AB174" s="91"/>
      <c r="AC174" s="91"/>
      <c r="AD174" s="91">
        <v>0.06</v>
      </c>
      <c r="AE174" s="33">
        <f>Table13[[#This Row],[Bid  Amount ]]/Table13[[#This Row],[Announced Amount]]</f>
        <v>3.5249999999999999</v>
      </c>
    </row>
    <row r="175" spans="1:33" x14ac:dyDescent="0.25">
      <c r="A175" s="30" t="s">
        <v>240</v>
      </c>
      <c r="B175" s="29">
        <v>44966</v>
      </c>
      <c r="C175" s="62" t="s">
        <v>239</v>
      </c>
      <c r="D175" s="97" t="s">
        <v>77</v>
      </c>
      <c r="E175" s="29">
        <v>44970</v>
      </c>
      <c r="F175" s="29">
        <v>46796</v>
      </c>
      <c r="G175" s="63">
        <v>3000000</v>
      </c>
      <c r="H175" s="31"/>
      <c r="I175" s="31">
        <v>5547900</v>
      </c>
      <c r="J175" s="31">
        <v>3450000</v>
      </c>
      <c r="K175" s="107">
        <v>5197900</v>
      </c>
      <c r="L175" s="107">
        <v>3100000</v>
      </c>
      <c r="M175" s="32">
        <v>350000</v>
      </c>
      <c r="N175" s="32">
        <v>350000</v>
      </c>
      <c r="O175" s="108"/>
      <c r="P175" s="91">
        <v>5.4609999999999999E-2</v>
      </c>
      <c r="Q175" s="91">
        <v>6.9000000000000006E-2</v>
      </c>
      <c r="R175" s="91">
        <v>5.62E-2</v>
      </c>
      <c r="S175" s="91">
        <v>4.9000000000000002E-2</v>
      </c>
      <c r="T175" s="92">
        <v>102.33083396000001</v>
      </c>
      <c r="U175" s="91">
        <v>0</v>
      </c>
      <c r="V175" s="92">
        <v>102.33083396000001</v>
      </c>
      <c r="W175" s="91">
        <v>3.32E-2</v>
      </c>
      <c r="X175" s="33">
        <v>0.78</v>
      </c>
      <c r="Y175" s="65"/>
      <c r="Z175" s="65"/>
      <c r="AA175" s="65"/>
      <c r="AB175" s="65"/>
      <c r="AC175" s="65"/>
      <c r="AD175" s="91">
        <v>0.06</v>
      </c>
      <c r="AE175" s="33">
        <f>Table13[[#This Row],[Bid  Amount ]]/Table13[[#This Row],[Announced Amount]]</f>
        <v>1.8492999999999999</v>
      </c>
    </row>
    <row r="176" spans="1:33" x14ac:dyDescent="0.25">
      <c r="A176" s="30" t="s">
        <v>242</v>
      </c>
      <c r="B176" s="29">
        <v>44971</v>
      </c>
      <c r="C176" s="89" t="s">
        <v>66</v>
      </c>
      <c r="D176" s="97" t="s">
        <v>77</v>
      </c>
      <c r="E176" s="29">
        <v>44973</v>
      </c>
      <c r="F176" s="29">
        <v>45064</v>
      </c>
      <c r="G176" s="63">
        <v>1500000</v>
      </c>
      <c r="H176" s="31"/>
      <c r="I176" s="31">
        <v>2539230</v>
      </c>
      <c r="J176" s="63">
        <v>1500000</v>
      </c>
      <c r="K176" s="107">
        <v>2193200</v>
      </c>
      <c r="L176" s="107">
        <v>1153970</v>
      </c>
      <c r="M176" s="104">
        <v>346030</v>
      </c>
      <c r="N176" s="104">
        <v>364030</v>
      </c>
      <c r="O176" s="108"/>
      <c r="P176" s="101">
        <v>2.7570000000000001E-2</v>
      </c>
      <c r="Q176" s="101">
        <v>3.2500000000000001E-2</v>
      </c>
      <c r="R176" s="101">
        <v>2.8500000000000001E-2</v>
      </c>
      <c r="S176" s="101">
        <v>2.7E-2</v>
      </c>
      <c r="T176" s="102"/>
      <c r="U176" s="101"/>
      <c r="V176" s="102"/>
      <c r="W176" s="101"/>
      <c r="X176" s="33"/>
      <c r="Y176" s="65"/>
      <c r="Z176" s="65"/>
      <c r="AA176" s="65"/>
      <c r="AB176" s="65"/>
      <c r="AC176" s="65"/>
      <c r="AD176" s="65"/>
      <c r="AE176" s="33">
        <f>Table13[[#This Row],[Bid  Amount ]]/Table13[[#This Row],[Announced Amount]]</f>
        <v>1.69282</v>
      </c>
      <c r="AG176" s="8"/>
    </row>
    <row r="177" spans="1:33" x14ac:dyDescent="0.25">
      <c r="A177" s="30" t="s">
        <v>241</v>
      </c>
      <c r="B177" s="29">
        <v>44971</v>
      </c>
      <c r="C177" s="103" t="s">
        <v>64</v>
      </c>
      <c r="D177" s="97" t="s">
        <v>77</v>
      </c>
      <c r="E177" s="29">
        <v>44973</v>
      </c>
      <c r="F177" s="29">
        <v>45337</v>
      </c>
      <c r="G177" s="63">
        <v>11000000</v>
      </c>
      <c r="H177" s="31"/>
      <c r="I177" s="31">
        <v>20382960</v>
      </c>
      <c r="J177" s="63">
        <v>12650000</v>
      </c>
      <c r="K177" s="107">
        <v>14455330</v>
      </c>
      <c r="L177" s="107">
        <v>6722370</v>
      </c>
      <c r="M177" s="104">
        <v>5927630</v>
      </c>
      <c r="N177" s="104">
        <v>5927630</v>
      </c>
      <c r="O177" s="108"/>
      <c r="P177" s="101">
        <v>4.4389999999999999E-2</v>
      </c>
      <c r="Q177" s="101">
        <v>5.3999999999999999E-2</v>
      </c>
      <c r="R177" s="101">
        <v>4.6699999999999998E-2</v>
      </c>
      <c r="S177" s="101">
        <v>0.04</v>
      </c>
      <c r="T177" s="102"/>
      <c r="U177" s="101"/>
      <c r="V177" s="102"/>
      <c r="W177" s="101"/>
      <c r="X177" s="33"/>
      <c r="Y177" s="65"/>
      <c r="Z177" s="65"/>
      <c r="AA177" s="65"/>
      <c r="AB177" s="65"/>
      <c r="AC177" s="65"/>
      <c r="AD177" s="65"/>
      <c r="AE177" s="33">
        <f>Table13[[#This Row],[Bid  Amount ]]/Table13[[#This Row],[Announced Amount]]</f>
        <v>1.8529963636363636</v>
      </c>
    </row>
    <row r="178" spans="1:33" x14ac:dyDescent="0.25">
      <c r="A178" s="61" t="s">
        <v>243</v>
      </c>
      <c r="B178" s="189">
        <v>44977</v>
      </c>
      <c r="C178" s="62" t="s">
        <v>143</v>
      </c>
      <c r="D178" s="97" t="s">
        <v>77</v>
      </c>
      <c r="E178" s="29">
        <v>44979</v>
      </c>
      <c r="F178" s="29">
        <v>50458</v>
      </c>
      <c r="G178" s="63">
        <v>2000000</v>
      </c>
      <c r="H178" s="63"/>
      <c r="I178" s="63">
        <v>5731300</v>
      </c>
      <c r="J178" s="63">
        <v>2300000</v>
      </c>
      <c r="K178" s="107">
        <v>4510500</v>
      </c>
      <c r="L178" s="107">
        <v>1842800</v>
      </c>
      <c r="M178" s="14">
        <v>1220800</v>
      </c>
      <c r="N178" s="14">
        <v>457200</v>
      </c>
      <c r="O178" s="108">
        <v>6.8000000000000005E-2</v>
      </c>
      <c r="P178" s="65"/>
      <c r="Q178" s="65">
        <v>8.5000000000000006E-2</v>
      </c>
      <c r="R178" s="65">
        <v>6.8000000000000005E-2</v>
      </c>
      <c r="S178" s="65">
        <v>5.8000000000000003E-2</v>
      </c>
      <c r="T178" s="66"/>
      <c r="U178" s="65"/>
      <c r="V178" s="66"/>
      <c r="W178" s="65"/>
      <c r="X178" s="15"/>
      <c r="Y178" s="65"/>
      <c r="Z178" s="65"/>
      <c r="AA178" s="65"/>
      <c r="AB178" s="65"/>
      <c r="AC178" s="65"/>
      <c r="AD178" s="65">
        <v>6.8000000000000005E-2</v>
      </c>
      <c r="AE178" s="33">
        <f>Table13[[#This Row],[Bid  Amount ]]/Table13[[#This Row],[Announced Amount]]</f>
        <v>2.86565</v>
      </c>
      <c r="AG178" s="8"/>
    </row>
    <row r="179" spans="1:33" x14ac:dyDescent="0.25">
      <c r="A179" s="30" t="s">
        <v>244</v>
      </c>
      <c r="B179" s="29">
        <v>44978</v>
      </c>
      <c r="C179" s="103" t="s">
        <v>64</v>
      </c>
      <c r="D179" s="97" t="s">
        <v>77</v>
      </c>
      <c r="E179" s="29">
        <v>44980</v>
      </c>
      <c r="F179" s="29">
        <v>45344</v>
      </c>
      <c r="G179" s="63">
        <v>5000000</v>
      </c>
      <c r="H179" s="31"/>
      <c r="I179" s="31">
        <v>8388870</v>
      </c>
      <c r="J179" s="63">
        <v>5750000</v>
      </c>
      <c r="K179" s="107">
        <v>7350000</v>
      </c>
      <c r="L179" s="107">
        <v>4711130</v>
      </c>
      <c r="M179" s="104">
        <v>1038870</v>
      </c>
      <c r="N179" s="104">
        <v>1038870</v>
      </c>
      <c r="O179" s="108"/>
      <c r="P179" s="101">
        <v>4.0939999999999997E-2</v>
      </c>
      <c r="Q179" s="101">
        <v>4.6300000000000001E-2</v>
      </c>
      <c r="R179" s="101">
        <v>4.2799999999999998E-2</v>
      </c>
      <c r="S179" s="101">
        <v>3.9100000000000003E-2</v>
      </c>
      <c r="T179" s="102"/>
      <c r="U179" s="101"/>
      <c r="V179" s="102"/>
      <c r="W179" s="101"/>
      <c r="X179" s="33"/>
      <c r="Y179" s="65"/>
      <c r="Z179" s="65"/>
      <c r="AA179" s="65"/>
      <c r="AB179" s="65"/>
      <c r="AC179" s="65"/>
      <c r="AD179" s="65"/>
      <c r="AE179" s="33">
        <f>Table13[[#This Row],[Bid  Amount ]]/Table13[[#This Row],[Announced Amount]]</f>
        <v>1.6777740000000001</v>
      </c>
    </row>
    <row r="180" spans="1:33" x14ac:dyDescent="0.25">
      <c r="A180" s="30" t="s">
        <v>246</v>
      </c>
      <c r="B180" s="29">
        <v>44979</v>
      </c>
      <c r="C180" s="62" t="s">
        <v>245</v>
      </c>
      <c r="D180" s="97" t="s">
        <v>77</v>
      </c>
      <c r="E180" s="29">
        <v>44981</v>
      </c>
      <c r="F180" s="29">
        <v>46077</v>
      </c>
      <c r="G180" s="63">
        <v>7000000</v>
      </c>
      <c r="H180" s="63"/>
      <c r="I180" s="63">
        <v>5604700</v>
      </c>
      <c r="J180" s="63">
        <v>5598900</v>
      </c>
      <c r="K180" s="107">
        <v>5384700</v>
      </c>
      <c r="L180" s="107">
        <v>5378900</v>
      </c>
      <c r="M180" s="14">
        <v>220000</v>
      </c>
      <c r="N180" s="14">
        <v>220000</v>
      </c>
      <c r="O180" s="108"/>
      <c r="P180" s="65">
        <v>4.9840000000000002E-2</v>
      </c>
      <c r="Q180" s="65">
        <v>0.06</v>
      </c>
      <c r="R180" s="65">
        <v>5.45E-2</v>
      </c>
      <c r="S180" s="65">
        <v>4.2000000000000003E-2</v>
      </c>
      <c r="T180" s="66">
        <v>100.04407679000001</v>
      </c>
      <c r="U180" s="91">
        <v>0</v>
      </c>
      <c r="V180" s="66">
        <v>100.04407679000001</v>
      </c>
      <c r="W180" s="65"/>
      <c r="X180" s="15"/>
      <c r="Y180" s="65"/>
      <c r="Z180" s="65"/>
      <c r="AA180" s="65"/>
      <c r="AB180" s="65"/>
      <c r="AC180" s="65"/>
      <c r="AD180" s="65">
        <v>0.05</v>
      </c>
      <c r="AE180" s="33">
        <f>Table13[[#This Row],[Bid  Amount ]]/Table13[[#This Row],[Announced Amount]]</f>
        <v>0.80067142857142859</v>
      </c>
    </row>
    <row r="181" spans="1:33" x14ac:dyDescent="0.25">
      <c r="A181" s="30" t="s">
        <v>248</v>
      </c>
      <c r="B181" s="29">
        <v>44985</v>
      </c>
      <c r="C181" s="89" t="s">
        <v>76</v>
      </c>
      <c r="D181" s="97" t="s">
        <v>83</v>
      </c>
      <c r="E181" s="29">
        <v>44987</v>
      </c>
      <c r="F181" s="29">
        <v>45169</v>
      </c>
      <c r="G181" s="98">
        <v>1000000</v>
      </c>
      <c r="H181" s="63"/>
      <c r="I181" s="63">
        <v>1773060</v>
      </c>
      <c r="J181" s="98">
        <v>1000000</v>
      </c>
      <c r="K181" s="107">
        <v>1350000</v>
      </c>
      <c r="L181" s="107">
        <v>576940</v>
      </c>
      <c r="M181" s="14">
        <v>423060</v>
      </c>
      <c r="N181" s="14">
        <v>423060</v>
      </c>
      <c r="O181" s="108"/>
      <c r="P181" s="65">
        <v>3.2570000000000002E-2</v>
      </c>
      <c r="Q181" s="65">
        <v>3.7499999999999999E-2</v>
      </c>
      <c r="R181" s="65">
        <v>3.5000000000000003E-2</v>
      </c>
      <c r="S181" s="65">
        <v>3.1800000000000002E-2</v>
      </c>
      <c r="T181" s="66"/>
      <c r="U181" s="65"/>
      <c r="V181" s="66"/>
      <c r="W181" s="65"/>
      <c r="X181" s="15"/>
      <c r="Y181" s="65"/>
      <c r="Z181" s="65"/>
      <c r="AA181" s="65"/>
      <c r="AB181" s="65"/>
      <c r="AC181" s="65"/>
      <c r="AD181" s="65"/>
      <c r="AE181" s="33">
        <f>Table13[[#This Row],[Bid  Amount ]]/Table13[[#This Row],[Announced Amount]]</f>
        <v>1.7730600000000001</v>
      </c>
      <c r="AG181" s="8"/>
    </row>
    <row r="182" spans="1:33" x14ac:dyDescent="0.25">
      <c r="A182" s="30" t="s">
        <v>247</v>
      </c>
      <c r="B182" s="29">
        <v>44985</v>
      </c>
      <c r="C182" s="103" t="s">
        <v>64</v>
      </c>
      <c r="D182" s="97" t="s">
        <v>83</v>
      </c>
      <c r="E182" s="29">
        <v>44987</v>
      </c>
      <c r="F182" s="29">
        <v>45351</v>
      </c>
      <c r="G182" s="63">
        <v>8000000</v>
      </c>
      <c r="H182" s="31"/>
      <c r="I182" s="31">
        <v>10003530</v>
      </c>
      <c r="J182" s="63">
        <v>9200000</v>
      </c>
      <c r="K182" s="107">
        <v>6757000</v>
      </c>
      <c r="L182" s="107">
        <v>5953470</v>
      </c>
      <c r="M182" s="104">
        <v>3246530</v>
      </c>
      <c r="N182" s="104">
        <v>3246530</v>
      </c>
      <c r="O182" s="108"/>
      <c r="P182" s="101">
        <v>3.984E-2</v>
      </c>
      <c r="Q182" s="101">
        <v>4.58E-2</v>
      </c>
      <c r="R182" s="101">
        <v>4.1599999999999998E-2</v>
      </c>
      <c r="S182" s="101">
        <v>3.6999999999999998E-2</v>
      </c>
      <c r="T182" s="102"/>
      <c r="U182" s="101"/>
      <c r="V182" s="102"/>
      <c r="W182" s="101"/>
      <c r="X182" s="33"/>
      <c r="Y182" s="65"/>
      <c r="Z182" s="65"/>
      <c r="AA182" s="65"/>
      <c r="AB182" s="65"/>
      <c r="AC182" s="65"/>
      <c r="AD182" s="65"/>
      <c r="AE182" s="33">
        <f>Table13[[#This Row],[Bid  Amount ]]/Table13[[#This Row],[Announced Amount]]</f>
        <v>1.2504412499999999</v>
      </c>
    </row>
    <row r="183" spans="1:33" x14ac:dyDescent="0.25">
      <c r="A183" s="30" t="s">
        <v>250</v>
      </c>
      <c r="B183" s="29">
        <v>44992</v>
      </c>
      <c r="C183" s="89" t="s">
        <v>66</v>
      </c>
      <c r="D183" s="97" t="s">
        <v>83</v>
      </c>
      <c r="E183" s="29">
        <v>44994</v>
      </c>
      <c r="F183" s="29">
        <v>45085</v>
      </c>
      <c r="G183" s="63">
        <v>1000000</v>
      </c>
      <c r="H183" s="31"/>
      <c r="I183" s="31">
        <v>1174390</v>
      </c>
      <c r="J183" s="63">
        <v>1000000</v>
      </c>
      <c r="K183" s="107">
        <v>900000</v>
      </c>
      <c r="L183" s="107">
        <v>725610</v>
      </c>
      <c r="M183" s="104">
        <v>274390</v>
      </c>
      <c r="N183" s="104">
        <v>274390</v>
      </c>
      <c r="O183" s="108"/>
      <c r="P183" s="101">
        <v>2.8049999999999999E-2</v>
      </c>
      <c r="Q183" s="101">
        <v>3.1699999999999999E-2</v>
      </c>
      <c r="R183" s="101">
        <v>2.8199999999999999E-2</v>
      </c>
      <c r="S183" s="101">
        <v>2.8000000000000001E-2</v>
      </c>
      <c r="T183" s="102"/>
      <c r="U183" s="101"/>
      <c r="V183" s="102"/>
      <c r="W183" s="101"/>
      <c r="X183" s="33"/>
      <c r="Y183" s="65"/>
      <c r="Z183" s="65"/>
      <c r="AA183" s="65"/>
      <c r="AB183" s="65"/>
      <c r="AC183" s="65"/>
      <c r="AD183" s="65"/>
      <c r="AE183" s="33">
        <f>Table13[[#This Row],[Bid  Amount ]]/Table13[[#This Row],[Announced Amount]]</f>
        <v>1.17439</v>
      </c>
      <c r="AG183" s="8"/>
    </row>
    <row r="184" spans="1:33" x14ac:dyDescent="0.25">
      <c r="A184" s="30" t="s">
        <v>228</v>
      </c>
      <c r="B184" s="29">
        <v>44992</v>
      </c>
      <c r="C184" s="89" t="s">
        <v>127</v>
      </c>
      <c r="D184" s="97" t="s">
        <v>83</v>
      </c>
      <c r="E184" s="29">
        <v>44994</v>
      </c>
      <c r="F184" s="29">
        <v>45669</v>
      </c>
      <c r="G184" s="63">
        <v>4000000</v>
      </c>
      <c r="H184" s="63"/>
      <c r="I184" s="63">
        <v>8985100</v>
      </c>
      <c r="J184" s="63">
        <v>4409200</v>
      </c>
      <c r="K184" s="63">
        <v>8985100</v>
      </c>
      <c r="L184" s="63">
        <v>4409200</v>
      </c>
      <c r="M184" s="14" t="s">
        <v>99</v>
      </c>
      <c r="N184" s="14" t="s">
        <v>99</v>
      </c>
      <c r="O184" s="108">
        <v>4.4999999999999998E-2</v>
      </c>
      <c r="P184" s="65"/>
      <c r="Q184" s="65">
        <v>6.6000000000000003E-2</v>
      </c>
      <c r="R184" s="65">
        <v>4.4999999999999998E-2</v>
      </c>
      <c r="S184" s="65">
        <v>3.7999999999999999E-2</v>
      </c>
      <c r="T184" s="92">
        <v>102.27294875104155</v>
      </c>
      <c r="U184" s="65">
        <v>8.8999999999999999E-3</v>
      </c>
      <c r="V184" s="92">
        <v>103.185</v>
      </c>
      <c r="W184" s="65"/>
      <c r="X184" s="15"/>
      <c r="Y184" s="65"/>
      <c r="Z184" s="65"/>
      <c r="AA184" s="65"/>
      <c r="AB184" s="65"/>
      <c r="AC184" s="65"/>
      <c r="AD184" s="65">
        <v>5.8000000000000003E-2</v>
      </c>
      <c r="AE184" s="33">
        <f>Table13[[#This Row],[Bid  Amount ]]/Table13[[#This Row],[Announced Amount]]</f>
        <v>2.2462749999999998</v>
      </c>
      <c r="AG184" s="8"/>
    </row>
    <row r="185" spans="1:33" x14ac:dyDescent="0.25">
      <c r="A185" s="30" t="s">
        <v>251</v>
      </c>
      <c r="B185" s="29">
        <v>44998</v>
      </c>
      <c r="C185" s="103" t="s">
        <v>64</v>
      </c>
      <c r="D185" s="97" t="s">
        <v>83</v>
      </c>
      <c r="E185" s="29">
        <v>45001</v>
      </c>
      <c r="F185" s="29">
        <v>45365</v>
      </c>
      <c r="G185" s="63">
        <v>9000000</v>
      </c>
      <c r="H185" s="31"/>
      <c r="I185" s="31">
        <v>12341350</v>
      </c>
      <c r="J185" s="63">
        <v>9000000</v>
      </c>
      <c r="K185" s="107">
        <v>8310000</v>
      </c>
      <c r="L185" s="107">
        <v>4968650</v>
      </c>
      <c r="M185" s="104">
        <v>4031350</v>
      </c>
      <c r="N185" s="104">
        <v>4031350</v>
      </c>
      <c r="O185" s="108"/>
      <c r="P185" s="101">
        <v>3.9059999999999997E-2</v>
      </c>
      <c r="Q185" s="101">
        <v>0.05</v>
      </c>
      <c r="R185" s="101">
        <v>0.04</v>
      </c>
      <c r="S185" s="101">
        <v>3.6999999999999998E-2</v>
      </c>
      <c r="T185" s="102"/>
      <c r="U185" s="101"/>
      <c r="V185" s="102"/>
      <c r="W185" s="101"/>
      <c r="X185" s="33"/>
      <c r="Y185" s="65"/>
      <c r="Z185" s="65"/>
      <c r="AA185" s="65"/>
      <c r="AB185" s="65"/>
      <c r="AC185" s="65"/>
      <c r="AD185" s="65"/>
      <c r="AE185" s="33">
        <f>Table13[[#This Row],[Bid  Amount ]]/Table13[[#This Row],[Announced Amount]]</f>
        <v>1.371261111111111</v>
      </c>
    </row>
    <row r="186" spans="1:33" x14ac:dyDescent="0.25">
      <c r="A186" s="30" t="s">
        <v>235</v>
      </c>
      <c r="B186" s="29">
        <v>45000</v>
      </c>
      <c r="C186" s="62" t="s">
        <v>130</v>
      </c>
      <c r="D186" s="97" t="s">
        <v>83</v>
      </c>
      <c r="E186" s="29">
        <v>45002</v>
      </c>
      <c r="F186" s="29">
        <v>47522</v>
      </c>
      <c r="G186" s="63">
        <v>1500000</v>
      </c>
      <c r="H186" s="31"/>
      <c r="I186" s="31">
        <v>4789200</v>
      </c>
      <c r="J186" s="31">
        <v>1725000</v>
      </c>
      <c r="K186" s="31">
        <v>4789200</v>
      </c>
      <c r="L186" s="31">
        <v>1725000</v>
      </c>
      <c r="M186" s="32" t="s">
        <v>99</v>
      </c>
      <c r="N186" s="32" t="s">
        <v>99</v>
      </c>
      <c r="O186" s="108">
        <v>5.45E-2</v>
      </c>
      <c r="P186" s="91"/>
      <c r="Q186" s="91">
        <v>7.0000000000000007E-2</v>
      </c>
      <c r="R186" s="91">
        <v>5.45E-2</v>
      </c>
      <c r="S186" s="91">
        <v>0.03</v>
      </c>
      <c r="T186" s="92">
        <v>103.11817091</v>
      </c>
      <c r="U186" s="91">
        <v>6.4999999999999997E-3</v>
      </c>
      <c r="V186" s="92">
        <v>103.76817090999999</v>
      </c>
      <c r="W186" s="91"/>
      <c r="X186" s="91"/>
      <c r="Y186" s="91"/>
      <c r="Z186" s="91"/>
      <c r="AA186" s="91"/>
      <c r="AB186" s="91"/>
      <c r="AC186" s="91"/>
      <c r="AD186" s="91">
        <v>0.06</v>
      </c>
      <c r="AE186" s="33">
        <f t="shared" ref="AE186" si="5">I186/G186</f>
        <v>3.1928000000000001</v>
      </c>
    </row>
    <row r="187" spans="1:33" x14ac:dyDescent="0.25">
      <c r="A187" s="30" t="s">
        <v>246</v>
      </c>
      <c r="B187" s="29">
        <v>45001</v>
      </c>
      <c r="C187" s="62" t="s">
        <v>98</v>
      </c>
      <c r="D187" s="97" t="s">
        <v>83</v>
      </c>
      <c r="E187" s="29">
        <v>45005</v>
      </c>
      <c r="F187" s="29">
        <v>46077</v>
      </c>
      <c r="G187" s="63">
        <v>2000000</v>
      </c>
      <c r="H187" s="63"/>
      <c r="I187" s="63">
        <v>3962500</v>
      </c>
      <c r="J187" s="63">
        <v>2300000</v>
      </c>
      <c r="K187" s="107">
        <v>3702500</v>
      </c>
      <c r="L187" s="107">
        <v>2040000</v>
      </c>
      <c r="M187" s="14">
        <v>260000</v>
      </c>
      <c r="N187" s="14">
        <v>260000</v>
      </c>
      <c r="O187" s="108"/>
      <c r="P187" s="65">
        <v>4.6039999999999998E-2</v>
      </c>
      <c r="Q187" s="65">
        <v>5.4600000000000003E-2</v>
      </c>
      <c r="R187" s="65">
        <v>4.6699999999999998E-2</v>
      </c>
      <c r="S187" s="65">
        <v>4.3900000000000002E-2</v>
      </c>
      <c r="T187" s="66">
        <v>101.071</v>
      </c>
      <c r="U187" s="91">
        <v>3.6110000000000001E-3</v>
      </c>
      <c r="V187" s="66">
        <v>101.43</v>
      </c>
      <c r="W187" s="65"/>
      <c r="X187" s="15"/>
      <c r="Y187" s="65"/>
      <c r="Z187" s="65"/>
      <c r="AA187" s="65"/>
      <c r="AB187" s="65"/>
      <c r="AC187" s="65"/>
      <c r="AD187" s="65">
        <v>0.05</v>
      </c>
      <c r="AE187" s="33">
        <f>Table13[[#This Row],[Bid  Amount ]]/Table13[[#This Row],[Announced Amount]]</f>
        <v>1.98125</v>
      </c>
    </row>
    <row r="188" spans="1:33" x14ac:dyDescent="0.25">
      <c r="A188" s="30" t="s">
        <v>240</v>
      </c>
      <c r="B188" s="29">
        <v>45005</v>
      </c>
      <c r="C188" s="62" t="s">
        <v>252</v>
      </c>
      <c r="D188" s="97" t="s">
        <v>83</v>
      </c>
      <c r="E188" s="29">
        <v>45008</v>
      </c>
      <c r="F188" s="29">
        <v>46796</v>
      </c>
      <c r="G188" s="63">
        <v>3000000</v>
      </c>
      <c r="H188" s="31"/>
      <c r="I188" s="31">
        <v>6731900</v>
      </c>
      <c r="J188" s="31">
        <v>3449900</v>
      </c>
      <c r="K188" s="107">
        <v>6331900</v>
      </c>
      <c r="L188" s="107">
        <v>3049900</v>
      </c>
      <c r="M188" s="32">
        <v>400000</v>
      </c>
      <c r="N188" s="32">
        <v>400000</v>
      </c>
      <c r="O188" s="108"/>
      <c r="P188" s="91">
        <v>4.8410000000000002E-2</v>
      </c>
      <c r="Q188" s="91">
        <v>0.06</v>
      </c>
      <c r="R188" s="91">
        <v>4.9799999999999997E-2</v>
      </c>
      <c r="S188" s="91">
        <v>4.6800000000000001E-2</v>
      </c>
      <c r="T188" s="66">
        <v>104.986</v>
      </c>
      <c r="U188" s="91">
        <v>6.6667000000000002E-3</v>
      </c>
      <c r="V188" s="66">
        <v>105.65275</v>
      </c>
      <c r="W188" s="65"/>
      <c r="X188" s="15"/>
      <c r="Y188" s="65"/>
      <c r="Z188" s="65"/>
      <c r="AA188" s="65"/>
      <c r="AB188" s="65"/>
      <c r="AC188" s="65"/>
      <c r="AD188" s="65">
        <v>0.06</v>
      </c>
      <c r="AE188" s="33">
        <f>Table13[[#This Row],[Bid  Amount ]]/Table13[[#This Row],[Announced Amount]]</f>
        <v>2.2439666666666667</v>
      </c>
    </row>
    <row r="189" spans="1:33" x14ac:dyDescent="0.25">
      <c r="A189" s="30" t="s">
        <v>253</v>
      </c>
      <c r="B189" s="29">
        <v>45013</v>
      </c>
      <c r="C189" s="103" t="s">
        <v>64</v>
      </c>
      <c r="D189" s="97" t="s">
        <v>83</v>
      </c>
      <c r="E189" s="29">
        <v>45015</v>
      </c>
      <c r="F189" s="29">
        <v>45379</v>
      </c>
      <c r="G189" s="63">
        <v>8500000</v>
      </c>
      <c r="H189" s="31"/>
      <c r="I189" s="31">
        <v>14228710</v>
      </c>
      <c r="J189" s="63">
        <v>8500000</v>
      </c>
      <c r="K189" s="107">
        <v>9824000</v>
      </c>
      <c r="L189" s="107">
        <v>4095290</v>
      </c>
      <c r="M189" s="104">
        <v>4404710</v>
      </c>
      <c r="N189" s="104">
        <v>4404710</v>
      </c>
      <c r="O189" s="108"/>
      <c r="P189" s="101">
        <v>3.9320000000000001E-2</v>
      </c>
      <c r="Q189" s="101">
        <v>5.1999999999999998E-2</v>
      </c>
      <c r="R189" s="101">
        <v>4.02E-2</v>
      </c>
      <c r="S189" s="101">
        <v>3.6999999999999998E-2</v>
      </c>
      <c r="T189" s="102"/>
      <c r="U189" s="101"/>
      <c r="V189" s="102"/>
      <c r="W189" s="101"/>
      <c r="X189" s="33"/>
      <c r="Y189" s="65"/>
      <c r="Z189" s="65"/>
      <c r="AA189" s="65"/>
      <c r="AB189" s="65"/>
      <c r="AC189" s="65"/>
      <c r="AD189" s="65"/>
      <c r="AE189" s="33">
        <f>Table13[[#This Row],[Bid  Amount ]]/Table13[[#This Row],[Announced Amount]]</f>
        <v>1.6739658823529411</v>
      </c>
    </row>
    <row r="190" spans="1:33" x14ac:dyDescent="0.25">
      <c r="A190" s="30" t="s">
        <v>254</v>
      </c>
      <c r="B190" s="29">
        <v>45020</v>
      </c>
      <c r="C190" s="103" t="s">
        <v>255</v>
      </c>
      <c r="D190" s="97" t="s">
        <v>95</v>
      </c>
      <c r="E190" s="29">
        <v>45022</v>
      </c>
      <c r="F190" s="29">
        <v>45113</v>
      </c>
      <c r="G190" s="63">
        <v>1000000</v>
      </c>
      <c r="H190" s="31"/>
      <c r="I190" s="31">
        <v>1617120</v>
      </c>
      <c r="J190" s="63">
        <v>999990</v>
      </c>
      <c r="K190" s="107">
        <v>1360000</v>
      </c>
      <c r="L190" s="107">
        <v>742870</v>
      </c>
      <c r="M190" s="104">
        <v>257120</v>
      </c>
      <c r="N190" s="104">
        <v>257120</v>
      </c>
      <c r="O190" s="108"/>
      <c r="P190" s="101">
        <v>3.0499999999999999E-2</v>
      </c>
      <c r="Q190" s="101">
        <v>3.2000000000000001E-2</v>
      </c>
      <c r="R190" s="101">
        <v>3.0700000000000002E-2</v>
      </c>
      <c r="S190" s="101">
        <v>3.0200000000000001E-2</v>
      </c>
      <c r="T190" s="102"/>
      <c r="U190" s="101"/>
      <c r="V190" s="102"/>
      <c r="W190" s="101"/>
      <c r="X190" s="33"/>
      <c r="Y190" s="65"/>
      <c r="Z190" s="65"/>
      <c r="AA190" s="65"/>
      <c r="AB190" s="65"/>
      <c r="AC190" s="65"/>
      <c r="AD190" s="65"/>
      <c r="AE190" s="33">
        <f>Table13[[#This Row],[Bid  Amount ]]/Table13[[#This Row],[Announced Amount]]</f>
        <v>1.6171199999999999</v>
      </c>
    </row>
    <row r="191" spans="1:33" x14ac:dyDescent="0.25">
      <c r="A191" s="30" t="s">
        <v>256</v>
      </c>
      <c r="B191" s="29">
        <v>45020</v>
      </c>
      <c r="C191" s="62" t="s">
        <v>257</v>
      </c>
      <c r="D191" s="97" t="s">
        <v>95</v>
      </c>
      <c r="E191" s="29">
        <v>45022</v>
      </c>
      <c r="F191" s="29">
        <v>45386</v>
      </c>
      <c r="G191" s="63">
        <v>5000000</v>
      </c>
      <c r="H191" s="31"/>
      <c r="I191" s="31">
        <v>9490850</v>
      </c>
      <c r="J191" s="31">
        <v>5000000</v>
      </c>
      <c r="K191" s="107">
        <v>8715000</v>
      </c>
      <c r="L191" s="107">
        <v>4224150</v>
      </c>
      <c r="M191" s="32">
        <v>775850</v>
      </c>
      <c r="N191" s="32">
        <v>775850</v>
      </c>
      <c r="O191" s="108"/>
      <c r="P191" s="91">
        <v>3.9100000000000003E-2</v>
      </c>
      <c r="Q191" s="91">
        <v>5.1999999999999998E-2</v>
      </c>
      <c r="R191" s="91">
        <v>3.9600000000000003E-2</v>
      </c>
      <c r="S191" s="91">
        <v>3.8300000000000001E-2</v>
      </c>
      <c r="T191" s="92"/>
      <c r="U191" s="91"/>
      <c r="V191" s="92"/>
      <c r="W191" s="91"/>
      <c r="X191" s="91"/>
      <c r="Y191" s="91"/>
      <c r="Z191" s="91"/>
      <c r="AA191" s="91"/>
      <c r="AB191" s="91"/>
      <c r="AC191" s="91"/>
      <c r="AD191" s="91"/>
      <c r="AE191" s="33">
        <f>Table13[[#This Row],[Bid  Amount ]]/Table13[[#This Row],[Announced Amount]]</f>
        <v>1.8981699999999999</v>
      </c>
    </row>
    <row r="192" spans="1:33" x14ac:dyDescent="0.25">
      <c r="A192" s="30" t="s">
        <v>258</v>
      </c>
      <c r="B192" s="29">
        <v>45022</v>
      </c>
      <c r="C192" s="62" t="s">
        <v>259</v>
      </c>
      <c r="D192" s="97" t="s">
        <v>95</v>
      </c>
      <c r="E192" s="29">
        <v>45027</v>
      </c>
      <c r="F192" s="29">
        <v>45758</v>
      </c>
      <c r="G192" s="63">
        <v>6000000</v>
      </c>
      <c r="H192" s="31"/>
      <c r="I192" s="31">
        <v>9257900</v>
      </c>
      <c r="J192" s="31">
        <v>6900000</v>
      </c>
      <c r="K192" s="107">
        <v>8663600</v>
      </c>
      <c r="L192" s="107">
        <v>6305700</v>
      </c>
      <c r="M192" s="32">
        <v>594300</v>
      </c>
      <c r="N192" s="32">
        <v>594300</v>
      </c>
      <c r="O192" s="108">
        <v>4.3499999999999997E-2</v>
      </c>
      <c r="P192" s="91"/>
      <c r="Q192" s="91">
        <v>5.5E-2</v>
      </c>
      <c r="R192" s="91">
        <v>4.3499999999999997E-2</v>
      </c>
      <c r="S192" s="91">
        <v>3.1E-2</v>
      </c>
      <c r="T192" s="92"/>
      <c r="U192" s="91"/>
      <c r="V192" s="92"/>
      <c r="W192" s="91"/>
      <c r="X192" s="91"/>
      <c r="Y192" s="91"/>
      <c r="Z192" s="91"/>
      <c r="AA192" s="91"/>
      <c r="AB192" s="91"/>
      <c r="AC192" s="91"/>
      <c r="AD192" s="91">
        <v>4.3499999999999997E-2</v>
      </c>
      <c r="AE192" s="33">
        <f>Table13[[#This Row],[Bid  Amount ]]/Table13[[#This Row],[Announced Amount]]</f>
        <v>1.5429833333333334</v>
      </c>
    </row>
    <row r="193" spans="1:31" x14ac:dyDescent="0.25">
      <c r="A193" s="30" t="s">
        <v>260</v>
      </c>
      <c r="B193" s="29">
        <v>45027</v>
      </c>
      <c r="C193" s="62" t="s">
        <v>76</v>
      </c>
      <c r="D193" s="97" t="s">
        <v>95</v>
      </c>
      <c r="E193" s="29">
        <v>45029</v>
      </c>
      <c r="F193" s="29">
        <v>45211</v>
      </c>
      <c r="G193" s="63">
        <v>1000000</v>
      </c>
      <c r="H193" s="31"/>
      <c r="I193" s="31">
        <v>1175680</v>
      </c>
      <c r="J193" s="31">
        <v>975680</v>
      </c>
      <c r="K193" s="107">
        <v>660000</v>
      </c>
      <c r="L193" s="107">
        <v>460000</v>
      </c>
      <c r="M193" s="32">
        <v>515680</v>
      </c>
      <c r="N193" s="32">
        <v>515680</v>
      </c>
      <c r="O193" s="108"/>
      <c r="P193" s="91">
        <v>3.2890000000000003E-2</v>
      </c>
      <c r="Q193" s="91">
        <v>3.6900000000000002E-2</v>
      </c>
      <c r="R193" s="91">
        <v>3.3000000000000002E-2</v>
      </c>
      <c r="S193" s="91">
        <v>3.2000000000000001E-2</v>
      </c>
      <c r="T193" s="92"/>
      <c r="U193" s="91"/>
      <c r="V193" s="92"/>
      <c r="W193" s="91"/>
      <c r="X193" s="91"/>
      <c r="Y193" s="91"/>
      <c r="Z193" s="91"/>
      <c r="AA193" s="91"/>
      <c r="AB193" s="91"/>
      <c r="AC193" s="91"/>
      <c r="AD193" s="91"/>
      <c r="AE193" s="33">
        <f>Table13[[#This Row],[Bid  Amount ]]/Table13[[#This Row],[Announced Amount]]</f>
        <v>1.1756800000000001</v>
      </c>
    </row>
    <row r="194" spans="1:31" x14ac:dyDescent="0.25">
      <c r="A194" s="30" t="s">
        <v>231</v>
      </c>
      <c r="B194" s="29">
        <v>45027</v>
      </c>
      <c r="C194" s="89" t="s">
        <v>131</v>
      </c>
      <c r="D194" s="97" t="s">
        <v>95</v>
      </c>
      <c r="E194" s="29">
        <v>45029</v>
      </c>
      <c r="F194" s="29">
        <v>48597</v>
      </c>
      <c r="G194" s="63">
        <v>3000000</v>
      </c>
      <c r="H194" s="63"/>
      <c r="I194" s="63">
        <v>7091500</v>
      </c>
      <c r="J194" s="63">
        <v>3450000</v>
      </c>
      <c r="K194" s="107">
        <v>7091500</v>
      </c>
      <c r="L194" s="107">
        <v>3450000</v>
      </c>
      <c r="M194" s="14" t="s">
        <v>99</v>
      </c>
      <c r="N194" s="14" t="s">
        <v>99</v>
      </c>
      <c r="O194" s="108">
        <v>6.6000000000000003E-2</v>
      </c>
      <c r="P194" s="65"/>
      <c r="Q194" s="65">
        <v>7.5999999999999998E-2</v>
      </c>
      <c r="R194" s="65">
        <v>6.6000000000000003E-2</v>
      </c>
      <c r="S194" s="65">
        <v>5.5E-2</v>
      </c>
      <c r="T194" s="66">
        <v>107.09888391</v>
      </c>
      <c r="U194" s="65">
        <v>1.7899999999999999E-2</v>
      </c>
      <c r="V194" s="66">
        <v>108.89332836</v>
      </c>
      <c r="W194" s="65"/>
      <c r="X194" s="15"/>
      <c r="Y194" s="65"/>
      <c r="Z194" s="65"/>
      <c r="AA194" s="65"/>
      <c r="AB194" s="65"/>
      <c r="AC194" s="65"/>
      <c r="AD194" s="65">
        <v>7.5999999999999998E-2</v>
      </c>
      <c r="AE194" s="33">
        <f>Table13[[#This Row],[Bid  Amount ]]/Table13[[#This Row],[Announced Amount]]</f>
        <v>2.3638333333333335</v>
      </c>
    </row>
    <row r="195" spans="1:31" x14ac:dyDescent="0.25">
      <c r="A195" s="30" t="s">
        <v>261</v>
      </c>
      <c r="B195" s="29">
        <v>45034</v>
      </c>
      <c r="C195" s="103" t="s">
        <v>64</v>
      </c>
      <c r="D195" s="97" t="s">
        <v>95</v>
      </c>
      <c r="E195" s="29">
        <v>45036</v>
      </c>
      <c r="F195" s="29">
        <v>45400</v>
      </c>
      <c r="G195" s="63">
        <v>9000000</v>
      </c>
      <c r="H195" s="63"/>
      <c r="I195" s="63">
        <v>12206980</v>
      </c>
      <c r="J195" s="63">
        <v>9000000</v>
      </c>
      <c r="K195" s="107">
        <v>7309100</v>
      </c>
      <c r="L195" s="107">
        <v>4102120</v>
      </c>
      <c r="M195" s="14">
        <v>4897880</v>
      </c>
      <c r="N195" s="14">
        <v>4897880</v>
      </c>
      <c r="O195" s="108"/>
      <c r="P195" s="65">
        <v>3.8219999999999997E-2</v>
      </c>
      <c r="Q195" s="65">
        <v>5.1999999999999998E-2</v>
      </c>
      <c r="R195" s="65">
        <v>3.8800000000000001E-2</v>
      </c>
      <c r="S195" s="65">
        <v>3.6999999999999998E-2</v>
      </c>
      <c r="T195" s="66"/>
      <c r="U195" s="65"/>
      <c r="V195" s="66"/>
      <c r="W195" s="65"/>
      <c r="X195" s="15"/>
      <c r="Y195" s="65"/>
      <c r="Z195" s="65"/>
      <c r="AA195" s="65"/>
      <c r="AB195" s="65"/>
      <c r="AC195" s="65"/>
      <c r="AD195" s="65"/>
      <c r="AE195" s="33">
        <f>Table13[[#This Row],[Bid  Amount ]]/Table13[[#This Row],[Announced Amount]]</f>
        <v>1.3563311111111112</v>
      </c>
    </row>
    <row r="196" spans="1:31" x14ac:dyDescent="0.25">
      <c r="A196" s="30" t="s">
        <v>246</v>
      </c>
      <c r="B196" s="29">
        <v>45040</v>
      </c>
      <c r="C196" s="103" t="s">
        <v>98</v>
      </c>
      <c r="D196" s="97" t="s">
        <v>95</v>
      </c>
      <c r="E196" s="29">
        <v>45042</v>
      </c>
      <c r="F196" s="29">
        <v>46077</v>
      </c>
      <c r="G196" s="63">
        <v>2000000</v>
      </c>
      <c r="H196" s="63"/>
      <c r="I196" s="63">
        <v>4275600</v>
      </c>
      <c r="J196" s="63">
        <v>2300000</v>
      </c>
      <c r="K196" s="107">
        <v>3975600</v>
      </c>
      <c r="L196" s="107">
        <v>2000000</v>
      </c>
      <c r="M196" s="14">
        <v>300000</v>
      </c>
      <c r="N196" s="14">
        <v>300000</v>
      </c>
      <c r="O196" s="108"/>
      <c r="P196" s="65">
        <v>4.4209999999999999E-2</v>
      </c>
      <c r="Q196" s="65">
        <v>5.0299999999999997E-2</v>
      </c>
      <c r="R196" s="65">
        <v>4.5699999999999998E-2</v>
      </c>
      <c r="S196" s="65">
        <v>4.3200000000000002E-2</v>
      </c>
      <c r="T196" s="66">
        <v>101.517162</v>
      </c>
      <c r="U196" s="65">
        <v>8.6111099999999999E-3</v>
      </c>
      <c r="V196" s="66">
        <v>102.37827303</v>
      </c>
      <c r="W196" s="65"/>
      <c r="X196" s="15"/>
      <c r="Y196" s="65"/>
      <c r="Z196" s="65"/>
      <c r="AA196" s="65"/>
      <c r="AB196" s="65"/>
      <c r="AC196" s="65"/>
      <c r="AD196" s="65">
        <v>0.05</v>
      </c>
      <c r="AE196" s="33">
        <f>Table13[[#This Row],[Bid  Amount ]]/Table13[[#This Row],[Announced Amount]]</f>
        <v>2.1377999999999999</v>
      </c>
    </row>
    <row r="197" spans="1:31" x14ac:dyDescent="0.25">
      <c r="A197" s="30" t="s">
        <v>240</v>
      </c>
      <c r="B197" s="29">
        <v>45042</v>
      </c>
      <c r="C197" s="103" t="s">
        <v>262</v>
      </c>
      <c r="D197" s="97" t="s">
        <v>95</v>
      </c>
      <c r="E197" s="29">
        <v>45044</v>
      </c>
      <c r="F197" s="29">
        <v>46796</v>
      </c>
      <c r="G197" s="63">
        <v>3000000</v>
      </c>
      <c r="H197" s="63"/>
      <c r="I197" s="63">
        <v>5573000</v>
      </c>
      <c r="J197" s="63">
        <v>3450000</v>
      </c>
      <c r="K197" s="107">
        <v>5373000</v>
      </c>
      <c r="L197" s="107">
        <v>3250000</v>
      </c>
      <c r="M197" s="14">
        <v>200000</v>
      </c>
      <c r="N197" s="14">
        <v>200000</v>
      </c>
      <c r="O197" s="108"/>
      <c r="P197" s="65">
        <v>4.7649999999999998E-2</v>
      </c>
      <c r="Q197" s="65">
        <v>5.8000000000000003E-2</v>
      </c>
      <c r="R197" s="65">
        <v>4.8899999999999999E-2</v>
      </c>
      <c r="S197" s="65">
        <v>0.04</v>
      </c>
      <c r="T197" s="66">
        <v>105.22686299999999</v>
      </c>
      <c r="U197" s="65">
        <v>1.2500000000000001E-2</v>
      </c>
      <c r="V197" s="66">
        <v>106.4768631</v>
      </c>
      <c r="W197" s="65"/>
      <c r="X197" s="15"/>
      <c r="Y197" s="65"/>
      <c r="Z197" s="65"/>
      <c r="AA197" s="65"/>
      <c r="AB197" s="65"/>
      <c r="AC197" s="65"/>
      <c r="AD197" s="65">
        <v>0.06</v>
      </c>
      <c r="AE197" s="33">
        <f>Table13[[#This Row],[Bid  Amount ]]/Table13[[#This Row],[Announced Amount]]</f>
        <v>1.8576666666666666</v>
      </c>
    </row>
    <row r="198" spans="1:31" x14ac:dyDescent="0.25">
      <c r="A198" s="30" t="s">
        <v>263</v>
      </c>
      <c r="B198" s="29">
        <v>45048</v>
      </c>
      <c r="C198" s="103" t="s">
        <v>162</v>
      </c>
      <c r="D198" s="97" t="s">
        <v>102</v>
      </c>
      <c r="E198" s="29">
        <v>45050</v>
      </c>
      <c r="F198" s="29">
        <v>50458</v>
      </c>
      <c r="G198" s="63">
        <v>2000000</v>
      </c>
      <c r="H198" s="63"/>
      <c r="I198" s="63">
        <v>1752400</v>
      </c>
      <c r="J198" s="63">
        <v>1543000</v>
      </c>
      <c r="K198" s="107">
        <v>1752400</v>
      </c>
      <c r="L198" s="63">
        <v>1543000</v>
      </c>
      <c r="M198" s="14"/>
      <c r="N198" s="14"/>
      <c r="O198" s="108">
        <v>7.0800000000000002E-2</v>
      </c>
      <c r="P198" s="65"/>
      <c r="Q198" s="65">
        <v>7.4999999999999997E-2</v>
      </c>
      <c r="R198" s="65">
        <v>7.0800000000000002E-2</v>
      </c>
      <c r="S198" s="65">
        <v>5.1999999999999998E-2</v>
      </c>
      <c r="T198" s="66">
        <v>97.443308939999994</v>
      </c>
      <c r="U198" s="65">
        <v>1.3599999999999999E-2</v>
      </c>
      <c r="V198" s="66">
        <v>98.803308939999994</v>
      </c>
      <c r="W198" s="65"/>
      <c r="X198" s="15"/>
      <c r="Y198" s="65"/>
      <c r="Z198" s="65"/>
      <c r="AA198" s="65"/>
      <c r="AB198" s="65"/>
      <c r="AC198" s="65"/>
      <c r="AD198" s="65">
        <v>6.8000000000000005E-2</v>
      </c>
      <c r="AE198" s="33">
        <f>Table13[[#This Row],[Bid  Amount ]]/Table13[[#This Row],[Announced Amount]]</f>
        <v>0.87619999999999998</v>
      </c>
    </row>
    <row r="199" spans="1:31" x14ac:dyDescent="0.25">
      <c r="A199" s="30" t="s">
        <v>264</v>
      </c>
      <c r="B199" s="29">
        <v>45048</v>
      </c>
      <c r="C199" s="62" t="s">
        <v>257</v>
      </c>
      <c r="D199" s="97" t="s">
        <v>102</v>
      </c>
      <c r="E199" s="29">
        <v>45050</v>
      </c>
      <c r="F199" s="29">
        <v>45414</v>
      </c>
      <c r="G199" s="63">
        <v>9000000</v>
      </c>
      <c r="H199" s="31"/>
      <c r="I199" s="31">
        <v>14320290</v>
      </c>
      <c r="J199" s="31">
        <v>8999990</v>
      </c>
      <c r="K199" s="107">
        <v>8464500</v>
      </c>
      <c r="L199" s="107">
        <v>3144200</v>
      </c>
      <c r="M199" s="32">
        <v>5855790</v>
      </c>
      <c r="N199" s="32">
        <v>5855790</v>
      </c>
      <c r="O199" s="108"/>
      <c r="P199" s="91">
        <v>3.7449999999999997E-2</v>
      </c>
      <c r="Q199" s="91">
        <v>4.1099999999999998E-2</v>
      </c>
      <c r="R199" s="91">
        <v>3.78E-2</v>
      </c>
      <c r="S199" s="91">
        <v>3.5000000000000003E-2</v>
      </c>
      <c r="T199" s="92"/>
      <c r="U199" s="91"/>
      <c r="V199" s="92"/>
      <c r="W199" s="91"/>
      <c r="X199" s="91"/>
      <c r="Y199" s="91"/>
      <c r="Z199" s="91"/>
      <c r="AA199" s="91"/>
      <c r="AB199" s="91"/>
      <c r="AC199" s="91"/>
      <c r="AD199" s="91"/>
      <c r="AE199" s="33">
        <f>Table13[[#This Row],[Bid  Amount ]]/Table13[[#This Row],[Announced Amount]]</f>
        <v>1.5911433333333334</v>
      </c>
    </row>
    <row r="200" spans="1:31" x14ac:dyDescent="0.25">
      <c r="A200" s="30" t="s">
        <v>265</v>
      </c>
      <c r="B200" s="29">
        <v>45054</v>
      </c>
      <c r="C200" s="62" t="s">
        <v>127</v>
      </c>
      <c r="D200" s="97" t="s">
        <v>102</v>
      </c>
      <c r="E200" s="29">
        <v>45056</v>
      </c>
      <c r="F200" s="29">
        <v>45758</v>
      </c>
      <c r="G200" s="63">
        <v>4000000</v>
      </c>
      <c r="H200" s="31"/>
      <c r="I200" s="31">
        <v>5273900</v>
      </c>
      <c r="J200" s="31">
        <v>4000000</v>
      </c>
      <c r="K200" s="107">
        <v>5273900</v>
      </c>
      <c r="L200" s="107">
        <v>4000000</v>
      </c>
      <c r="M200" s="32" t="s">
        <v>99</v>
      </c>
      <c r="N200" s="32" t="s">
        <v>99</v>
      </c>
      <c r="O200" s="108">
        <v>4.1599999999999998E-2</v>
      </c>
      <c r="P200" s="91"/>
      <c r="Q200" s="91">
        <v>4.7500000000000001E-2</v>
      </c>
      <c r="R200" s="91">
        <v>4.1599999999999998E-2</v>
      </c>
      <c r="S200" s="91">
        <v>3.95E-2</v>
      </c>
      <c r="T200" s="92">
        <v>100.34404001999999</v>
      </c>
      <c r="U200" s="91">
        <v>3.5000000000000001E-3</v>
      </c>
      <c r="V200" s="92">
        <v>100.69445669</v>
      </c>
      <c r="W200" s="91"/>
      <c r="X200" s="91"/>
      <c r="Y200" s="91"/>
      <c r="Z200" s="91"/>
      <c r="AA200" s="91"/>
      <c r="AB200" s="91"/>
      <c r="AC200" s="91"/>
      <c r="AD200" s="91">
        <v>4.3499999999999997E-2</v>
      </c>
      <c r="AE200" s="33">
        <f>Table13[[#This Row],[Bid  Amount ]]/Table13[[#This Row],[Announced Amount]]</f>
        <v>1.3184750000000001</v>
      </c>
    </row>
    <row r="201" spans="1:31" x14ac:dyDescent="0.25">
      <c r="A201" s="30" t="s">
        <v>266</v>
      </c>
      <c r="B201" s="29">
        <v>45056</v>
      </c>
      <c r="C201" s="62" t="s">
        <v>133</v>
      </c>
      <c r="D201" s="97" t="s">
        <v>102</v>
      </c>
      <c r="E201" s="29">
        <v>45058</v>
      </c>
      <c r="F201" s="29">
        <v>47615</v>
      </c>
      <c r="G201" s="63">
        <v>3000000</v>
      </c>
      <c r="H201" s="31"/>
      <c r="I201" s="31">
        <v>5461500</v>
      </c>
      <c r="J201" s="31">
        <v>3450000</v>
      </c>
      <c r="K201" s="107">
        <v>4740100</v>
      </c>
      <c r="L201" s="107">
        <v>2760800</v>
      </c>
      <c r="M201" s="32">
        <v>721400</v>
      </c>
      <c r="N201" s="32">
        <v>689200</v>
      </c>
      <c r="O201" s="108">
        <v>5.21E-2</v>
      </c>
      <c r="P201" s="91"/>
      <c r="Q201" s="91">
        <v>7.5999999999999998E-2</v>
      </c>
      <c r="R201" s="91">
        <v>5.21E-2</v>
      </c>
      <c r="S201" s="91">
        <v>0.04</v>
      </c>
      <c r="T201" s="92"/>
      <c r="U201" s="91"/>
      <c r="V201" s="92"/>
      <c r="W201" s="91"/>
      <c r="X201" s="91"/>
      <c r="Y201" s="91"/>
      <c r="Z201" s="91"/>
      <c r="AA201" s="91"/>
      <c r="AB201" s="91"/>
      <c r="AC201" s="91"/>
      <c r="AD201" s="91">
        <v>5.21E-2</v>
      </c>
      <c r="AE201" s="33">
        <f>Table13[[#This Row],[Bid  Amount ]]/Table13[[#This Row],[Announced Amount]]</f>
        <v>1.8205</v>
      </c>
    </row>
    <row r="202" spans="1:31" x14ac:dyDescent="0.25">
      <c r="A202" s="30" t="s">
        <v>267</v>
      </c>
      <c r="B202" s="29">
        <v>45062</v>
      </c>
      <c r="C202" s="62" t="s">
        <v>255</v>
      </c>
      <c r="D202" s="97" t="s">
        <v>102</v>
      </c>
      <c r="E202" s="29">
        <v>45064</v>
      </c>
      <c r="F202" s="29">
        <v>45155</v>
      </c>
      <c r="G202" s="63">
        <v>1000000</v>
      </c>
      <c r="H202" s="31"/>
      <c r="I202" s="31">
        <v>1996350</v>
      </c>
      <c r="J202" s="31">
        <v>1000000</v>
      </c>
      <c r="K202" s="107">
        <v>1662200</v>
      </c>
      <c r="L202" s="107">
        <v>665850</v>
      </c>
      <c r="M202" s="32">
        <v>334150</v>
      </c>
      <c r="N202" s="32">
        <v>334150</v>
      </c>
      <c r="O202" s="108"/>
      <c r="P202" s="91">
        <v>3.005E-2</v>
      </c>
      <c r="Q202" s="91">
        <v>3.2500000000000001E-2</v>
      </c>
      <c r="R202" s="91">
        <v>3.0200000000000001E-2</v>
      </c>
      <c r="S202" s="91">
        <v>0.03</v>
      </c>
      <c r="T202" s="92"/>
      <c r="U202" s="91"/>
      <c r="V202" s="92"/>
      <c r="W202" s="91"/>
      <c r="X202" s="91"/>
      <c r="Y202" s="91"/>
      <c r="Z202" s="91"/>
      <c r="AA202" s="91"/>
      <c r="AB202" s="91"/>
      <c r="AC202" s="91"/>
      <c r="AD202" s="91"/>
      <c r="AE202" s="33">
        <f>Table13[[#This Row],[Bid  Amount ]]/Table13[[#This Row],[Announced Amount]]</f>
        <v>1.9963500000000001</v>
      </c>
    </row>
    <row r="203" spans="1:31" x14ac:dyDescent="0.25">
      <c r="A203" s="30" t="s">
        <v>268</v>
      </c>
      <c r="B203" s="29">
        <v>45062</v>
      </c>
      <c r="C203" s="62" t="s">
        <v>257</v>
      </c>
      <c r="D203" s="97" t="s">
        <v>102</v>
      </c>
      <c r="E203" s="29">
        <v>45064</v>
      </c>
      <c r="F203" s="29">
        <v>45428</v>
      </c>
      <c r="G203" s="63">
        <v>9000000</v>
      </c>
      <c r="H203" s="31"/>
      <c r="I203" s="31">
        <v>14991050</v>
      </c>
      <c r="J203" s="31">
        <v>9000000</v>
      </c>
      <c r="K203" s="107">
        <v>9164190</v>
      </c>
      <c r="L203" s="107">
        <v>3173140</v>
      </c>
      <c r="M203" s="32">
        <v>5826860</v>
      </c>
      <c r="N203" s="32">
        <v>5826860</v>
      </c>
      <c r="O203" s="108"/>
      <c r="P203" s="91">
        <v>3.5580000000000001E-2</v>
      </c>
      <c r="Q203" s="91">
        <v>0.04</v>
      </c>
      <c r="R203" s="91">
        <v>3.6200000000000003E-2</v>
      </c>
      <c r="S203" s="91">
        <v>3.5499999999999997E-2</v>
      </c>
      <c r="T203" s="92"/>
      <c r="U203" s="91"/>
      <c r="V203" s="92"/>
      <c r="W203" s="91"/>
      <c r="X203" s="91"/>
      <c r="Y203" s="91"/>
      <c r="Z203" s="91"/>
      <c r="AA203" s="91"/>
      <c r="AB203" s="91"/>
      <c r="AC203" s="91"/>
      <c r="AD203" s="91"/>
      <c r="AE203" s="33">
        <f>Table13[[#This Row],[Bid  Amount ]]/Table13[[#This Row],[Announced Amount]]</f>
        <v>1.6656722222222222</v>
      </c>
    </row>
    <row r="204" spans="1:31" x14ac:dyDescent="0.25">
      <c r="A204" s="30" t="s">
        <v>240</v>
      </c>
      <c r="B204" s="29">
        <v>45068</v>
      </c>
      <c r="C204" s="103" t="s">
        <v>262</v>
      </c>
      <c r="D204" s="97" t="s">
        <v>102</v>
      </c>
      <c r="E204" s="29">
        <v>45070</v>
      </c>
      <c r="F204" s="29">
        <v>46796</v>
      </c>
      <c r="G204" s="63">
        <v>3000000</v>
      </c>
      <c r="H204" s="31"/>
      <c r="I204" s="31">
        <v>3518600</v>
      </c>
      <c r="J204" s="63">
        <v>3000000</v>
      </c>
      <c r="K204" s="107">
        <v>3318600</v>
      </c>
      <c r="L204" s="107">
        <v>2800000</v>
      </c>
      <c r="M204" s="32">
        <v>200000</v>
      </c>
      <c r="N204" s="32">
        <v>200000</v>
      </c>
      <c r="O204" s="108"/>
      <c r="P204" s="91">
        <v>4.6760000000000003E-2</v>
      </c>
      <c r="Q204" s="91">
        <v>0.06</v>
      </c>
      <c r="R204" s="91">
        <v>4.7899999999999998E-2</v>
      </c>
      <c r="S204" s="91">
        <v>4.3999999999999997E-2</v>
      </c>
      <c r="T204" s="92">
        <v>105.5408</v>
      </c>
      <c r="U204" s="91">
        <v>1.6833000000000001E-2</v>
      </c>
      <c r="V204" s="92">
        <v>107.22415065</v>
      </c>
      <c r="W204" s="91"/>
      <c r="X204" s="91"/>
      <c r="Y204" s="91"/>
      <c r="Z204" s="91"/>
      <c r="AA204" s="91"/>
      <c r="AB204" s="91"/>
      <c r="AC204" s="91"/>
      <c r="AD204" s="91">
        <v>0.06</v>
      </c>
      <c r="AE204" s="33">
        <f>Table13[[#This Row],[Bid  Amount ]]/Table13[[#This Row],[Announced Amount]]</f>
        <v>1.1728666666666667</v>
      </c>
    </row>
    <row r="205" spans="1:31" x14ac:dyDescent="0.25">
      <c r="A205" s="30" t="s">
        <v>246</v>
      </c>
      <c r="B205" s="29">
        <v>45070</v>
      </c>
      <c r="C205" s="103" t="s">
        <v>98</v>
      </c>
      <c r="D205" s="97" t="s">
        <v>102</v>
      </c>
      <c r="E205" s="29">
        <v>45072</v>
      </c>
      <c r="F205" s="29">
        <v>46077</v>
      </c>
      <c r="G205" s="63">
        <v>2000000</v>
      </c>
      <c r="H205" s="31"/>
      <c r="I205" s="31">
        <v>1852800</v>
      </c>
      <c r="J205" s="63">
        <v>1852800</v>
      </c>
      <c r="K205" s="107">
        <v>1692800</v>
      </c>
      <c r="L205" s="107">
        <v>1692800</v>
      </c>
      <c r="M205" s="32">
        <v>160000</v>
      </c>
      <c r="N205" s="32">
        <v>160000</v>
      </c>
      <c r="O205" s="108"/>
      <c r="P205" s="91">
        <v>4.4769999999999997E-2</v>
      </c>
      <c r="Q205" s="91">
        <v>4.5499999999999999E-2</v>
      </c>
      <c r="R205" s="91">
        <v>4.5499999999999999E-2</v>
      </c>
      <c r="S205" s="91">
        <v>4.1000000000000002E-2</v>
      </c>
      <c r="T205" s="92">
        <v>101.32974400000001</v>
      </c>
      <c r="U205" s="91">
        <v>1.2777E-2</v>
      </c>
      <c r="V205" s="92">
        <v>102.60752210299999</v>
      </c>
      <c r="W205" s="91"/>
      <c r="X205" s="91"/>
      <c r="Y205" s="91"/>
      <c r="Z205" s="91"/>
      <c r="AA205" s="91"/>
      <c r="AB205" s="91"/>
      <c r="AC205" s="91"/>
      <c r="AD205" s="91">
        <v>0.05</v>
      </c>
      <c r="AE205" s="33">
        <f>Table13[[#This Row],[Bid  Amount ]]/Table13[[#This Row],[Announced Amount]]</f>
        <v>0.9264</v>
      </c>
    </row>
    <row r="206" spans="1:31" x14ac:dyDescent="0.25">
      <c r="A206" s="30" t="s">
        <v>269</v>
      </c>
      <c r="B206" s="29">
        <v>45076</v>
      </c>
      <c r="C206" s="103" t="s">
        <v>64</v>
      </c>
      <c r="D206" s="97" t="s">
        <v>102</v>
      </c>
      <c r="E206" s="29">
        <v>45078</v>
      </c>
      <c r="F206" s="29">
        <v>45442</v>
      </c>
      <c r="G206" s="63">
        <v>7500000</v>
      </c>
      <c r="H206" s="31"/>
      <c r="I206" s="31">
        <v>10369320</v>
      </c>
      <c r="J206" s="63">
        <v>7499990</v>
      </c>
      <c r="K206" s="107">
        <v>5672000</v>
      </c>
      <c r="L206" s="107">
        <v>2802670</v>
      </c>
      <c r="M206" s="32">
        <v>4697320</v>
      </c>
      <c r="N206" s="32">
        <v>4697320</v>
      </c>
      <c r="O206" s="108"/>
      <c r="P206" s="91">
        <v>3.44E-2</v>
      </c>
      <c r="Q206" s="91">
        <v>4.0500000000000001E-2</v>
      </c>
      <c r="R206" s="91">
        <v>3.4599999999999999E-2</v>
      </c>
      <c r="S206" s="91">
        <v>3.4000000000000002E-2</v>
      </c>
      <c r="T206" s="92"/>
      <c r="U206" s="91"/>
      <c r="V206" s="92"/>
      <c r="W206" s="91"/>
      <c r="X206" s="91"/>
      <c r="Y206" s="91"/>
      <c r="Z206" s="91"/>
      <c r="AA206" s="91"/>
      <c r="AB206" s="91"/>
      <c r="AC206" s="91"/>
      <c r="AD206" s="91"/>
      <c r="AE206" s="33">
        <f>Table13[[#This Row],[Bid  Amount ]]/Table13[[#This Row],[Announced Amount]]</f>
        <v>1.382576</v>
      </c>
    </row>
    <row r="207" spans="1:31" x14ac:dyDescent="0.25">
      <c r="A207" s="30" t="s">
        <v>270</v>
      </c>
      <c r="B207" s="29">
        <v>45076</v>
      </c>
      <c r="C207" s="62" t="s">
        <v>76</v>
      </c>
      <c r="D207" s="97" t="s">
        <v>102</v>
      </c>
      <c r="E207" s="29">
        <v>45078</v>
      </c>
      <c r="F207" s="29">
        <v>45260</v>
      </c>
      <c r="G207" s="63">
        <v>1000000</v>
      </c>
      <c r="H207" s="31"/>
      <c r="I207" s="31">
        <v>2397190</v>
      </c>
      <c r="J207" s="63">
        <v>999990</v>
      </c>
      <c r="K207" s="107">
        <v>2350000</v>
      </c>
      <c r="L207" s="107">
        <v>952800</v>
      </c>
      <c r="M207" s="32">
        <v>47190</v>
      </c>
      <c r="N207" s="32">
        <v>47190</v>
      </c>
      <c r="O207" s="108"/>
      <c r="P207" s="91">
        <v>3.184E-2</v>
      </c>
      <c r="Q207" s="91">
        <v>3.39E-2</v>
      </c>
      <c r="R207" s="91">
        <v>3.2000000000000001E-2</v>
      </c>
      <c r="S207" s="91">
        <v>3.15E-2</v>
      </c>
      <c r="T207" s="92"/>
      <c r="U207" s="91"/>
      <c r="V207" s="92"/>
      <c r="W207" s="91"/>
      <c r="X207" s="91"/>
      <c r="Y207" s="91"/>
      <c r="Z207" s="91"/>
      <c r="AA207" s="91"/>
      <c r="AB207" s="91"/>
      <c r="AC207" s="91"/>
      <c r="AD207" s="91"/>
      <c r="AE207" s="33">
        <f>Table13[[#This Row],[Bid  Amount ]]/Table13[[#This Row],[Announced Amount]]</f>
        <v>2.3971900000000002</v>
      </c>
    </row>
    <row r="208" spans="1:31" x14ac:dyDescent="0.25">
      <c r="A208" s="30" t="s">
        <v>265</v>
      </c>
      <c r="B208" s="29">
        <v>45083</v>
      </c>
      <c r="C208" s="62" t="s">
        <v>127</v>
      </c>
      <c r="D208" s="97" t="s">
        <v>106</v>
      </c>
      <c r="E208" s="29">
        <v>45085</v>
      </c>
      <c r="F208" s="29">
        <v>45758</v>
      </c>
      <c r="G208" s="63">
        <v>3000000</v>
      </c>
      <c r="H208" s="31"/>
      <c r="I208" s="31">
        <v>5546200</v>
      </c>
      <c r="J208" s="63">
        <v>3000000</v>
      </c>
      <c r="K208" s="31">
        <v>5546200</v>
      </c>
      <c r="L208" s="63">
        <v>3000000</v>
      </c>
      <c r="M208" s="32" t="s">
        <v>99</v>
      </c>
      <c r="N208" s="32" t="s">
        <v>99</v>
      </c>
      <c r="O208" s="108">
        <v>3.9300000000000002E-2</v>
      </c>
      <c r="P208" s="91"/>
      <c r="Q208" s="91">
        <v>4.3400000000000001E-2</v>
      </c>
      <c r="R208" s="91">
        <v>3.9300000000000002E-2</v>
      </c>
      <c r="S208" s="91">
        <v>3.6999999999999998E-2</v>
      </c>
      <c r="T208" s="92">
        <v>100.7346173</v>
      </c>
      <c r="U208" s="91">
        <v>6.8999999999999999E-3</v>
      </c>
      <c r="V208" s="92">
        <v>101.4233673</v>
      </c>
      <c r="W208" s="91"/>
      <c r="X208" s="91"/>
      <c r="Y208" s="91"/>
      <c r="Z208" s="91"/>
      <c r="AA208" s="91"/>
      <c r="AB208" s="91"/>
      <c r="AC208" s="91"/>
      <c r="AD208" s="91">
        <v>4.3499999999999997E-2</v>
      </c>
      <c r="AE208" s="33">
        <f>Table13[[#This Row],[Bid  Amount ]]/Table13[[#This Row],[Announced Amount]]</f>
        <v>1.8487333333333333</v>
      </c>
    </row>
    <row r="209" spans="1:33" x14ac:dyDescent="0.25">
      <c r="A209" s="30" t="s">
        <v>273</v>
      </c>
      <c r="B209" s="29">
        <v>45090</v>
      </c>
      <c r="C209" s="103" t="s">
        <v>64</v>
      </c>
      <c r="D209" s="97" t="s">
        <v>106</v>
      </c>
      <c r="E209" s="29">
        <v>45092</v>
      </c>
      <c r="F209" s="29">
        <v>45456</v>
      </c>
      <c r="G209" s="63">
        <v>7500000</v>
      </c>
      <c r="H209" s="31"/>
      <c r="I209" s="31">
        <v>12237770</v>
      </c>
      <c r="J209" s="63">
        <v>7499990</v>
      </c>
      <c r="K209" s="107">
        <v>7820000</v>
      </c>
      <c r="L209" s="107">
        <v>3082220</v>
      </c>
      <c r="M209" s="32">
        <v>4417770</v>
      </c>
      <c r="N209" s="32">
        <v>4417770</v>
      </c>
      <c r="O209" s="108"/>
      <c r="P209" s="91">
        <v>3.2870000000000003E-2</v>
      </c>
      <c r="Q209" s="91">
        <v>4.1599999999999998E-2</v>
      </c>
      <c r="R209" s="91">
        <v>3.32E-2</v>
      </c>
      <c r="S209" s="91">
        <v>0.03</v>
      </c>
      <c r="T209" s="92"/>
      <c r="U209" s="91"/>
      <c r="V209" s="92"/>
      <c r="W209" s="91"/>
      <c r="X209" s="91"/>
      <c r="Y209" s="91"/>
      <c r="Z209" s="91"/>
      <c r="AA209" s="91"/>
      <c r="AB209" s="91"/>
      <c r="AC209" s="91"/>
      <c r="AD209" s="91"/>
      <c r="AE209" s="33">
        <f>Table13[[#This Row],[Bid  Amount ]]/Table13[[#This Row],[Announced Amount]]</f>
        <v>1.6317026666666667</v>
      </c>
    </row>
    <row r="210" spans="1:33" x14ac:dyDescent="0.25">
      <c r="A210" s="30" t="s">
        <v>266</v>
      </c>
      <c r="B210" s="29">
        <v>45091</v>
      </c>
      <c r="C210" s="62" t="s">
        <v>130</v>
      </c>
      <c r="D210" s="97" t="s">
        <v>106</v>
      </c>
      <c r="E210" s="29">
        <v>45093</v>
      </c>
      <c r="F210" s="29">
        <v>47615</v>
      </c>
      <c r="G210" s="63">
        <v>2500000</v>
      </c>
      <c r="H210" s="31"/>
      <c r="I210" s="31">
        <v>3738500</v>
      </c>
      <c r="J210" s="63">
        <v>2500000</v>
      </c>
      <c r="K210" s="31">
        <v>3738500</v>
      </c>
      <c r="L210" s="63">
        <v>2500000</v>
      </c>
      <c r="M210" s="32"/>
      <c r="N210" s="32"/>
      <c r="O210" s="108">
        <v>5.0799999999999998E-2</v>
      </c>
      <c r="P210" s="91"/>
      <c r="Q210" s="91">
        <v>0.06</v>
      </c>
      <c r="R210" s="91">
        <v>5.0799999999999998E-2</v>
      </c>
      <c r="S210" s="91">
        <v>4.4200000000000003E-2</v>
      </c>
      <c r="T210" s="92">
        <v>100.74426151999999</v>
      </c>
      <c r="U210" s="91">
        <v>4.8999999999999998E-3</v>
      </c>
      <c r="V210" s="92">
        <v>101.23631707</v>
      </c>
      <c r="W210" s="91"/>
      <c r="X210" s="91"/>
      <c r="Y210" s="91"/>
      <c r="Z210" s="91"/>
      <c r="AA210" s="91"/>
      <c r="AB210" s="91"/>
      <c r="AC210" s="91"/>
      <c r="AD210" s="91">
        <v>5.21E-2</v>
      </c>
      <c r="AE210" s="33">
        <f>Table13[[#This Row],[Bid  Amount ]]/Table13[[#This Row],[Announced Amount]]</f>
        <v>1.4954000000000001</v>
      </c>
    </row>
    <row r="211" spans="1:33" x14ac:dyDescent="0.25">
      <c r="A211" s="30" t="s">
        <v>246</v>
      </c>
      <c r="B211" s="29">
        <v>45096</v>
      </c>
      <c r="C211" s="103" t="s">
        <v>98</v>
      </c>
      <c r="D211" s="97" t="s">
        <v>106</v>
      </c>
      <c r="E211" s="29">
        <v>45098</v>
      </c>
      <c r="F211" s="29">
        <v>46077</v>
      </c>
      <c r="G211" s="63">
        <v>2000000</v>
      </c>
      <c r="H211" s="31"/>
      <c r="I211" s="31">
        <v>3251900</v>
      </c>
      <c r="J211" s="63">
        <v>2000000</v>
      </c>
      <c r="K211" s="107">
        <v>3141900</v>
      </c>
      <c r="L211" s="107">
        <v>1890000</v>
      </c>
      <c r="M211" s="32">
        <v>110000</v>
      </c>
      <c r="N211" s="32">
        <v>110000</v>
      </c>
      <c r="O211" s="108"/>
      <c r="P211" s="91">
        <v>4.4299999999999999E-2</v>
      </c>
      <c r="Q211" s="91">
        <v>4.7500000000000001E-2</v>
      </c>
      <c r="R211" s="91">
        <v>4.48E-2</v>
      </c>
      <c r="S211" s="91">
        <v>4.3900000000000002E-2</v>
      </c>
      <c r="T211" s="92">
        <v>101.41683999999999</v>
      </c>
      <c r="U211" s="91">
        <v>1.6250000000000001E-2</v>
      </c>
      <c r="V211" s="92">
        <v>103.04183999999999</v>
      </c>
      <c r="W211" s="91"/>
      <c r="X211" s="91"/>
      <c r="Y211" s="91"/>
      <c r="Z211" s="91"/>
      <c r="AA211" s="91"/>
      <c r="AB211" s="91"/>
      <c r="AC211" s="91"/>
      <c r="AD211" s="91">
        <v>0.05</v>
      </c>
      <c r="AE211" s="33">
        <f>Table13[[#This Row],[Bid  Amount ]]/Table13[[#This Row],[Announced Amount]]</f>
        <v>1.62595</v>
      </c>
    </row>
    <row r="212" spans="1:33" x14ac:dyDescent="0.25">
      <c r="A212" s="30" t="s">
        <v>240</v>
      </c>
      <c r="B212" s="29">
        <v>45097</v>
      </c>
      <c r="C212" s="103" t="s">
        <v>262</v>
      </c>
      <c r="D212" s="97" t="s">
        <v>106</v>
      </c>
      <c r="E212" s="29">
        <v>45099</v>
      </c>
      <c r="F212" s="29">
        <v>46796</v>
      </c>
      <c r="G212" s="63">
        <v>3000000</v>
      </c>
      <c r="H212" s="31"/>
      <c r="I212" s="31">
        <v>3212900</v>
      </c>
      <c r="J212" s="63">
        <v>3000000</v>
      </c>
      <c r="K212" s="107">
        <v>2962900</v>
      </c>
      <c r="L212" s="107">
        <v>2750000</v>
      </c>
      <c r="M212" s="32">
        <v>250000</v>
      </c>
      <c r="N212" s="32">
        <v>250000</v>
      </c>
      <c r="O212" s="108"/>
      <c r="P212" s="91">
        <v>4.7E-2</v>
      </c>
      <c r="Q212" s="91">
        <v>4.82E-2</v>
      </c>
      <c r="R212" s="91">
        <v>4.82E-2</v>
      </c>
      <c r="S212" s="91">
        <v>4.5999999999999999E-2</v>
      </c>
      <c r="T212" s="92">
        <v>105.35804366000001</v>
      </c>
      <c r="U212" s="91">
        <v>2.1499999999999998E-2</v>
      </c>
      <c r="V212" s="92">
        <v>107.50804366</v>
      </c>
      <c r="W212" s="91"/>
      <c r="X212" s="91"/>
      <c r="Y212" s="91"/>
      <c r="Z212" s="91"/>
      <c r="AA212" s="91"/>
      <c r="AB212" s="91"/>
      <c r="AC212" s="91"/>
      <c r="AD212" s="91">
        <v>0.06</v>
      </c>
      <c r="AE212" s="33">
        <f>Table13[[#This Row],[Bid  Amount ]]/Table13[[#This Row],[Announced Amount]]</f>
        <v>1.0709666666666666</v>
      </c>
    </row>
    <row r="213" spans="1:33" x14ac:dyDescent="0.25">
      <c r="A213" s="30" t="s">
        <v>274</v>
      </c>
      <c r="B213" s="29">
        <v>45104</v>
      </c>
      <c r="C213" s="103" t="s">
        <v>64</v>
      </c>
      <c r="D213" s="97" t="s">
        <v>106</v>
      </c>
      <c r="E213" s="29">
        <v>45106</v>
      </c>
      <c r="F213" s="29">
        <v>45470</v>
      </c>
      <c r="G213" s="63">
        <v>7000000</v>
      </c>
      <c r="H213" s="31"/>
      <c r="I213" s="31">
        <v>11311190</v>
      </c>
      <c r="J213" s="63">
        <v>7000000</v>
      </c>
      <c r="K213" s="107">
        <v>7906500</v>
      </c>
      <c r="L213" s="107">
        <v>3593310</v>
      </c>
      <c r="M213" s="32">
        <v>3404690</v>
      </c>
      <c r="N213" s="32">
        <v>3404690</v>
      </c>
      <c r="O213" s="108"/>
      <c r="P213" s="91">
        <v>3.0859999999999999E-2</v>
      </c>
      <c r="Q213" s="91">
        <v>4.02E-2</v>
      </c>
      <c r="R213" s="91">
        <v>3.1600000000000003E-2</v>
      </c>
      <c r="S213" s="91">
        <v>2.9499999999999998E-2</v>
      </c>
      <c r="T213" s="92"/>
      <c r="U213" s="91"/>
      <c r="V213" s="92"/>
      <c r="W213" s="91"/>
      <c r="X213" s="91"/>
      <c r="Y213" s="91"/>
      <c r="Z213" s="91"/>
      <c r="AA213" s="91"/>
      <c r="AB213" s="91"/>
      <c r="AC213" s="91"/>
      <c r="AD213" s="91"/>
      <c r="AE213" s="33">
        <f>Table13[[#This Row],[Bid  Amount ]]/Table13[[#This Row],[Announced Amount]]</f>
        <v>1.6158842857142857</v>
      </c>
    </row>
    <row r="214" spans="1:33" x14ac:dyDescent="0.25">
      <c r="A214" s="30" t="s">
        <v>275</v>
      </c>
      <c r="B214" s="29">
        <v>45111</v>
      </c>
      <c r="C214" s="103" t="s">
        <v>64</v>
      </c>
      <c r="D214" s="97" t="s">
        <v>111</v>
      </c>
      <c r="E214" s="29">
        <v>45113</v>
      </c>
      <c r="F214" s="29">
        <v>45477</v>
      </c>
      <c r="G214" s="63">
        <v>5000000</v>
      </c>
      <c r="H214" s="31"/>
      <c r="I214" s="31">
        <v>8055950</v>
      </c>
      <c r="J214" s="63">
        <v>5000000</v>
      </c>
      <c r="K214" s="107">
        <v>7050000</v>
      </c>
      <c r="L214" s="107">
        <v>3994050</v>
      </c>
      <c r="M214" s="32">
        <v>1005950</v>
      </c>
      <c r="N214" s="32">
        <v>1005950</v>
      </c>
      <c r="O214" s="108"/>
      <c r="P214" s="91">
        <v>3.091E-2</v>
      </c>
      <c r="Q214" s="91">
        <v>3.9E-2</v>
      </c>
      <c r="R214" s="91">
        <v>3.2000000000000001E-2</v>
      </c>
      <c r="S214" s="91">
        <v>3.0200000000000001E-2</v>
      </c>
      <c r="T214" s="92"/>
      <c r="U214" s="91"/>
      <c r="V214" s="92"/>
      <c r="W214" s="91"/>
      <c r="X214" s="91"/>
      <c r="Y214" s="91"/>
      <c r="Z214" s="91"/>
      <c r="AA214" s="91"/>
      <c r="AB214" s="91"/>
      <c r="AC214" s="91"/>
      <c r="AD214" s="91"/>
      <c r="AE214" s="33">
        <f>Table13[[#This Row],[Bid  Amount ]]/Table13[[#This Row],[Announced Amount]]</f>
        <v>1.6111899999999999</v>
      </c>
    </row>
    <row r="215" spans="1:33" ht="14.25" customHeight="1" x14ac:dyDescent="0.25">
      <c r="A215" s="30" t="s">
        <v>276</v>
      </c>
      <c r="B215" s="29">
        <v>45111</v>
      </c>
      <c r="C215" s="103" t="s">
        <v>66</v>
      </c>
      <c r="D215" s="97" t="s">
        <v>111</v>
      </c>
      <c r="E215" s="29">
        <v>45113</v>
      </c>
      <c r="F215" s="29">
        <v>45204</v>
      </c>
      <c r="G215" s="63">
        <v>1000000</v>
      </c>
      <c r="H215" s="31"/>
      <c r="I215" s="31">
        <v>781330</v>
      </c>
      <c r="J215" s="63">
        <v>0</v>
      </c>
      <c r="K215" s="107">
        <v>500000</v>
      </c>
      <c r="L215" s="107">
        <v>0</v>
      </c>
      <c r="M215" s="32">
        <v>281330</v>
      </c>
      <c r="N215" s="32">
        <v>0</v>
      </c>
      <c r="O215" s="108"/>
      <c r="P215" s="91"/>
      <c r="Q215" s="91">
        <v>3.0700000000000002E-2</v>
      </c>
      <c r="R215" s="91" t="s">
        <v>99</v>
      </c>
      <c r="S215" s="91">
        <v>3.0200000000000001E-2</v>
      </c>
      <c r="T215" s="92"/>
      <c r="U215" s="91"/>
      <c r="V215" s="92"/>
      <c r="W215" s="91"/>
      <c r="X215" s="91"/>
      <c r="Y215" s="91"/>
      <c r="Z215" s="91"/>
      <c r="AA215" s="91"/>
      <c r="AB215" s="91"/>
      <c r="AC215" s="91"/>
      <c r="AD215" s="91"/>
      <c r="AE215" s="33">
        <f>Table13[[#This Row],[Bid  Amount ]]/Table13[[#This Row],[Announced Amount]]</f>
        <v>0.78132999999999997</v>
      </c>
    </row>
    <row r="216" spans="1:33" ht="14.25" customHeight="1" x14ac:dyDescent="0.25">
      <c r="A216" s="30" t="s">
        <v>277</v>
      </c>
      <c r="B216" s="29">
        <v>45118</v>
      </c>
      <c r="C216" s="89" t="s">
        <v>129</v>
      </c>
      <c r="D216" s="97" t="s">
        <v>111</v>
      </c>
      <c r="E216" s="29">
        <v>45120</v>
      </c>
      <c r="F216" s="29">
        <v>48773</v>
      </c>
      <c r="G216" s="63">
        <v>3000000</v>
      </c>
      <c r="H216" s="31"/>
      <c r="I216" s="31">
        <v>5261800</v>
      </c>
      <c r="J216" s="63">
        <v>3392900</v>
      </c>
      <c r="K216" s="107">
        <v>5012100</v>
      </c>
      <c r="L216" s="107">
        <v>3143200</v>
      </c>
      <c r="M216" s="32">
        <v>249700</v>
      </c>
      <c r="N216" s="32">
        <v>249700</v>
      </c>
      <c r="O216" s="108">
        <v>0.06</v>
      </c>
      <c r="P216" s="91"/>
      <c r="Q216" s="91">
        <v>6.5000000000000002E-2</v>
      </c>
      <c r="R216" s="91">
        <v>0.06</v>
      </c>
      <c r="S216" s="91">
        <v>4.4999999999999998E-2</v>
      </c>
      <c r="T216" s="92"/>
      <c r="U216" s="91"/>
      <c r="V216" s="92"/>
      <c r="W216" s="91"/>
      <c r="X216" s="91"/>
      <c r="Y216" s="91"/>
      <c r="Z216" s="91"/>
      <c r="AA216" s="91"/>
      <c r="AB216" s="91"/>
      <c r="AC216" s="91"/>
      <c r="AD216" s="91">
        <v>0.06</v>
      </c>
      <c r="AE216" s="33">
        <f>Table13[[#This Row],[Bid  Amount ]]/Table13[[#This Row],[Announced Amount]]</f>
        <v>1.7539333333333333</v>
      </c>
    </row>
    <row r="217" spans="1:33" ht="14.25" customHeight="1" x14ac:dyDescent="0.25">
      <c r="A217" s="30" t="s">
        <v>240</v>
      </c>
      <c r="B217" s="29">
        <v>45124</v>
      </c>
      <c r="C217" s="103" t="s">
        <v>262</v>
      </c>
      <c r="D217" s="97" t="s">
        <v>111</v>
      </c>
      <c r="E217" s="29">
        <v>45126</v>
      </c>
      <c r="F217" s="29">
        <v>46796</v>
      </c>
      <c r="G217" s="63">
        <v>5000000</v>
      </c>
      <c r="H217" s="31"/>
      <c r="I217" s="31">
        <v>3462400</v>
      </c>
      <c r="J217" s="63">
        <v>3459400</v>
      </c>
      <c r="K217" s="107">
        <v>3212400</v>
      </c>
      <c r="L217" s="107">
        <v>3209400</v>
      </c>
      <c r="M217" s="32">
        <v>250000</v>
      </c>
      <c r="N217" s="32">
        <v>250000</v>
      </c>
      <c r="O217" s="108"/>
      <c r="P217" s="91">
        <v>4.616E-2</v>
      </c>
      <c r="Q217" s="91">
        <v>5.6000000000000001E-2</v>
      </c>
      <c r="R217" s="91">
        <v>4.8899999999999999E-2</v>
      </c>
      <c r="S217" s="91">
        <v>4.3999999999999997E-2</v>
      </c>
      <c r="T217" s="92">
        <v>105.63634399999999</v>
      </c>
      <c r="U217" s="91">
        <v>2.5999999999999999E-2</v>
      </c>
      <c r="V217" s="92">
        <v>108.2363</v>
      </c>
      <c r="W217" s="91"/>
      <c r="X217" s="91"/>
      <c r="Y217" s="91"/>
      <c r="Z217" s="91"/>
      <c r="AA217" s="91"/>
      <c r="AB217" s="91"/>
      <c r="AC217" s="91"/>
      <c r="AD217" s="91">
        <v>0.06</v>
      </c>
      <c r="AE217" s="33">
        <f>Table13[[#This Row],[Bid  Amount ]]/Table13[[#This Row],[Announced Amount]]</f>
        <v>0.69247999999999998</v>
      </c>
    </row>
    <row r="218" spans="1:33" ht="14.25" customHeight="1" x14ac:dyDescent="0.25">
      <c r="A218" s="30" t="s">
        <v>278</v>
      </c>
      <c r="B218" s="29">
        <v>45125</v>
      </c>
      <c r="C218" s="103" t="s">
        <v>64</v>
      </c>
      <c r="D218" s="97" t="s">
        <v>111</v>
      </c>
      <c r="E218" s="29">
        <v>45127</v>
      </c>
      <c r="F218" s="29">
        <v>45491</v>
      </c>
      <c r="G218" s="63">
        <v>7200000</v>
      </c>
      <c r="H218" s="31"/>
      <c r="I218" s="31">
        <v>7317400</v>
      </c>
      <c r="J218" s="63">
        <v>6917400</v>
      </c>
      <c r="K218" s="107">
        <v>3600000</v>
      </c>
      <c r="L218" s="107">
        <v>3200000</v>
      </c>
      <c r="M218" s="32">
        <v>3717400</v>
      </c>
      <c r="N218" s="32">
        <v>3717400</v>
      </c>
      <c r="O218" s="108"/>
      <c r="P218" s="91">
        <v>3.1399999999999997E-2</v>
      </c>
      <c r="Q218" s="91">
        <v>3.9800000000000002E-2</v>
      </c>
      <c r="R218" s="91">
        <v>3.2099999999999997E-2</v>
      </c>
      <c r="S218" s="91">
        <v>3.0599999999999999E-2</v>
      </c>
      <c r="T218" s="92"/>
      <c r="U218" s="91"/>
      <c r="V218" s="92"/>
      <c r="W218" s="91"/>
      <c r="X218" s="91"/>
      <c r="Y218" s="91"/>
      <c r="Z218" s="91"/>
      <c r="AA218" s="91"/>
      <c r="AB218" s="91"/>
      <c r="AC218" s="91"/>
      <c r="AD218" s="91"/>
      <c r="AE218" s="33">
        <f>Table13[[#This Row],[Bid  Amount ]]/Table13[[#This Row],[Announced Amount]]</f>
        <v>1.0163055555555556</v>
      </c>
    </row>
    <row r="219" spans="1:33" x14ac:dyDescent="0.25">
      <c r="A219" s="30" t="s">
        <v>279</v>
      </c>
      <c r="B219" s="29">
        <v>45131</v>
      </c>
      <c r="C219" s="89" t="s">
        <v>128</v>
      </c>
      <c r="D219" s="97" t="s">
        <v>111</v>
      </c>
      <c r="E219" s="29">
        <v>45133</v>
      </c>
      <c r="F219" s="29">
        <v>45864</v>
      </c>
      <c r="G219" s="63">
        <v>6000000</v>
      </c>
      <c r="H219" s="63"/>
      <c r="I219" s="63">
        <v>4477700</v>
      </c>
      <c r="J219" s="63">
        <v>4274200</v>
      </c>
      <c r="K219" s="107">
        <v>4219100</v>
      </c>
      <c r="L219" s="107">
        <v>4015600</v>
      </c>
      <c r="M219" s="14">
        <v>258600</v>
      </c>
      <c r="N219" s="14">
        <v>258600</v>
      </c>
      <c r="O219" s="108">
        <v>3.8800000000000001E-2</v>
      </c>
      <c r="P219" s="65"/>
      <c r="Q219" s="65">
        <v>4.2000000000000003E-2</v>
      </c>
      <c r="R219" s="65">
        <v>3.8800000000000001E-2</v>
      </c>
      <c r="S219" s="65">
        <v>0.03</v>
      </c>
      <c r="T219" s="66"/>
      <c r="U219" s="65"/>
      <c r="V219" s="66"/>
      <c r="W219" s="65"/>
      <c r="X219" s="15"/>
      <c r="Y219" s="65"/>
      <c r="Z219" s="65"/>
      <c r="AA219" s="65"/>
      <c r="AB219" s="65"/>
      <c r="AC219" s="65"/>
      <c r="AD219" s="65">
        <v>3.8800000000000001E-2</v>
      </c>
      <c r="AE219" s="33">
        <f>Table13[[#This Row],[Bid  Amount ]]/Table13[[#This Row],[Announced Amount]]</f>
        <v>0.7462833333333333</v>
      </c>
      <c r="AG219" s="8"/>
    </row>
    <row r="220" spans="1:33" x14ac:dyDescent="0.25">
      <c r="A220" s="30" t="s">
        <v>246</v>
      </c>
      <c r="B220" s="29">
        <v>45133</v>
      </c>
      <c r="C220" s="103" t="s">
        <v>98</v>
      </c>
      <c r="D220" s="97" t="s">
        <v>111</v>
      </c>
      <c r="E220" s="29">
        <v>45135</v>
      </c>
      <c r="F220" s="29">
        <v>46077</v>
      </c>
      <c r="G220" s="63">
        <v>2000000</v>
      </c>
      <c r="H220" s="63"/>
      <c r="I220" s="63">
        <v>2779000</v>
      </c>
      <c r="J220" s="63">
        <v>2300000</v>
      </c>
      <c r="K220" s="110">
        <v>2629000</v>
      </c>
      <c r="L220" s="110">
        <v>2150000</v>
      </c>
      <c r="M220" s="14">
        <v>150000</v>
      </c>
      <c r="N220" s="14">
        <v>150000</v>
      </c>
      <c r="O220" s="111"/>
      <c r="P220" s="65">
        <v>4.462E-2</v>
      </c>
      <c r="Q220" s="65">
        <v>4.6100000000000002E-2</v>
      </c>
      <c r="R220" s="65">
        <v>4.5600000000000002E-2</v>
      </c>
      <c r="S220" s="65">
        <v>3.49E-2</v>
      </c>
      <c r="T220" s="66">
        <v>101.29</v>
      </c>
      <c r="U220" s="65">
        <v>2.1388000000000001E-2</v>
      </c>
      <c r="V220" s="66">
        <v>103.42928999999999</v>
      </c>
      <c r="W220" s="65"/>
      <c r="X220" s="15"/>
      <c r="Y220" s="65"/>
      <c r="Z220" s="65"/>
      <c r="AA220" s="65"/>
      <c r="AB220" s="65"/>
      <c r="AC220" s="65"/>
      <c r="AD220" s="65">
        <v>0.05</v>
      </c>
      <c r="AE220" s="33">
        <f>Table13[[#This Row],[Bid  Amount ]]/Table13[[#This Row],[Announced Amount]]</f>
        <v>1.3895</v>
      </c>
      <c r="AG220" s="8"/>
    </row>
    <row r="221" spans="1:33" x14ac:dyDescent="0.25">
      <c r="A221" s="30" t="s">
        <v>280</v>
      </c>
      <c r="B221" s="29">
        <v>45139</v>
      </c>
      <c r="C221" s="62" t="s">
        <v>76</v>
      </c>
      <c r="D221" s="97" t="s">
        <v>118</v>
      </c>
      <c r="E221" s="29">
        <v>45141</v>
      </c>
      <c r="F221" s="29">
        <v>45323</v>
      </c>
      <c r="G221" s="63">
        <v>1000000</v>
      </c>
      <c r="H221" s="63"/>
      <c r="I221" s="63">
        <v>545570</v>
      </c>
      <c r="J221" s="63">
        <v>0</v>
      </c>
      <c r="K221" s="110">
        <v>100000</v>
      </c>
      <c r="L221" s="110" t="s">
        <v>99</v>
      </c>
      <c r="M221" s="14">
        <v>445570</v>
      </c>
      <c r="N221" s="14" t="s">
        <v>99</v>
      </c>
      <c r="O221" s="111"/>
      <c r="P221" s="65"/>
      <c r="Q221" s="65">
        <v>3.1600000000000003E-2</v>
      </c>
      <c r="R221" s="65" t="s">
        <v>99</v>
      </c>
      <c r="S221" s="65">
        <v>3.1600000000000003E-2</v>
      </c>
      <c r="T221" s="66"/>
      <c r="U221" s="65"/>
      <c r="V221" s="66"/>
      <c r="W221" s="65"/>
      <c r="X221" s="15"/>
      <c r="Y221" s="65"/>
      <c r="Z221" s="65"/>
      <c r="AA221" s="65"/>
      <c r="AB221" s="65"/>
      <c r="AC221" s="65"/>
      <c r="AD221" s="65"/>
      <c r="AE221" s="33">
        <f>Table13[[#This Row],[Bid  Amount ]]/Table13[[#This Row],[Announced Amount]]</f>
        <v>0.54557</v>
      </c>
      <c r="AG221" s="8"/>
    </row>
    <row r="222" spans="1:33" x14ac:dyDescent="0.25">
      <c r="A222" s="30" t="s">
        <v>281</v>
      </c>
      <c r="B222" s="29">
        <v>45139</v>
      </c>
      <c r="C222" s="103" t="s">
        <v>64</v>
      </c>
      <c r="D222" s="97" t="s">
        <v>118</v>
      </c>
      <c r="E222" s="29">
        <v>45141</v>
      </c>
      <c r="F222" s="29">
        <v>45505</v>
      </c>
      <c r="G222" s="63">
        <v>7200000</v>
      </c>
      <c r="H222" s="63"/>
      <c r="I222" s="63">
        <v>8605700</v>
      </c>
      <c r="J222" s="63">
        <v>7200000</v>
      </c>
      <c r="K222" s="110">
        <v>5050000</v>
      </c>
      <c r="L222" s="110">
        <v>3644300</v>
      </c>
      <c r="M222" s="14">
        <v>3555700</v>
      </c>
      <c r="N222" s="14">
        <v>3555700</v>
      </c>
      <c r="O222" s="111"/>
      <c r="P222" s="65">
        <v>3.1289999999999998E-2</v>
      </c>
      <c r="Q222" s="65">
        <v>3.9800000000000002E-2</v>
      </c>
      <c r="R222" s="65">
        <v>3.2000000000000001E-2</v>
      </c>
      <c r="S222" s="65">
        <v>3.0800000000000001E-2</v>
      </c>
      <c r="T222" s="66"/>
      <c r="U222" s="65"/>
      <c r="V222" s="66"/>
      <c r="W222" s="65"/>
      <c r="X222" s="15"/>
      <c r="Y222" s="65"/>
      <c r="Z222" s="65"/>
      <c r="AA222" s="65"/>
      <c r="AB222" s="65"/>
      <c r="AC222" s="65"/>
      <c r="AD222" s="65"/>
      <c r="AE222" s="33">
        <f>Table13[[#This Row],[Bid  Amount ]]/Table13[[#This Row],[Announced Amount]]</f>
        <v>1.1952361111111112</v>
      </c>
      <c r="AG222" s="8"/>
    </row>
    <row r="223" spans="1:33" x14ac:dyDescent="0.25">
      <c r="A223" s="30" t="s">
        <v>279</v>
      </c>
      <c r="B223" s="29">
        <v>45145</v>
      </c>
      <c r="C223" s="62" t="s">
        <v>127</v>
      </c>
      <c r="D223" s="97" t="s">
        <v>118</v>
      </c>
      <c r="E223" s="29">
        <v>45147</v>
      </c>
      <c r="F223" s="29">
        <v>45864</v>
      </c>
      <c r="G223" s="63">
        <v>3000000</v>
      </c>
      <c r="H223" s="63"/>
      <c r="I223" s="63">
        <v>6089400</v>
      </c>
      <c r="J223" s="63">
        <v>3000000</v>
      </c>
      <c r="K223" s="112">
        <v>6089400</v>
      </c>
      <c r="L223" s="112">
        <v>3000000</v>
      </c>
      <c r="M223" s="14" t="s">
        <v>99</v>
      </c>
      <c r="N223" s="14" t="s">
        <v>99</v>
      </c>
      <c r="O223" s="113">
        <v>3.7999999999999999E-2</v>
      </c>
      <c r="P223" s="65"/>
      <c r="Q223" s="65">
        <v>4.2000000000000003E-2</v>
      </c>
      <c r="R223" s="65">
        <v>3.7999999999999999E-2</v>
      </c>
      <c r="S223" s="65">
        <v>0.03</v>
      </c>
      <c r="T223" s="66">
        <v>100.14880338</v>
      </c>
      <c r="U223" s="65">
        <v>1.4E-3</v>
      </c>
      <c r="V223" s="66">
        <v>100.28891449</v>
      </c>
      <c r="W223" s="65"/>
      <c r="X223" s="15"/>
      <c r="Y223" s="65"/>
      <c r="Z223" s="65"/>
      <c r="AA223" s="65"/>
      <c r="AB223" s="65"/>
      <c r="AC223" s="65"/>
      <c r="AD223" s="65">
        <v>3.8800000000000001E-2</v>
      </c>
      <c r="AE223" s="33">
        <f>Table13[[#This Row],[Bid  Amount ]]/Table13[[#This Row],[Announced Amount]]</f>
        <v>2.0297999999999998</v>
      </c>
      <c r="AG223" s="8"/>
    </row>
    <row r="224" spans="1:33" x14ac:dyDescent="0.25">
      <c r="A224" s="30" t="s">
        <v>282</v>
      </c>
      <c r="B224" s="29">
        <v>45148</v>
      </c>
      <c r="C224" s="62" t="s">
        <v>133</v>
      </c>
      <c r="D224" s="97" t="s">
        <v>118</v>
      </c>
      <c r="E224" s="29">
        <v>45152</v>
      </c>
      <c r="F224" s="29">
        <v>47709</v>
      </c>
      <c r="G224" s="63">
        <v>3000000</v>
      </c>
      <c r="H224" s="63"/>
      <c r="I224" s="63">
        <v>4365800</v>
      </c>
      <c r="J224" s="63">
        <v>3000000</v>
      </c>
      <c r="K224" s="112">
        <v>4121600</v>
      </c>
      <c r="L224" s="112">
        <v>2755800</v>
      </c>
      <c r="M224" s="14">
        <v>244200</v>
      </c>
      <c r="N224" s="14">
        <v>244200</v>
      </c>
      <c r="O224" s="113">
        <v>5.0599999999999999E-2</v>
      </c>
      <c r="P224" s="65"/>
      <c r="Q224" s="65">
        <v>5.5E-2</v>
      </c>
      <c r="R224" s="65">
        <v>5.0599999999999999E-2</v>
      </c>
      <c r="S224" s="65">
        <v>3.5000000000000003E-2</v>
      </c>
      <c r="T224" s="66"/>
      <c r="U224" s="65"/>
      <c r="V224" s="66"/>
      <c r="W224" s="65"/>
      <c r="X224" s="15"/>
      <c r="Y224" s="65"/>
      <c r="Z224" s="65"/>
      <c r="AA224" s="65"/>
      <c r="AB224" s="65"/>
      <c r="AC224" s="65"/>
      <c r="AD224" s="65">
        <v>5.0599999999999999E-2</v>
      </c>
      <c r="AE224" s="33">
        <f>Table13[[#This Row],[Bid  Amount ]]/Table13[[#This Row],[Announced Amount]]</f>
        <v>1.4552666666666667</v>
      </c>
      <c r="AG224" s="8"/>
    </row>
    <row r="225" spans="1:33" x14ac:dyDescent="0.25">
      <c r="A225" s="30" t="s">
        <v>283</v>
      </c>
      <c r="B225" s="29">
        <v>45153</v>
      </c>
      <c r="C225" s="103" t="s">
        <v>64</v>
      </c>
      <c r="D225" s="97" t="s">
        <v>118</v>
      </c>
      <c r="E225" s="29">
        <v>45155</v>
      </c>
      <c r="F225" s="29">
        <v>45519</v>
      </c>
      <c r="G225" s="63">
        <v>7200000</v>
      </c>
      <c r="H225" s="63"/>
      <c r="I225" s="63">
        <v>8663830</v>
      </c>
      <c r="J225" s="63">
        <v>7200000</v>
      </c>
      <c r="K225" s="112">
        <v>4400000</v>
      </c>
      <c r="L225" s="112">
        <v>2963170</v>
      </c>
      <c r="M225" s="14">
        <v>4263830</v>
      </c>
      <c r="N225" s="14">
        <v>4263830</v>
      </c>
      <c r="O225" s="113"/>
      <c r="P225" s="65">
        <v>3.1620000000000002E-2</v>
      </c>
      <c r="Q225" s="65">
        <v>3.7499999999999999E-2</v>
      </c>
      <c r="R225" s="65">
        <v>3.2000000000000001E-2</v>
      </c>
      <c r="S225" s="65">
        <v>3.1099999999999999E-2</v>
      </c>
      <c r="T225" s="66"/>
      <c r="U225" s="65"/>
      <c r="V225" s="66"/>
      <c r="W225" s="65"/>
      <c r="X225" s="15"/>
      <c r="Y225" s="65"/>
      <c r="Z225" s="65"/>
      <c r="AA225" s="65"/>
      <c r="AB225" s="65"/>
      <c r="AC225" s="65"/>
      <c r="AD225" s="65"/>
      <c r="AE225" s="33">
        <f>Table13[[#This Row],[Bid  Amount ]]/Table13[[#This Row],[Announced Amount]]</f>
        <v>1.2033097222222222</v>
      </c>
      <c r="AG225" s="8"/>
    </row>
    <row r="226" spans="1:33" ht="14.25" customHeight="1" x14ac:dyDescent="0.25">
      <c r="A226" s="30" t="s">
        <v>240</v>
      </c>
      <c r="B226" s="29">
        <v>45159</v>
      </c>
      <c r="C226" s="103" t="s">
        <v>262</v>
      </c>
      <c r="D226" s="97" t="s">
        <v>118</v>
      </c>
      <c r="E226" s="29">
        <v>45161</v>
      </c>
      <c r="F226" s="29">
        <v>46796</v>
      </c>
      <c r="G226" s="63">
        <v>3000000</v>
      </c>
      <c r="H226" s="31"/>
      <c r="I226" s="31">
        <v>4726500</v>
      </c>
      <c r="J226" s="63">
        <v>3000000</v>
      </c>
      <c r="K226" s="112">
        <v>4496500</v>
      </c>
      <c r="L226" s="112">
        <v>2770000</v>
      </c>
      <c r="M226" s="32">
        <v>230000</v>
      </c>
      <c r="N226" s="32">
        <v>230000</v>
      </c>
      <c r="O226" s="113"/>
      <c r="P226" s="91">
        <v>4.7989999999999998E-2</v>
      </c>
      <c r="Q226" s="91">
        <v>0.06</v>
      </c>
      <c r="R226" s="91">
        <v>4.9399999999999999E-2</v>
      </c>
      <c r="S226" s="91">
        <v>4.5999999999999999E-2</v>
      </c>
      <c r="T226" s="92">
        <v>104.78077</v>
      </c>
      <c r="U226" s="91">
        <v>1.6666666666666666E-3</v>
      </c>
      <c r="V226" s="92">
        <v>104.94743649</v>
      </c>
      <c r="W226" s="91"/>
      <c r="X226" s="91"/>
      <c r="Y226" s="91"/>
      <c r="Z226" s="91"/>
      <c r="AA226" s="91"/>
      <c r="AB226" s="91"/>
      <c r="AC226" s="91"/>
      <c r="AD226" s="91">
        <v>0.06</v>
      </c>
      <c r="AE226" s="33">
        <v>1.58</v>
      </c>
    </row>
    <row r="227" spans="1:33" x14ac:dyDescent="0.25">
      <c r="A227" s="30" t="s">
        <v>246</v>
      </c>
      <c r="B227" s="29">
        <v>45160</v>
      </c>
      <c r="C227" s="103" t="s">
        <v>98</v>
      </c>
      <c r="D227" s="97" t="s">
        <v>118</v>
      </c>
      <c r="E227" s="29">
        <v>45162</v>
      </c>
      <c r="F227" s="29">
        <v>46077</v>
      </c>
      <c r="G227" s="63">
        <v>2000000</v>
      </c>
      <c r="H227" s="31"/>
      <c r="I227" s="31">
        <v>2643900</v>
      </c>
      <c r="J227" s="63">
        <v>2000000</v>
      </c>
      <c r="K227" s="114">
        <v>2433900</v>
      </c>
      <c r="L227" s="114">
        <v>1790000</v>
      </c>
      <c r="M227" s="32">
        <v>210000</v>
      </c>
      <c r="N227" s="32">
        <v>210000</v>
      </c>
      <c r="O227" s="115"/>
      <c r="P227" s="91">
        <v>4.5359999999999998E-2</v>
      </c>
      <c r="Q227" s="91">
        <v>0.05</v>
      </c>
      <c r="R227" s="91">
        <v>4.6800000000000001E-2</v>
      </c>
      <c r="S227" s="91">
        <v>0.04</v>
      </c>
      <c r="T227" s="92">
        <v>101.08506800000001</v>
      </c>
      <c r="U227" s="91">
        <v>0</v>
      </c>
      <c r="V227" s="92">
        <v>101.08506800000001</v>
      </c>
      <c r="W227" s="91"/>
      <c r="X227" s="91"/>
      <c r="Y227" s="91"/>
      <c r="Z227" s="91"/>
      <c r="AA227" s="91"/>
      <c r="AB227" s="91"/>
      <c r="AC227" s="91"/>
      <c r="AD227" s="91">
        <v>0.05</v>
      </c>
      <c r="AE227" s="33">
        <v>1.32</v>
      </c>
      <c r="AG227" s="8"/>
    </row>
    <row r="228" spans="1:33" ht="14.25" customHeight="1" x14ac:dyDescent="0.25">
      <c r="A228" s="30" t="s">
        <v>284</v>
      </c>
      <c r="B228" s="29">
        <v>45167</v>
      </c>
      <c r="C228" s="103" t="s">
        <v>64</v>
      </c>
      <c r="D228" s="97" t="s">
        <v>118</v>
      </c>
      <c r="E228" s="29">
        <v>45169</v>
      </c>
      <c r="F228" s="29">
        <v>45533</v>
      </c>
      <c r="G228" s="63">
        <v>7200000</v>
      </c>
      <c r="H228" s="63"/>
      <c r="I228" s="63">
        <v>9977520</v>
      </c>
      <c r="J228" s="63">
        <v>7200000</v>
      </c>
      <c r="K228" s="114">
        <v>6381990</v>
      </c>
      <c r="L228" s="114">
        <v>3604470</v>
      </c>
      <c r="M228" s="14">
        <v>3595530</v>
      </c>
      <c r="N228" s="14">
        <v>3595530</v>
      </c>
      <c r="O228" s="115"/>
      <c r="P228" s="65">
        <v>3.1489999999999997E-2</v>
      </c>
      <c r="Q228" s="65">
        <v>3.7499999999999999E-2</v>
      </c>
      <c r="R228" s="65">
        <v>3.15E-2</v>
      </c>
      <c r="S228" s="65">
        <v>0.03</v>
      </c>
      <c r="T228" s="66"/>
      <c r="U228" s="65"/>
      <c r="V228" s="66"/>
      <c r="W228" s="65"/>
      <c r="X228" s="15"/>
      <c r="Y228" s="65"/>
      <c r="Z228" s="65"/>
      <c r="AA228" s="65"/>
      <c r="AB228" s="65"/>
      <c r="AC228" s="65"/>
      <c r="AD228" s="65"/>
      <c r="AE228" s="33">
        <f>Table13[[#This Row],[Bid  Amount ]]/Table13[[#This Row],[Announced Amount]]</f>
        <v>1.3857666666666666</v>
      </c>
    </row>
    <row r="229" spans="1:33" ht="14.25" customHeight="1" x14ac:dyDescent="0.25">
      <c r="A229" s="30" t="s">
        <v>285</v>
      </c>
      <c r="B229" s="29">
        <v>45173</v>
      </c>
      <c r="C229" s="103" t="s">
        <v>66</v>
      </c>
      <c r="D229" s="97" t="s">
        <v>124</v>
      </c>
      <c r="E229" s="29">
        <v>45176</v>
      </c>
      <c r="F229" s="29">
        <v>45267</v>
      </c>
      <c r="G229" s="63">
        <v>1000000</v>
      </c>
      <c r="H229" s="63"/>
      <c r="I229" s="63">
        <v>1724570</v>
      </c>
      <c r="J229" s="63">
        <v>1000000</v>
      </c>
      <c r="K229" s="114">
        <v>1633100</v>
      </c>
      <c r="L229" s="114">
        <v>908530</v>
      </c>
      <c r="M229" s="14">
        <v>91470</v>
      </c>
      <c r="N229" s="14">
        <v>91470</v>
      </c>
      <c r="O229" s="115"/>
      <c r="P229" s="65">
        <v>0.03</v>
      </c>
      <c r="Q229" s="65">
        <v>3.1699999999999999E-2</v>
      </c>
      <c r="R229" s="65">
        <v>3.04E-2</v>
      </c>
      <c r="S229" s="65">
        <v>2.9700000000000001E-2</v>
      </c>
      <c r="T229" s="66"/>
      <c r="U229" s="65"/>
      <c r="V229" s="66"/>
      <c r="W229" s="65"/>
      <c r="X229" s="15"/>
      <c r="Y229" s="65"/>
      <c r="Z229" s="65"/>
      <c r="AA229" s="65"/>
      <c r="AB229" s="65"/>
      <c r="AC229" s="65"/>
      <c r="AD229" s="65"/>
      <c r="AE229" s="33">
        <f>Table13[[#This Row],[Bid  Amount ]]/Table13[[#This Row],[Announced Amount]]</f>
        <v>1.7245699999999999</v>
      </c>
    </row>
    <row r="230" spans="1:33" x14ac:dyDescent="0.25">
      <c r="A230" s="30" t="s">
        <v>279</v>
      </c>
      <c r="B230" s="29">
        <v>45175</v>
      </c>
      <c r="C230" s="62" t="s">
        <v>127</v>
      </c>
      <c r="D230" s="97" t="s">
        <v>124</v>
      </c>
      <c r="E230" s="29">
        <v>45177</v>
      </c>
      <c r="F230" s="29">
        <v>45864</v>
      </c>
      <c r="G230" s="63">
        <v>3000000</v>
      </c>
      <c r="H230" s="63"/>
      <c r="I230" s="63">
        <v>3695700</v>
      </c>
      <c r="J230" s="63">
        <v>3000000</v>
      </c>
      <c r="K230" s="114">
        <v>3695700</v>
      </c>
      <c r="L230" s="114">
        <v>3000000</v>
      </c>
      <c r="M230" s="14" t="s">
        <v>99</v>
      </c>
      <c r="N230" s="14" t="s">
        <v>99</v>
      </c>
      <c r="O230" s="115">
        <v>3.8899999999999997E-2</v>
      </c>
      <c r="P230" s="65"/>
      <c r="Q230" s="65">
        <v>4.2500000000000003E-2</v>
      </c>
      <c r="R230" s="65">
        <v>3.8899999999999997E-2</v>
      </c>
      <c r="S230" s="65">
        <v>0.03</v>
      </c>
      <c r="T230" s="66">
        <v>99.980018680000001</v>
      </c>
      <c r="U230" s="65">
        <v>4.5266600000000001E-3</v>
      </c>
      <c r="V230" s="66">
        <v>100.43133791</v>
      </c>
      <c r="W230" s="65"/>
      <c r="X230" s="15"/>
      <c r="Y230" s="65"/>
      <c r="Z230" s="65"/>
      <c r="AA230" s="65"/>
      <c r="AB230" s="65"/>
      <c r="AC230" s="65"/>
      <c r="AD230" s="65">
        <v>3.8800000000000001E-2</v>
      </c>
      <c r="AE230" s="33">
        <f>Table13[[#This Row],[Bid  Amount ]]/Table13[[#This Row],[Announced Amount]]</f>
        <v>1.2319</v>
      </c>
    </row>
    <row r="231" spans="1:33" x14ac:dyDescent="0.25">
      <c r="A231" s="30" t="s">
        <v>240</v>
      </c>
      <c r="B231" s="29">
        <v>45180</v>
      </c>
      <c r="C231" s="103" t="s">
        <v>262</v>
      </c>
      <c r="D231" s="97" t="s">
        <v>124</v>
      </c>
      <c r="E231" s="29">
        <v>45182</v>
      </c>
      <c r="F231" s="29">
        <v>46796</v>
      </c>
      <c r="G231" s="63">
        <v>3000000</v>
      </c>
      <c r="H231" s="63"/>
      <c r="I231" s="63">
        <v>2924600</v>
      </c>
      <c r="J231" s="63">
        <v>2823800</v>
      </c>
      <c r="K231" s="114">
        <v>2824600</v>
      </c>
      <c r="L231" s="114">
        <v>2723800</v>
      </c>
      <c r="M231" s="14">
        <v>100000</v>
      </c>
      <c r="N231" s="14">
        <v>100000</v>
      </c>
      <c r="O231" s="115"/>
      <c r="P231" s="65">
        <v>4.9399999999999999E-2</v>
      </c>
      <c r="Q231" s="65">
        <v>5.0999999999999997E-2</v>
      </c>
      <c r="R231" s="65">
        <v>5.0200000000000002E-2</v>
      </c>
      <c r="S231" s="65">
        <v>4.4999999999999998E-2</v>
      </c>
      <c r="T231" s="66">
        <v>104.14723127000001</v>
      </c>
      <c r="U231" s="65">
        <v>5.0000000000000001E-3</v>
      </c>
      <c r="V231" s="66">
        <v>104.64723127000001</v>
      </c>
      <c r="W231" s="65"/>
      <c r="X231" s="15"/>
      <c r="Y231" s="65"/>
      <c r="Z231" s="65"/>
      <c r="AA231" s="65"/>
      <c r="AB231" s="65"/>
      <c r="AC231" s="65"/>
      <c r="AD231" s="65">
        <v>0.06</v>
      </c>
      <c r="AE231" s="33">
        <f>Table13[[#This Row],[Bid  Amount ]]/Table13[[#This Row],[Announced Amount]]</f>
        <v>0.97486666666666666</v>
      </c>
    </row>
    <row r="232" spans="1:33" x14ac:dyDescent="0.25">
      <c r="A232" s="30" t="s">
        <v>282</v>
      </c>
      <c r="B232" s="29">
        <v>45182</v>
      </c>
      <c r="C232" s="62" t="s">
        <v>130</v>
      </c>
      <c r="D232" s="97" t="s">
        <v>124</v>
      </c>
      <c r="E232" s="29">
        <v>45184</v>
      </c>
      <c r="F232" s="29">
        <v>47709</v>
      </c>
      <c r="G232" s="63">
        <v>2500000</v>
      </c>
      <c r="H232" s="63"/>
      <c r="I232" s="63">
        <v>2085800</v>
      </c>
      <c r="J232" s="63">
        <v>1685800</v>
      </c>
      <c r="K232" s="63">
        <v>2085800</v>
      </c>
      <c r="L232" s="63">
        <v>1685800</v>
      </c>
      <c r="M232" s="14" t="s">
        <v>99</v>
      </c>
      <c r="N232" s="14" t="s">
        <v>99</v>
      </c>
      <c r="O232" s="115">
        <v>5.5500000000000001E-2</v>
      </c>
      <c r="P232" s="65"/>
      <c r="Q232" s="65">
        <v>5.8500000000000003E-2</v>
      </c>
      <c r="R232" s="65">
        <v>5.5500000000000001E-2</v>
      </c>
      <c r="S232" s="65">
        <v>4.4999999999999998E-2</v>
      </c>
      <c r="T232" s="66">
        <v>97.213049499999997</v>
      </c>
      <c r="U232" s="65">
        <v>4.3600000000000002E-3</v>
      </c>
      <c r="V232" s="66">
        <v>97.648771719999999</v>
      </c>
      <c r="W232" s="65"/>
      <c r="X232" s="15"/>
      <c r="Y232" s="65"/>
      <c r="Z232" s="65"/>
      <c r="AA232" s="65"/>
      <c r="AB232" s="65"/>
      <c r="AC232" s="65"/>
      <c r="AD232" s="65">
        <v>5.0599999999999999E-2</v>
      </c>
      <c r="AE232" s="33">
        <f>Table13[[#This Row],[Bid  Amount ]]/Table13[[#This Row],[Announced Amount]]</f>
        <v>0.83431999999999995</v>
      </c>
    </row>
    <row r="233" spans="1:33" ht="13.7" customHeight="1" x14ac:dyDescent="0.25">
      <c r="A233" s="30" t="s">
        <v>263</v>
      </c>
      <c r="B233" s="29">
        <v>45187</v>
      </c>
      <c r="C233" s="103" t="s">
        <v>162</v>
      </c>
      <c r="D233" s="97" t="s">
        <v>124</v>
      </c>
      <c r="E233" s="29">
        <v>45189</v>
      </c>
      <c r="F233" s="29">
        <v>50458</v>
      </c>
      <c r="G233" s="63">
        <v>1500000</v>
      </c>
      <c r="H233" s="63"/>
      <c r="I233" s="63">
        <v>786300</v>
      </c>
      <c r="J233" s="63">
        <v>581300</v>
      </c>
      <c r="K233" s="114">
        <v>786300</v>
      </c>
      <c r="L233" s="114">
        <v>581300</v>
      </c>
      <c r="M233" s="50" t="s">
        <v>99</v>
      </c>
      <c r="N233" s="50" t="s">
        <v>99</v>
      </c>
      <c r="O233" s="115">
        <v>7.2999999999999995E-2</v>
      </c>
      <c r="P233" s="65"/>
      <c r="Q233" s="65">
        <v>7.8E-2</v>
      </c>
      <c r="R233" s="65">
        <v>7.2999999999999995E-2</v>
      </c>
      <c r="S233" s="65">
        <v>5.6000000000000001E-2</v>
      </c>
      <c r="T233" s="66">
        <v>95.578049921655307</v>
      </c>
      <c r="U233" s="65">
        <v>5.288888888888889E-3</v>
      </c>
      <c r="V233" s="66">
        <v>96.106938810544193</v>
      </c>
      <c r="W233" s="65"/>
      <c r="X233" s="15"/>
      <c r="Y233" s="65"/>
      <c r="Z233" s="65"/>
      <c r="AA233" s="65"/>
      <c r="AB233" s="65"/>
      <c r="AC233" s="65"/>
      <c r="AD233" s="65">
        <v>6.8000000000000005E-2</v>
      </c>
      <c r="AE233" s="33">
        <f>Table13[[#This Row],[Bid  Amount ]]/Table13[[#This Row],[Announced Amount]]</f>
        <v>0.5242</v>
      </c>
    </row>
    <row r="234" spans="1:33" x14ac:dyDescent="0.25">
      <c r="A234" s="30" t="s">
        <v>246</v>
      </c>
      <c r="B234" s="29">
        <v>45188</v>
      </c>
      <c r="C234" s="103" t="s">
        <v>98</v>
      </c>
      <c r="D234" s="97" t="s">
        <v>124</v>
      </c>
      <c r="E234" s="29">
        <v>45190</v>
      </c>
      <c r="F234" s="29">
        <v>46077</v>
      </c>
      <c r="G234" s="63">
        <v>2000000</v>
      </c>
      <c r="H234" s="63"/>
      <c r="I234" s="63">
        <v>2922600</v>
      </c>
      <c r="J234" s="63">
        <v>2300000</v>
      </c>
      <c r="K234" s="114">
        <v>2812600</v>
      </c>
      <c r="L234" s="114">
        <v>2190000</v>
      </c>
      <c r="M234" s="14">
        <v>110000</v>
      </c>
      <c r="N234" s="14">
        <v>110000</v>
      </c>
      <c r="O234" s="115"/>
      <c r="P234" s="65">
        <v>4.718E-2</v>
      </c>
      <c r="Q234" s="65">
        <v>5.1999999999999998E-2</v>
      </c>
      <c r="R234" s="65">
        <v>4.82E-2</v>
      </c>
      <c r="S234" s="65">
        <v>4.2999999999999997E-2</v>
      </c>
      <c r="T234" s="66">
        <v>100.63539</v>
      </c>
      <c r="U234" s="65">
        <v>3.7499999999999999E-3</v>
      </c>
      <c r="V234" s="66">
        <v>101.0103867</v>
      </c>
      <c r="W234" s="65"/>
      <c r="X234" s="15"/>
      <c r="Y234" s="65"/>
      <c r="Z234" s="65"/>
      <c r="AA234" s="65"/>
      <c r="AB234" s="65"/>
      <c r="AC234" s="65"/>
      <c r="AD234" s="65">
        <v>0.05</v>
      </c>
      <c r="AE234" s="33">
        <f>Table13[[#This Row],[Bid  Amount ]]/Table13[[#This Row],[Announced Amount]]</f>
        <v>1.4613</v>
      </c>
    </row>
    <row r="235" spans="1:33" x14ac:dyDescent="0.25">
      <c r="A235" s="30" t="s">
        <v>286</v>
      </c>
      <c r="B235" s="29">
        <v>45195</v>
      </c>
      <c r="C235" s="103" t="s">
        <v>64</v>
      </c>
      <c r="D235" s="97" t="s">
        <v>124</v>
      </c>
      <c r="E235" s="29">
        <v>45197</v>
      </c>
      <c r="F235" s="29">
        <v>45561</v>
      </c>
      <c r="G235" s="63">
        <v>7200000</v>
      </c>
      <c r="H235" s="63"/>
      <c r="I235" s="63">
        <v>10916580</v>
      </c>
      <c r="J235" s="63">
        <v>7200000</v>
      </c>
      <c r="K235" s="114">
        <v>6606000</v>
      </c>
      <c r="L235" s="114">
        <v>2889420</v>
      </c>
      <c r="M235" s="14">
        <v>4310580</v>
      </c>
      <c r="N235" s="14">
        <v>4310580</v>
      </c>
      <c r="O235" s="115"/>
      <c r="P235" s="65">
        <v>3.1510000000000003E-2</v>
      </c>
      <c r="Q235" s="65">
        <v>3.7199999999999997E-2</v>
      </c>
      <c r="R235" s="65">
        <v>3.1899999999999998E-2</v>
      </c>
      <c r="S235" s="65">
        <v>0.03</v>
      </c>
      <c r="T235" s="66"/>
      <c r="U235" s="65"/>
      <c r="V235" s="66"/>
      <c r="W235" s="65"/>
      <c r="X235" s="15"/>
      <c r="Y235" s="65"/>
      <c r="Z235" s="65"/>
      <c r="AA235" s="65"/>
      <c r="AB235" s="65"/>
      <c r="AC235" s="65"/>
      <c r="AD235" s="65"/>
      <c r="AE235" s="33">
        <f>Table13[[#This Row],[Bid  Amount ]]/Table13[[#This Row],[Announced Amount]]</f>
        <v>1.5161916666666666</v>
      </c>
    </row>
    <row r="236" spans="1:33" x14ac:dyDescent="0.25">
      <c r="A236" s="30" t="s">
        <v>287</v>
      </c>
      <c r="B236" s="29">
        <v>45197</v>
      </c>
      <c r="C236" s="103" t="s">
        <v>128</v>
      </c>
      <c r="D236" s="97" t="s">
        <v>136</v>
      </c>
      <c r="E236" s="29">
        <v>45201</v>
      </c>
      <c r="F236" s="29">
        <v>45932</v>
      </c>
      <c r="G236" s="63">
        <v>5000000</v>
      </c>
      <c r="H236" s="63"/>
      <c r="I236" s="63">
        <v>3759900</v>
      </c>
      <c r="J236" s="63">
        <v>3459600</v>
      </c>
      <c r="K236" s="114">
        <v>3505000</v>
      </c>
      <c r="L236" s="114">
        <v>3505000</v>
      </c>
      <c r="M236" s="14">
        <v>254900</v>
      </c>
      <c r="N236" s="14">
        <v>254900</v>
      </c>
      <c r="O236" s="115">
        <v>4.0399999999999998E-2</v>
      </c>
      <c r="P236" s="65"/>
      <c r="Q236" s="65">
        <v>4.4900000000000002E-2</v>
      </c>
      <c r="R236" s="65">
        <v>4.0399999999999998E-2</v>
      </c>
      <c r="S236" s="65">
        <v>3.2000000000000001E-2</v>
      </c>
      <c r="T236" s="66"/>
      <c r="U236" s="65"/>
      <c r="V236" s="66"/>
      <c r="W236" s="65"/>
      <c r="X236" s="15"/>
      <c r="Y236" s="65"/>
      <c r="Z236" s="65"/>
      <c r="AA236" s="65"/>
      <c r="AB236" s="65"/>
      <c r="AC236" s="65"/>
      <c r="AD236" s="65">
        <v>4.0399999999999998E-2</v>
      </c>
      <c r="AE236" s="33">
        <f>Table13[[#This Row],[Bid  Amount ]]/Table13[[#This Row],[Announced Amount]]</f>
        <v>0.75197999999999998</v>
      </c>
    </row>
    <row r="237" spans="1:33" x14ac:dyDescent="0.25">
      <c r="A237" s="30" t="s">
        <v>263</v>
      </c>
      <c r="B237" s="29">
        <v>45202</v>
      </c>
      <c r="C237" s="103" t="s">
        <v>162</v>
      </c>
      <c r="D237" s="97" t="s">
        <v>136</v>
      </c>
      <c r="E237" s="29">
        <v>45204</v>
      </c>
      <c r="F237" s="29">
        <v>50458</v>
      </c>
      <c r="G237" s="63">
        <v>1500000</v>
      </c>
      <c r="H237" s="63"/>
      <c r="I237" s="63">
        <v>1119900</v>
      </c>
      <c r="J237" s="63">
        <v>1119900</v>
      </c>
      <c r="K237" s="114">
        <v>1119900</v>
      </c>
      <c r="L237" s="114">
        <v>1119900</v>
      </c>
      <c r="M237" s="50" t="s">
        <v>99</v>
      </c>
      <c r="N237" s="50" t="s">
        <v>99</v>
      </c>
      <c r="O237" s="115">
        <v>7.9799999999999996E-2</v>
      </c>
      <c r="P237" s="65"/>
      <c r="Q237" s="65">
        <v>7.9799999999999996E-2</v>
      </c>
      <c r="R237" s="65">
        <v>7.9799999999999996E-2</v>
      </c>
      <c r="S237" s="65">
        <v>5.6500000000000002E-2</v>
      </c>
      <c r="T237" s="66">
        <v>90.000331081501415</v>
      </c>
      <c r="U237" s="65">
        <v>8.1222222222222234E-3</v>
      </c>
      <c r="V237" s="66">
        <v>90.812553303723632</v>
      </c>
      <c r="W237" s="65"/>
      <c r="X237" s="15"/>
      <c r="Y237" s="65"/>
      <c r="Z237" s="65"/>
      <c r="AA237" s="65"/>
      <c r="AB237" s="65"/>
      <c r="AC237" s="65"/>
      <c r="AD237" s="65">
        <v>6.8000000000000005E-2</v>
      </c>
      <c r="AE237" s="33">
        <f>Table13[[#This Row],[Bid  Amount ]]/Table13[[#This Row],[Announced Amount]]</f>
        <v>0.74660000000000004</v>
      </c>
    </row>
    <row r="238" spans="1:33" x14ac:dyDescent="0.25">
      <c r="A238" s="30" t="s">
        <v>288</v>
      </c>
      <c r="B238" s="29">
        <v>45209</v>
      </c>
      <c r="C238" s="103" t="s">
        <v>76</v>
      </c>
      <c r="D238" s="97" t="s">
        <v>136</v>
      </c>
      <c r="E238" s="29">
        <v>45211</v>
      </c>
      <c r="F238" s="29">
        <v>45393</v>
      </c>
      <c r="G238" s="63">
        <v>1000000</v>
      </c>
      <c r="H238" s="63"/>
      <c r="I238" s="63">
        <v>2057330</v>
      </c>
      <c r="J238" s="63">
        <v>1000000</v>
      </c>
      <c r="K238" s="114">
        <v>1460000</v>
      </c>
      <c r="L238" s="114">
        <v>402670</v>
      </c>
      <c r="M238" s="50">
        <v>597330</v>
      </c>
      <c r="N238" s="50">
        <v>597330</v>
      </c>
      <c r="O238" s="115"/>
      <c r="P238" s="65">
        <v>1.4999999999999999E-2</v>
      </c>
      <c r="Q238" s="65">
        <v>3.5000000000000003E-2</v>
      </c>
      <c r="R238" s="65">
        <v>1.4999999999999999E-2</v>
      </c>
      <c r="S238" s="65">
        <v>1.4999999999999999E-2</v>
      </c>
      <c r="T238" s="66"/>
      <c r="U238" s="65"/>
      <c r="V238" s="66"/>
      <c r="W238" s="65"/>
      <c r="X238" s="15"/>
      <c r="Y238" s="65"/>
      <c r="Z238" s="65"/>
      <c r="AA238" s="65"/>
      <c r="AB238" s="65"/>
      <c r="AC238" s="65"/>
      <c r="AD238" s="65"/>
      <c r="AE238" s="33">
        <f>Table13[[#This Row],[Bid  Amount ]]/Table13[[#This Row],[Announced Amount]]</f>
        <v>2.0573299999999999</v>
      </c>
    </row>
    <row r="239" spans="1:33" x14ac:dyDescent="0.25">
      <c r="A239" s="30" t="s">
        <v>240</v>
      </c>
      <c r="B239" s="29">
        <v>45215</v>
      </c>
      <c r="C239" s="103" t="s">
        <v>262</v>
      </c>
      <c r="D239" s="97" t="s">
        <v>136</v>
      </c>
      <c r="E239" s="29">
        <v>45217</v>
      </c>
      <c r="F239" s="29">
        <v>46796</v>
      </c>
      <c r="G239" s="63">
        <v>3000000</v>
      </c>
      <c r="H239" s="63"/>
      <c r="I239" s="63">
        <v>3813000</v>
      </c>
      <c r="J239" s="63">
        <v>3000000</v>
      </c>
      <c r="K239" s="114">
        <v>3613000</v>
      </c>
      <c r="L239" s="114">
        <v>2800000</v>
      </c>
      <c r="M239" s="50">
        <v>200000</v>
      </c>
      <c r="N239" s="50">
        <v>200000</v>
      </c>
      <c r="O239" s="115"/>
      <c r="P239" s="65">
        <v>5.1130000000000002E-2</v>
      </c>
      <c r="Q239" s="65">
        <v>0.06</v>
      </c>
      <c r="R239" s="65">
        <v>5.1900000000000002E-2</v>
      </c>
      <c r="S239" s="65">
        <v>4.8000000000000001E-2</v>
      </c>
      <c r="T239" s="66">
        <v>103.39037276000001</v>
      </c>
      <c r="U239" s="65">
        <v>1.0829999999999999E-2</v>
      </c>
      <c r="V239" s="66">
        <v>104.47370608999999</v>
      </c>
      <c r="W239" s="65"/>
      <c r="X239" s="15"/>
      <c r="Y239" s="65"/>
      <c r="Z239" s="65"/>
      <c r="AA239" s="65"/>
      <c r="AB239" s="65"/>
      <c r="AC239" s="65"/>
      <c r="AD239" s="65">
        <v>0.06</v>
      </c>
      <c r="AE239" s="33">
        <f>Table13[[#This Row],[Bid  Amount ]]/Table13[[#This Row],[Announced Amount]]</f>
        <v>1.2709999999999999</v>
      </c>
    </row>
    <row r="240" spans="1:33" x14ac:dyDescent="0.25">
      <c r="A240" s="30" t="s">
        <v>289</v>
      </c>
      <c r="B240" s="29">
        <v>45216</v>
      </c>
      <c r="C240" s="103" t="s">
        <v>64</v>
      </c>
      <c r="D240" s="97" t="s">
        <v>136</v>
      </c>
      <c r="E240" s="29">
        <v>45218</v>
      </c>
      <c r="F240" s="29">
        <v>45582</v>
      </c>
      <c r="G240" s="63">
        <v>10000000</v>
      </c>
      <c r="H240" s="63"/>
      <c r="I240" s="63">
        <v>13435100</v>
      </c>
      <c r="J240" s="63">
        <v>10000000</v>
      </c>
      <c r="K240" s="114">
        <v>6822500</v>
      </c>
      <c r="L240" s="114">
        <v>3544250</v>
      </c>
      <c r="M240" s="50">
        <v>6612600</v>
      </c>
      <c r="N240" s="50">
        <v>6455750</v>
      </c>
      <c r="O240" s="115"/>
      <c r="P240" s="65">
        <v>3.107E-2</v>
      </c>
      <c r="Q240" s="65">
        <v>3.7499999999999999E-2</v>
      </c>
      <c r="R240" s="65">
        <v>3.15E-2</v>
      </c>
      <c r="S240" s="65">
        <v>0.03</v>
      </c>
      <c r="T240" s="66"/>
      <c r="U240" s="65"/>
      <c r="V240" s="66"/>
      <c r="W240" s="65"/>
      <c r="X240" s="15"/>
      <c r="Y240" s="65"/>
      <c r="Z240" s="65"/>
      <c r="AA240" s="65"/>
      <c r="AB240" s="65"/>
      <c r="AC240" s="65"/>
      <c r="AD240" s="65"/>
      <c r="AE240" s="33">
        <f>Table13[[#This Row],[Bid  Amount ]]/Table13[[#This Row],[Announced Amount]]</f>
        <v>1.34351</v>
      </c>
    </row>
    <row r="241" spans="1:33" x14ac:dyDescent="0.25">
      <c r="A241" s="30" t="s">
        <v>246</v>
      </c>
      <c r="B241" s="29">
        <v>45222</v>
      </c>
      <c r="C241" s="103" t="s">
        <v>98</v>
      </c>
      <c r="D241" s="97" t="s">
        <v>136</v>
      </c>
      <c r="E241" s="29">
        <v>45224</v>
      </c>
      <c r="F241" s="29">
        <v>46077</v>
      </c>
      <c r="G241" s="63">
        <v>2000000</v>
      </c>
      <c r="H241" s="31"/>
      <c r="I241" s="31">
        <v>3252200</v>
      </c>
      <c r="J241" s="63">
        <v>2051400</v>
      </c>
      <c r="K241" s="114">
        <v>3092200</v>
      </c>
      <c r="L241" s="114">
        <v>1891400</v>
      </c>
      <c r="M241" s="32">
        <v>160000</v>
      </c>
      <c r="N241" s="32">
        <v>160000</v>
      </c>
      <c r="O241" s="115"/>
      <c r="P241" s="91">
        <v>4.6890000000000001E-2</v>
      </c>
      <c r="Q241" s="91">
        <v>4.9700000000000001E-2</v>
      </c>
      <c r="R241" s="91">
        <v>4.7300000000000002E-2</v>
      </c>
      <c r="S241" s="91">
        <v>4.2999999999999997E-2</v>
      </c>
      <c r="T241" s="92">
        <v>100.67261707391067</v>
      </c>
      <c r="U241" s="91">
        <v>8.472222222222223E-3</v>
      </c>
      <c r="V241" s="92">
        <v>101.5198392961329</v>
      </c>
      <c r="W241" s="91"/>
      <c r="X241" s="91"/>
      <c r="Y241" s="91"/>
      <c r="Z241" s="91"/>
      <c r="AA241" s="91"/>
      <c r="AB241" s="91"/>
      <c r="AC241" s="91"/>
      <c r="AD241" s="91">
        <v>0.05</v>
      </c>
      <c r="AE241" s="33">
        <f>Table13[[#This Row],[Bid  Amount ]]/Table13[[#This Row],[Announced Amount]]</f>
        <v>1.6261000000000001</v>
      </c>
      <c r="AG241" s="8"/>
    </row>
    <row r="242" spans="1:33" x14ac:dyDescent="0.25">
      <c r="A242" s="30" t="s">
        <v>277</v>
      </c>
      <c r="B242" s="29">
        <v>45225</v>
      </c>
      <c r="C242" s="89" t="s">
        <v>131</v>
      </c>
      <c r="D242" s="97" t="s">
        <v>136</v>
      </c>
      <c r="E242" s="29">
        <v>45229</v>
      </c>
      <c r="F242" s="29">
        <v>48773</v>
      </c>
      <c r="G242" s="63">
        <v>3000000</v>
      </c>
      <c r="H242" s="31"/>
      <c r="I242" s="31">
        <v>2821400</v>
      </c>
      <c r="J242" s="63">
        <v>2408800</v>
      </c>
      <c r="K242" s="116">
        <v>2821400</v>
      </c>
      <c r="L242" s="116">
        <v>2408800</v>
      </c>
      <c r="M242" s="32" t="s">
        <v>99</v>
      </c>
      <c r="N242" s="32" t="s">
        <v>99</v>
      </c>
      <c r="O242" s="117">
        <v>6.4399999999999999E-2</v>
      </c>
      <c r="P242" s="91"/>
      <c r="Q242" s="91">
        <v>7.1999999999999995E-2</v>
      </c>
      <c r="R242" s="91">
        <v>6.4399999999999999E-2</v>
      </c>
      <c r="S242" s="91">
        <v>0.05</v>
      </c>
      <c r="T242" s="92">
        <v>96.850014580000007</v>
      </c>
      <c r="U242" s="91">
        <v>1.7829999999999999E-2</v>
      </c>
      <c r="V242" s="92">
        <v>98.633347920000006</v>
      </c>
      <c r="W242" s="91"/>
      <c r="X242" s="91"/>
      <c r="Y242" s="91"/>
      <c r="Z242" s="91"/>
      <c r="AA242" s="91"/>
      <c r="AB242" s="91"/>
      <c r="AC242" s="91"/>
      <c r="AD242" s="91">
        <v>0.06</v>
      </c>
      <c r="AE242" s="33">
        <f>Table13[[#This Row],[Bid  Amount ]]/Table13[[#This Row],[Announced Amount]]</f>
        <v>0.94046666666666667</v>
      </c>
      <c r="AG242" s="8"/>
    </row>
    <row r="243" spans="1:33" x14ac:dyDescent="0.25">
      <c r="A243" s="121" t="s">
        <v>290</v>
      </c>
      <c r="B243" s="190">
        <v>45230</v>
      </c>
      <c r="C243" s="122" t="s">
        <v>64</v>
      </c>
      <c r="D243" s="123" t="s">
        <v>140</v>
      </c>
      <c r="E243" s="190">
        <v>45232</v>
      </c>
      <c r="F243" s="190">
        <v>45596</v>
      </c>
      <c r="G243" s="124">
        <v>9500000</v>
      </c>
      <c r="H243" s="124"/>
      <c r="I243" s="124">
        <v>11700570</v>
      </c>
      <c r="J243" s="124">
        <v>9500000</v>
      </c>
      <c r="K243" s="125">
        <v>5907000</v>
      </c>
      <c r="L243" s="125">
        <v>3706430</v>
      </c>
      <c r="M243" s="14">
        <v>5793570</v>
      </c>
      <c r="N243" s="14">
        <v>5793570</v>
      </c>
      <c r="O243" s="117"/>
      <c r="P243" s="65">
        <v>3.1E-2</v>
      </c>
      <c r="Q243" s="65">
        <v>3.7499999999999999E-2</v>
      </c>
      <c r="R243" s="65">
        <v>3.1300000000000001E-2</v>
      </c>
      <c r="S243" s="65">
        <v>2.98E-2</v>
      </c>
      <c r="T243" s="66"/>
      <c r="U243" s="65"/>
      <c r="V243" s="66"/>
      <c r="W243" s="65"/>
      <c r="X243" s="15"/>
      <c r="Y243" s="65"/>
      <c r="Z243" s="65"/>
      <c r="AA243" s="65"/>
      <c r="AB243" s="65"/>
      <c r="AC243" s="65"/>
      <c r="AD243" s="65"/>
      <c r="AE243" s="33">
        <v>1.23</v>
      </c>
    </row>
    <row r="244" spans="1:33" x14ac:dyDescent="0.25">
      <c r="A244" s="121" t="s">
        <v>291</v>
      </c>
      <c r="B244" s="190">
        <v>45236</v>
      </c>
      <c r="C244" s="126" t="s">
        <v>133</v>
      </c>
      <c r="D244" s="123" t="s">
        <v>292</v>
      </c>
      <c r="E244" s="190">
        <v>45238</v>
      </c>
      <c r="F244" s="190">
        <v>47795</v>
      </c>
      <c r="G244" s="124">
        <v>2500000</v>
      </c>
      <c r="H244" s="124"/>
      <c r="I244" s="124">
        <v>3360100</v>
      </c>
      <c r="J244" s="124">
        <v>2840100</v>
      </c>
      <c r="K244" s="127">
        <v>3042900</v>
      </c>
      <c r="L244" s="127">
        <v>2522900</v>
      </c>
      <c r="M244" s="127">
        <v>317200</v>
      </c>
      <c r="N244" s="127">
        <v>317200</v>
      </c>
      <c r="O244" s="128">
        <v>5.6300000000000003E-2</v>
      </c>
      <c r="P244" s="129"/>
      <c r="Q244" s="129">
        <v>6.54E-2</v>
      </c>
      <c r="R244" s="129">
        <v>5.6300000000000003E-2</v>
      </c>
      <c r="S244" s="129">
        <v>3.7999999999999999E-2</v>
      </c>
      <c r="T244" s="130"/>
      <c r="U244" s="129"/>
      <c r="V244" s="130"/>
      <c r="W244" s="129"/>
      <c r="X244" s="118"/>
      <c r="Y244" s="129"/>
      <c r="Z244" s="129"/>
      <c r="AA244" s="129"/>
      <c r="AB244" s="129"/>
      <c r="AC244" s="129"/>
      <c r="AD244" s="129">
        <v>5.6300000000000003E-2</v>
      </c>
      <c r="AE244" s="119">
        <v>1.34</v>
      </c>
    </row>
    <row r="245" spans="1:33" x14ac:dyDescent="0.25">
      <c r="A245" s="121" t="s">
        <v>287</v>
      </c>
      <c r="B245" s="190">
        <v>45239</v>
      </c>
      <c r="C245" s="62" t="s">
        <v>127</v>
      </c>
      <c r="D245" s="123" t="s">
        <v>292</v>
      </c>
      <c r="E245" s="29">
        <v>45243</v>
      </c>
      <c r="F245" s="29">
        <v>45932</v>
      </c>
      <c r="G245" s="63">
        <v>3000000</v>
      </c>
      <c r="H245" s="63"/>
      <c r="I245" s="63">
        <v>4787400</v>
      </c>
      <c r="J245" s="63">
        <v>3449800</v>
      </c>
      <c r="K245" s="114">
        <v>4787400</v>
      </c>
      <c r="L245" s="114">
        <v>3449800</v>
      </c>
      <c r="M245" s="14" t="s">
        <v>99</v>
      </c>
      <c r="N245" s="14" t="s">
        <v>99</v>
      </c>
      <c r="O245" s="115">
        <v>4.1799999999999997E-2</v>
      </c>
      <c r="P245" s="65"/>
      <c r="Q245" s="65">
        <v>4.9000000000000002E-2</v>
      </c>
      <c r="R245" s="65">
        <v>4.1799999999999997E-2</v>
      </c>
      <c r="S245" s="65">
        <v>3.5000000000000003E-2</v>
      </c>
      <c r="T245" s="66">
        <v>99.744933646363251</v>
      </c>
      <c r="U245" s="65">
        <v>4.6011111111111105E-3</v>
      </c>
      <c r="V245" s="66">
        <v>100.20504475747437</v>
      </c>
      <c r="W245" s="65"/>
      <c r="X245" s="15"/>
      <c r="Y245" s="65"/>
      <c r="Z245" s="65"/>
      <c r="AA245" s="65"/>
      <c r="AB245" s="65"/>
      <c r="AC245" s="65"/>
      <c r="AD245" s="65">
        <v>4.0399999999999998E-2</v>
      </c>
      <c r="AE245" s="33">
        <f>Table13[[#This Row],[Bid  Amount ]]/Table13[[#This Row],[Announced Amount]]</f>
        <v>1.5958000000000001</v>
      </c>
    </row>
    <row r="246" spans="1:33" x14ac:dyDescent="0.25">
      <c r="A246" s="121" t="s">
        <v>293</v>
      </c>
      <c r="B246" s="190">
        <v>45244</v>
      </c>
      <c r="C246" s="122" t="s">
        <v>64</v>
      </c>
      <c r="D246" s="123" t="s">
        <v>292</v>
      </c>
      <c r="E246" s="190">
        <v>45246</v>
      </c>
      <c r="F246" s="190">
        <v>45610</v>
      </c>
      <c r="G246" s="124">
        <v>9000000</v>
      </c>
      <c r="H246" s="124"/>
      <c r="I246" s="124">
        <v>8280760</v>
      </c>
      <c r="J246" s="124">
        <v>8030760</v>
      </c>
      <c r="K246" s="125">
        <v>4975000</v>
      </c>
      <c r="L246" s="125">
        <v>4725000</v>
      </c>
      <c r="M246" s="120">
        <v>3305760</v>
      </c>
      <c r="N246" s="14">
        <v>3305760</v>
      </c>
      <c r="O246" s="117"/>
      <c r="P246" s="65">
        <v>3.3099999999999997E-2</v>
      </c>
      <c r="Q246" s="65">
        <v>3.7999999999999999E-2</v>
      </c>
      <c r="R246" s="65">
        <v>3.4000000000000002E-2</v>
      </c>
      <c r="S246" s="65">
        <v>2.9000000000000001E-2</v>
      </c>
      <c r="T246" s="66"/>
      <c r="U246" s="65"/>
      <c r="V246" s="66"/>
      <c r="W246" s="65"/>
      <c r="X246" s="15"/>
      <c r="Y246" s="65"/>
      <c r="Z246" s="65"/>
      <c r="AA246" s="65"/>
      <c r="AB246" s="65"/>
      <c r="AC246" s="65"/>
      <c r="AD246" s="65"/>
      <c r="AE246" s="33">
        <v>0.92</v>
      </c>
    </row>
    <row r="247" spans="1:33" x14ac:dyDescent="0.25">
      <c r="A247" s="121" t="s">
        <v>240</v>
      </c>
      <c r="B247" s="190">
        <v>45250</v>
      </c>
      <c r="C247" s="122" t="s">
        <v>262</v>
      </c>
      <c r="D247" s="123" t="s">
        <v>292</v>
      </c>
      <c r="E247" s="190">
        <v>45252</v>
      </c>
      <c r="F247" s="190">
        <v>46796</v>
      </c>
      <c r="G247" s="124">
        <v>3000000</v>
      </c>
      <c r="H247" s="124"/>
      <c r="I247" s="124">
        <v>2778500</v>
      </c>
      <c r="J247" s="124">
        <v>2473500</v>
      </c>
      <c r="K247" s="131">
        <v>2528500</v>
      </c>
      <c r="L247" s="131">
        <v>2223500</v>
      </c>
      <c r="M247" s="120">
        <v>250000</v>
      </c>
      <c r="N247" s="120">
        <v>250000</v>
      </c>
      <c r="O247" s="132"/>
      <c r="P247" s="129">
        <v>5.4019999999999999E-2</v>
      </c>
      <c r="Q247" s="129">
        <v>5.8799999999999998E-2</v>
      </c>
      <c r="R247" s="129">
        <v>5.62E-2</v>
      </c>
      <c r="S247" s="129">
        <v>4.8500000000000001E-2</v>
      </c>
      <c r="T247" s="130">
        <v>102.2223475701266</v>
      </c>
      <c r="U247" s="129">
        <v>1.6500000000000001E-2</v>
      </c>
      <c r="V247" s="130">
        <v>103.87234757012661</v>
      </c>
      <c r="W247" s="129"/>
      <c r="X247" s="118"/>
      <c r="Y247" s="129"/>
      <c r="Z247" s="129"/>
      <c r="AA247" s="129"/>
      <c r="AB247" s="129"/>
      <c r="AC247" s="129"/>
      <c r="AD247" s="129">
        <v>0.06</v>
      </c>
      <c r="AE247" s="119">
        <f>Table13[[#This Row],[Bid  Amount ]]/Table13[[#This Row],[Announced Amount]]</f>
        <v>0.92616666666666669</v>
      </c>
    </row>
    <row r="248" spans="1:33" x14ac:dyDescent="0.25">
      <c r="A248" s="121" t="s">
        <v>246</v>
      </c>
      <c r="B248" s="190">
        <v>45251</v>
      </c>
      <c r="C248" s="103" t="s">
        <v>98</v>
      </c>
      <c r="D248" s="123" t="s">
        <v>292</v>
      </c>
      <c r="E248" s="190">
        <v>45253</v>
      </c>
      <c r="F248" s="190">
        <v>46077</v>
      </c>
      <c r="G248" s="124">
        <v>2000000</v>
      </c>
      <c r="H248" s="124"/>
      <c r="I248" s="124">
        <v>2663100</v>
      </c>
      <c r="J248" s="124">
        <v>2300000</v>
      </c>
      <c r="K248" s="140">
        <v>2453100</v>
      </c>
      <c r="L248" s="140">
        <v>2090000</v>
      </c>
      <c r="M248" s="120">
        <v>210000</v>
      </c>
      <c r="N248" s="120">
        <v>210000</v>
      </c>
      <c r="O248" s="141"/>
      <c r="P248" s="129">
        <v>4.9369999999999997E-2</v>
      </c>
      <c r="Q248" s="129">
        <v>5.3600000000000002E-2</v>
      </c>
      <c r="R248" s="129">
        <v>5.1799999999999999E-2</v>
      </c>
      <c r="S248" s="129">
        <v>4.65E-2</v>
      </c>
      <c r="T248" s="130">
        <v>100.12515516000001</v>
      </c>
      <c r="U248" s="129">
        <v>1.2359999999999999E-2</v>
      </c>
      <c r="V248" s="130">
        <v>101.36126627</v>
      </c>
      <c r="W248" s="129"/>
      <c r="X248" s="118"/>
      <c r="Y248" s="129"/>
      <c r="Z248" s="129"/>
      <c r="AA248" s="129"/>
      <c r="AB248" s="129"/>
      <c r="AC248" s="129"/>
      <c r="AD248" s="129">
        <v>0.05</v>
      </c>
      <c r="AE248" s="119">
        <f>Table13[[#This Row],[Bid  Amount ]]/Table13[[#This Row],[Announced Amount]]</f>
        <v>1.33155</v>
      </c>
    </row>
    <row r="249" spans="1:33" x14ac:dyDescent="0.25">
      <c r="A249" s="133" t="s">
        <v>294</v>
      </c>
      <c r="B249" s="190">
        <v>45254</v>
      </c>
      <c r="C249" s="126" t="s">
        <v>64</v>
      </c>
      <c r="D249" s="123" t="s">
        <v>140</v>
      </c>
      <c r="E249" s="199">
        <v>45260</v>
      </c>
      <c r="F249" s="199">
        <v>45624</v>
      </c>
      <c r="G249" s="124">
        <v>9000000</v>
      </c>
      <c r="H249" s="124"/>
      <c r="I249" s="124">
        <v>7987650</v>
      </c>
      <c r="J249" s="124">
        <v>7777650</v>
      </c>
      <c r="K249" s="131">
        <v>3159850</v>
      </c>
      <c r="L249" s="131">
        <v>2949850</v>
      </c>
      <c r="M249" s="120">
        <v>4827800</v>
      </c>
      <c r="N249" s="120">
        <v>4827800</v>
      </c>
      <c r="O249" s="132"/>
      <c r="P249" s="129">
        <v>3.4099999999999998E-2</v>
      </c>
      <c r="Q249" s="129">
        <v>4.2500000000000003E-2</v>
      </c>
      <c r="R249" s="129">
        <v>3.5400000000000001E-2</v>
      </c>
      <c r="S249" s="129">
        <v>3.3399999999999999E-2</v>
      </c>
      <c r="T249" s="130"/>
      <c r="U249" s="129"/>
      <c r="V249" s="130"/>
      <c r="W249" s="129"/>
      <c r="X249" s="118"/>
      <c r="Y249" s="129"/>
      <c r="Z249" s="129"/>
      <c r="AA249" s="129"/>
      <c r="AB249" s="129"/>
      <c r="AC249" s="129"/>
      <c r="AD249" s="129"/>
      <c r="AE249" s="119">
        <v>0.89</v>
      </c>
    </row>
    <row r="250" spans="1:33" ht="14.25" customHeight="1" x14ac:dyDescent="0.25">
      <c r="A250" s="30" t="s">
        <v>295</v>
      </c>
      <c r="B250" s="29">
        <v>45265</v>
      </c>
      <c r="C250" s="103" t="s">
        <v>66</v>
      </c>
      <c r="D250" s="97" t="s">
        <v>148</v>
      </c>
      <c r="E250" s="29">
        <v>45267</v>
      </c>
      <c r="F250" s="29">
        <v>45358</v>
      </c>
      <c r="G250" s="63">
        <v>1000000</v>
      </c>
      <c r="H250" s="31"/>
      <c r="I250" s="31">
        <v>761740</v>
      </c>
      <c r="J250" s="63">
        <v>0</v>
      </c>
      <c r="K250" s="107">
        <v>655600</v>
      </c>
      <c r="L250" s="107">
        <v>0</v>
      </c>
      <c r="M250" s="32">
        <v>106140</v>
      </c>
      <c r="N250" s="32">
        <v>0</v>
      </c>
      <c r="O250" s="108"/>
      <c r="P250" s="91"/>
      <c r="Q250" s="91">
        <v>3.39E-2</v>
      </c>
      <c r="R250" s="91" t="s">
        <v>99</v>
      </c>
      <c r="S250" s="91">
        <v>3.2000000000000001E-2</v>
      </c>
      <c r="T250" s="92"/>
      <c r="U250" s="91"/>
      <c r="V250" s="92"/>
      <c r="W250" s="91"/>
      <c r="X250" s="91"/>
      <c r="Y250" s="91"/>
      <c r="Z250" s="91"/>
      <c r="AA250" s="91"/>
      <c r="AB250" s="91"/>
      <c r="AC250" s="91"/>
      <c r="AD250" s="91"/>
      <c r="AE250" s="33">
        <v>0.76</v>
      </c>
    </row>
    <row r="251" spans="1:33" x14ac:dyDescent="0.25">
      <c r="A251" s="109" t="s">
        <v>287</v>
      </c>
      <c r="B251" s="29">
        <v>45265</v>
      </c>
      <c r="C251" s="62" t="s">
        <v>127</v>
      </c>
      <c r="D251" s="97" t="s">
        <v>148</v>
      </c>
      <c r="E251" s="200">
        <v>45267</v>
      </c>
      <c r="F251" s="200">
        <v>45932</v>
      </c>
      <c r="G251" s="63">
        <v>2000000</v>
      </c>
      <c r="H251" s="63"/>
      <c r="I251" s="63">
        <v>4595200</v>
      </c>
      <c r="J251" s="63">
        <v>2299900</v>
      </c>
      <c r="K251" s="114">
        <v>4595200</v>
      </c>
      <c r="L251" s="114">
        <v>2299900</v>
      </c>
      <c r="M251" s="14"/>
      <c r="N251" s="14"/>
      <c r="O251" s="115">
        <v>4.2299999999999997E-2</v>
      </c>
      <c r="P251" s="65"/>
      <c r="Q251" s="65">
        <v>5.1999999999999998E-2</v>
      </c>
      <c r="R251" s="65">
        <v>4.2299999999999997E-2</v>
      </c>
      <c r="S251" s="65">
        <v>3.9E-2</v>
      </c>
      <c r="T251" s="66">
        <v>99.665740633072346</v>
      </c>
      <c r="U251" s="65">
        <v>7.2899999999999996E-3</v>
      </c>
      <c r="V251" s="66">
        <v>100.39518507751679</v>
      </c>
      <c r="W251" s="65"/>
      <c r="X251" s="15"/>
      <c r="Y251" s="65"/>
      <c r="Z251" s="65"/>
      <c r="AA251" s="65"/>
      <c r="AB251" s="65"/>
      <c r="AC251" s="65"/>
      <c r="AD251" s="65">
        <v>4.0399999999999998E-2</v>
      </c>
      <c r="AE251" s="33">
        <v>2.2999999999999998</v>
      </c>
    </row>
    <row r="252" spans="1:33" x14ac:dyDescent="0.25">
      <c r="A252" s="109" t="s">
        <v>240</v>
      </c>
      <c r="B252" s="29">
        <v>45271</v>
      </c>
      <c r="C252" s="62" t="s">
        <v>262</v>
      </c>
      <c r="D252" s="97" t="s">
        <v>148</v>
      </c>
      <c r="E252" s="200">
        <v>45273</v>
      </c>
      <c r="F252" s="200">
        <v>46796</v>
      </c>
      <c r="G252" s="63">
        <v>3000000</v>
      </c>
      <c r="H252" s="63"/>
      <c r="I252" s="63">
        <v>3230300</v>
      </c>
      <c r="J252" s="63">
        <v>3000000</v>
      </c>
      <c r="K252" s="114">
        <v>3030300</v>
      </c>
      <c r="L252" s="114">
        <v>2800000</v>
      </c>
      <c r="M252" s="14">
        <v>200000</v>
      </c>
      <c r="N252" s="14">
        <v>200000</v>
      </c>
      <c r="O252" s="115"/>
      <c r="P252" s="65">
        <v>5.6520000000000001E-2</v>
      </c>
      <c r="Q252" s="65">
        <v>6.1600000000000002E-2</v>
      </c>
      <c r="R252" s="65">
        <v>5.7799999999999997E-2</v>
      </c>
      <c r="S252" s="65">
        <v>4.7E-2</v>
      </c>
      <c r="T252" s="66">
        <v>101.26669164915685</v>
      </c>
      <c r="U252" s="65">
        <v>1.9999999999999997E-2</v>
      </c>
      <c r="V252" s="66">
        <v>103.26669164915685</v>
      </c>
      <c r="W252" s="65"/>
      <c r="X252" s="15"/>
      <c r="Y252" s="65"/>
      <c r="Z252" s="65"/>
      <c r="AA252" s="65"/>
      <c r="AB252" s="65"/>
      <c r="AC252" s="65"/>
      <c r="AD252" s="65">
        <v>0.06</v>
      </c>
      <c r="AE252" s="33">
        <v>1.08</v>
      </c>
    </row>
    <row r="253" spans="1:33" x14ac:dyDescent="0.25">
      <c r="A253" s="109" t="s">
        <v>291</v>
      </c>
      <c r="B253" s="29">
        <v>45273</v>
      </c>
      <c r="C253" s="134" t="s">
        <v>130</v>
      </c>
      <c r="D253" s="97" t="s">
        <v>148</v>
      </c>
      <c r="E253" s="200">
        <v>45275</v>
      </c>
      <c r="F253" s="200">
        <v>47795</v>
      </c>
      <c r="G253" s="63">
        <v>1500000</v>
      </c>
      <c r="H253" s="63"/>
      <c r="I253" s="63">
        <v>2044900</v>
      </c>
      <c r="J253" s="63">
        <v>1725000</v>
      </c>
      <c r="K253" s="114">
        <v>2044900</v>
      </c>
      <c r="L253" s="63">
        <v>1725000</v>
      </c>
      <c r="M253" s="142" t="s">
        <v>99</v>
      </c>
      <c r="N253" s="142" t="s">
        <v>99</v>
      </c>
      <c r="O253" s="115">
        <v>5.96E-2</v>
      </c>
      <c r="P253" s="65"/>
      <c r="Q253" s="65">
        <v>7.0000000000000007E-2</v>
      </c>
      <c r="R253" s="65">
        <v>5.96E-2</v>
      </c>
      <c r="S253" s="65">
        <v>0.04</v>
      </c>
      <c r="T253" s="66">
        <v>98.149096962984501</v>
      </c>
      <c r="U253" s="65">
        <v>5.79E-3</v>
      </c>
      <c r="V253" s="66">
        <v>98.727735851873391</v>
      </c>
      <c r="W253" s="65"/>
      <c r="X253" s="15"/>
      <c r="Y253" s="65"/>
      <c r="Z253" s="65"/>
      <c r="AA253" s="65"/>
      <c r="AB253" s="65"/>
      <c r="AC253" s="65"/>
      <c r="AD253" s="65">
        <v>5.6300000000000003E-2</v>
      </c>
      <c r="AE253" s="33">
        <v>1.36</v>
      </c>
    </row>
    <row r="254" spans="1:33" x14ac:dyDescent="0.25">
      <c r="A254" s="109" t="s">
        <v>246</v>
      </c>
      <c r="B254" s="29">
        <v>45278</v>
      </c>
      <c r="C254" s="139" t="s">
        <v>98</v>
      </c>
      <c r="D254" s="97" t="s">
        <v>148</v>
      </c>
      <c r="E254" s="201">
        <v>44981</v>
      </c>
      <c r="F254" s="200">
        <v>46077</v>
      </c>
      <c r="G254" s="63">
        <v>2000000</v>
      </c>
      <c r="H254" s="135"/>
      <c r="I254" s="135">
        <v>2961000</v>
      </c>
      <c r="J254" s="135">
        <v>2300000</v>
      </c>
      <c r="K254" s="136">
        <v>2761000</v>
      </c>
      <c r="L254" s="135">
        <v>2100000</v>
      </c>
      <c r="M254" s="14">
        <v>200000</v>
      </c>
      <c r="N254" s="14">
        <v>200000</v>
      </c>
      <c r="O254" s="115"/>
      <c r="P254" s="65">
        <v>5.0529999999999999E-2</v>
      </c>
      <c r="Q254" s="65">
        <v>5.3400000000000003E-2</v>
      </c>
      <c r="R254" s="65">
        <v>5.1700000000000003E-2</v>
      </c>
      <c r="S254" s="65">
        <v>4.8000000000000001E-2</v>
      </c>
      <c r="T254" s="66">
        <v>99.884832235863556</v>
      </c>
      <c r="U254" s="65">
        <v>1.6111111111111114E-2</v>
      </c>
      <c r="V254" s="66">
        <v>101.49594334697467</v>
      </c>
      <c r="W254" s="137"/>
      <c r="X254" s="138"/>
      <c r="Y254" s="137"/>
      <c r="Z254" s="137"/>
      <c r="AA254" s="137"/>
      <c r="AB254" s="137"/>
      <c r="AC254" s="137"/>
      <c r="AD254" s="65">
        <v>0.05</v>
      </c>
      <c r="AE254" s="33">
        <v>1.48</v>
      </c>
    </row>
    <row r="255" spans="1:33" x14ac:dyDescent="0.25">
      <c r="A255" s="109" t="s">
        <v>296</v>
      </c>
      <c r="B255" s="29">
        <v>45286</v>
      </c>
      <c r="C255" s="126" t="s">
        <v>64</v>
      </c>
      <c r="D255" s="97" t="s">
        <v>148</v>
      </c>
      <c r="E255" s="201">
        <v>45288</v>
      </c>
      <c r="F255" s="200">
        <v>45652</v>
      </c>
      <c r="G255" s="63">
        <v>7000000</v>
      </c>
      <c r="H255" s="145"/>
      <c r="I255" s="135">
        <v>9950920</v>
      </c>
      <c r="J255" s="135">
        <v>7000000</v>
      </c>
      <c r="K255" s="136">
        <v>4574500</v>
      </c>
      <c r="L255" s="143">
        <v>2502800</v>
      </c>
      <c r="M255" s="14">
        <v>5376420</v>
      </c>
      <c r="N255" s="14">
        <v>4497200</v>
      </c>
      <c r="O255" s="144"/>
      <c r="P255" s="129">
        <v>3.3619999999999997E-2</v>
      </c>
      <c r="Q255" s="146">
        <v>4.1000000000000002E-2</v>
      </c>
      <c r="R255" s="146">
        <v>3.4299999999999997E-2</v>
      </c>
      <c r="S255" s="146">
        <v>0.03</v>
      </c>
      <c r="T255" s="145"/>
      <c r="U255" s="145"/>
      <c r="V255" s="145"/>
      <c r="W255" s="145"/>
      <c r="X255" s="145"/>
      <c r="Y255" s="145"/>
      <c r="Z255" s="145"/>
      <c r="AA255" s="145"/>
      <c r="AB255" s="145"/>
      <c r="AC255" s="145"/>
      <c r="AD255" s="145"/>
      <c r="AE255" s="33">
        <v>1.42</v>
      </c>
    </row>
    <row r="256" spans="1:33" x14ac:dyDescent="0.25">
      <c r="A256" s="109" t="s">
        <v>297</v>
      </c>
      <c r="B256" s="29">
        <v>45294</v>
      </c>
      <c r="C256" s="126" t="s">
        <v>64</v>
      </c>
      <c r="D256" s="97" t="s">
        <v>65</v>
      </c>
      <c r="E256" s="201">
        <v>45295</v>
      </c>
      <c r="F256" s="200">
        <v>45659</v>
      </c>
      <c r="G256" s="63">
        <v>14000000</v>
      </c>
      <c r="H256" s="145"/>
      <c r="I256" s="135">
        <v>10502260</v>
      </c>
      <c r="J256" s="135">
        <v>10502260</v>
      </c>
      <c r="K256" s="136">
        <v>7130600</v>
      </c>
      <c r="L256" s="136">
        <v>7130600</v>
      </c>
      <c r="M256" s="14">
        <v>3371660</v>
      </c>
      <c r="N256" s="14">
        <v>3371660</v>
      </c>
      <c r="O256" s="144"/>
      <c r="P256" s="129">
        <v>3.3950000000000001E-2</v>
      </c>
      <c r="Q256" s="146">
        <v>3.6200000000000003E-2</v>
      </c>
      <c r="R256" s="146">
        <v>3.6200000000000003E-2</v>
      </c>
      <c r="S256" s="146">
        <v>3.2899999999999999E-2</v>
      </c>
      <c r="T256" s="145"/>
      <c r="U256" s="145"/>
      <c r="V256" s="145"/>
      <c r="W256" s="145"/>
      <c r="X256" s="145"/>
      <c r="Y256" s="145"/>
      <c r="Z256" s="145"/>
      <c r="AA256" s="145"/>
      <c r="AB256" s="145"/>
      <c r="AC256" s="145"/>
      <c r="AD256" s="145"/>
      <c r="AE256" s="33">
        <v>0.75</v>
      </c>
    </row>
    <row r="257" spans="1:31" x14ac:dyDescent="0.25">
      <c r="A257" s="121" t="s">
        <v>298</v>
      </c>
      <c r="B257" s="29">
        <v>45302</v>
      </c>
      <c r="C257" s="62" t="s">
        <v>128</v>
      </c>
      <c r="D257" s="97" t="s">
        <v>65</v>
      </c>
      <c r="E257" s="201">
        <v>45306</v>
      </c>
      <c r="F257" s="201">
        <v>46037</v>
      </c>
      <c r="G257" s="124">
        <v>8000000</v>
      </c>
      <c r="H257" s="145"/>
      <c r="I257" s="124">
        <v>9532900</v>
      </c>
      <c r="J257" s="124">
        <v>8551300</v>
      </c>
      <c r="K257" s="143">
        <v>9031000</v>
      </c>
      <c r="L257" s="143">
        <v>8049400</v>
      </c>
      <c r="M257" s="120">
        <v>501900</v>
      </c>
      <c r="N257" s="120">
        <v>501900</v>
      </c>
      <c r="O257" s="144">
        <v>4.2099999999999999E-2</v>
      </c>
      <c r="P257" s="129"/>
      <c r="Q257" s="146">
        <v>4.7E-2</v>
      </c>
      <c r="R257" s="147">
        <v>4.2099999999999999E-2</v>
      </c>
      <c r="S257" s="147">
        <v>3.5999999999999997E-2</v>
      </c>
      <c r="T257" s="145"/>
      <c r="U257" s="145"/>
      <c r="V257" s="145"/>
      <c r="W257" s="145"/>
      <c r="X257" s="145"/>
      <c r="Y257" s="145"/>
      <c r="Z257" s="145"/>
      <c r="AA257" s="145"/>
      <c r="AB257" s="145"/>
      <c r="AC257" s="145"/>
      <c r="AD257" s="65">
        <v>4.2099999999999999E-2</v>
      </c>
      <c r="AE257" s="119">
        <v>1.19</v>
      </c>
    </row>
    <row r="258" spans="1:31" ht="14.25" customHeight="1" x14ac:dyDescent="0.25">
      <c r="A258" s="30" t="s">
        <v>299</v>
      </c>
      <c r="B258" s="29">
        <v>45307</v>
      </c>
      <c r="C258" s="103" t="s">
        <v>66</v>
      </c>
      <c r="D258" s="97" t="s">
        <v>65</v>
      </c>
      <c r="E258" s="29">
        <v>45309</v>
      </c>
      <c r="F258" s="29">
        <v>45400</v>
      </c>
      <c r="G258" s="63">
        <v>1000000</v>
      </c>
      <c r="H258" s="63"/>
      <c r="I258" s="63">
        <v>2077480</v>
      </c>
      <c r="J258" s="63">
        <v>1000000</v>
      </c>
      <c r="K258" s="114">
        <v>2006300</v>
      </c>
      <c r="L258" s="114">
        <v>928820</v>
      </c>
      <c r="M258" s="14">
        <v>71180</v>
      </c>
      <c r="N258" s="14">
        <v>71180</v>
      </c>
      <c r="O258" s="115"/>
      <c r="P258" s="65">
        <v>3.092E-2</v>
      </c>
      <c r="Q258" s="65">
        <v>3.4000000000000002E-2</v>
      </c>
      <c r="R258" s="65">
        <v>3.2000000000000001E-2</v>
      </c>
      <c r="S258" s="65">
        <v>0.03</v>
      </c>
      <c r="T258" s="66"/>
      <c r="U258" s="65"/>
      <c r="V258" s="66"/>
      <c r="W258" s="65"/>
      <c r="X258" s="15"/>
      <c r="Y258" s="65"/>
      <c r="Z258" s="65"/>
      <c r="AA258" s="65"/>
      <c r="AB258" s="65"/>
      <c r="AC258" s="65"/>
      <c r="AD258" s="65"/>
      <c r="AE258" s="33">
        <f>Table13[[#This Row],[Bid  Amount ]]/Table13[[#This Row],[Announced Amount]]</f>
        <v>2.07748</v>
      </c>
    </row>
    <row r="259" spans="1:31" x14ac:dyDescent="0.25">
      <c r="A259" s="109" t="s">
        <v>300</v>
      </c>
      <c r="B259" s="29">
        <v>45307</v>
      </c>
      <c r="C259" s="126" t="s">
        <v>64</v>
      </c>
      <c r="D259" s="97" t="s">
        <v>65</v>
      </c>
      <c r="E259" s="201">
        <v>45309</v>
      </c>
      <c r="F259" s="200">
        <v>45673</v>
      </c>
      <c r="G259" s="63">
        <v>14000000</v>
      </c>
      <c r="H259" s="145"/>
      <c r="I259" s="135">
        <v>14790220</v>
      </c>
      <c r="J259" s="135">
        <v>14000000</v>
      </c>
      <c r="K259" s="136">
        <v>9127500</v>
      </c>
      <c r="L259" s="136">
        <v>8337280</v>
      </c>
      <c r="M259" s="14">
        <v>5662720</v>
      </c>
      <c r="N259" s="14">
        <v>5662720</v>
      </c>
      <c r="O259" s="144"/>
      <c r="P259" s="129">
        <v>3.44E-2</v>
      </c>
      <c r="Q259" s="146">
        <v>0.04</v>
      </c>
      <c r="R259" s="146">
        <v>3.5999999999999997E-2</v>
      </c>
      <c r="S259" s="146">
        <v>3.2000000000000001E-2</v>
      </c>
      <c r="T259" s="145"/>
      <c r="U259" s="145"/>
      <c r="V259" s="145"/>
      <c r="W259" s="145"/>
      <c r="X259" s="145"/>
      <c r="Y259" s="145"/>
      <c r="Z259" s="145"/>
      <c r="AA259" s="145"/>
      <c r="AB259" s="145"/>
      <c r="AC259" s="145"/>
      <c r="AD259" s="145"/>
      <c r="AE259" s="33">
        <f>Table13[[#This Row],[Bid  Amount ]]/Table13[[#This Row],[Announced Amount]]</f>
        <v>1.0564442857142857</v>
      </c>
    </row>
    <row r="260" spans="1:31" x14ac:dyDescent="0.25">
      <c r="A260" s="121" t="s">
        <v>302</v>
      </c>
      <c r="B260" s="190">
        <v>45313</v>
      </c>
      <c r="C260" s="148" t="s">
        <v>129</v>
      </c>
      <c r="D260" s="123" t="s">
        <v>65</v>
      </c>
      <c r="E260" s="201">
        <v>45313</v>
      </c>
      <c r="F260" s="200">
        <v>48968</v>
      </c>
      <c r="G260" s="124">
        <v>4000000</v>
      </c>
      <c r="H260" s="145"/>
      <c r="I260" s="124">
        <v>4773600</v>
      </c>
      <c r="J260" s="124">
        <v>4153600</v>
      </c>
      <c r="K260" s="143">
        <v>4308000</v>
      </c>
      <c r="L260" s="143">
        <v>3688000</v>
      </c>
      <c r="M260" s="143">
        <v>465600</v>
      </c>
      <c r="N260" s="120">
        <v>465600</v>
      </c>
      <c r="O260" s="144">
        <v>6.7799999999999999E-2</v>
      </c>
      <c r="P260" s="129"/>
      <c r="Q260" s="147">
        <v>7.2400000000000006E-2</v>
      </c>
      <c r="R260" s="129">
        <v>6.7799999999999999E-2</v>
      </c>
      <c r="S260" s="147">
        <v>5.5E-2</v>
      </c>
      <c r="T260" s="145"/>
      <c r="U260" s="145"/>
      <c r="V260" s="145"/>
      <c r="W260" s="145"/>
      <c r="X260" s="145"/>
      <c r="Y260" s="145"/>
      <c r="Z260" s="145"/>
      <c r="AA260" s="145"/>
      <c r="AB260" s="145"/>
      <c r="AC260" s="145"/>
      <c r="AD260" s="129">
        <v>6.7799999999999999E-2</v>
      </c>
      <c r="AE260" s="33">
        <f>Table13[[#This Row],[Bid  Amount ]]/Table13[[#This Row],[Announced Amount]]</f>
        <v>1.1934</v>
      </c>
    </row>
    <row r="261" spans="1:31" x14ac:dyDescent="0.25">
      <c r="A261" s="121" t="s">
        <v>303</v>
      </c>
      <c r="B261" s="190">
        <v>45314</v>
      </c>
      <c r="C261" s="126" t="s">
        <v>64</v>
      </c>
      <c r="D261" s="123" t="s">
        <v>65</v>
      </c>
      <c r="E261" s="202">
        <v>45316</v>
      </c>
      <c r="F261" s="199">
        <v>45680</v>
      </c>
      <c r="G261" s="124">
        <v>7000000</v>
      </c>
      <c r="H261" s="145"/>
      <c r="I261" s="124">
        <v>5587040</v>
      </c>
      <c r="J261" s="124">
        <v>5073040</v>
      </c>
      <c r="K261" s="149">
        <v>4134000</v>
      </c>
      <c r="L261" s="149">
        <v>3620000</v>
      </c>
      <c r="M261" s="120">
        <v>1453040</v>
      </c>
      <c r="N261" s="120">
        <v>1453040</v>
      </c>
      <c r="O261" s="150"/>
      <c r="P261" s="129">
        <v>3.5999999999999997E-2</v>
      </c>
      <c r="Q261" s="147">
        <v>3.8300000000000001E-2</v>
      </c>
      <c r="R261" s="147">
        <v>3.6700000000000003E-2</v>
      </c>
      <c r="S261" s="147">
        <v>3.5000000000000003E-2</v>
      </c>
      <c r="T261" s="145"/>
      <c r="U261" s="145"/>
      <c r="V261" s="145"/>
      <c r="W261" s="145"/>
      <c r="X261" s="145"/>
      <c r="Y261" s="145"/>
      <c r="Z261" s="145"/>
      <c r="AA261" s="145"/>
      <c r="AB261" s="145"/>
      <c r="AC261" s="145"/>
      <c r="AD261" s="145"/>
      <c r="AE261" s="33">
        <f>Table13[[#This Row],[Bid  Amount ]]/Table13[[#This Row],[Announced Amount]]</f>
        <v>0.79814857142857143</v>
      </c>
    </row>
    <row r="262" spans="1:31" x14ac:dyDescent="0.25">
      <c r="A262" s="30" t="s">
        <v>305</v>
      </c>
      <c r="B262" s="29">
        <v>45315</v>
      </c>
      <c r="C262" s="62" t="s">
        <v>306</v>
      </c>
      <c r="D262" s="97" t="s">
        <v>65</v>
      </c>
      <c r="E262" s="29">
        <v>45317</v>
      </c>
      <c r="F262" s="29">
        <v>47144</v>
      </c>
      <c r="G262" s="63">
        <v>4000000</v>
      </c>
      <c r="H262" s="31"/>
      <c r="I262" s="31">
        <v>7009100</v>
      </c>
      <c r="J262" s="31">
        <v>4600000</v>
      </c>
      <c r="K262" s="107">
        <v>6709100</v>
      </c>
      <c r="L262" s="107">
        <v>4300000</v>
      </c>
      <c r="M262" s="32">
        <v>300000</v>
      </c>
      <c r="N262" s="32">
        <v>300000</v>
      </c>
      <c r="O262" s="108"/>
      <c r="P262" s="91">
        <v>5.6230000000000002E-2</v>
      </c>
      <c r="Q262" s="91">
        <v>0.06</v>
      </c>
      <c r="R262" s="91">
        <v>5.8099999999999999E-2</v>
      </c>
      <c r="S262" s="91">
        <v>4.65E-2</v>
      </c>
      <c r="T262" s="92">
        <v>98.39370289</v>
      </c>
      <c r="U262" s="91">
        <v>0</v>
      </c>
      <c r="V262" s="92">
        <v>98.39370289</v>
      </c>
      <c r="W262" s="91">
        <v>3.32E-2</v>
      </c>
      <c r="X262" s="33">
        <v>0.78</v>
      </c>
      <c r="Y262" s="65"/>
      <c r="Z262" s="65"/>
      <c r="AA262" s="65"/>
      <c r="AB262" s="65"/>
      <c r="AC262" s="65"/>
      <c r="AD262" s="91">
        <v>5.2499999999999998E-2</v>
      </c>
      <c r="AE262" s="33">
        <f>Table13[[#This Row],[Bid  Amount ]]/Table13[[#This Row],[Announced Amount]]</f>
        <v>1.752275</v>
      </c>
    </row>
    <row r="263" spans="1:31" x14ac:dyDescent="0.25">
      <c r="A263" s="30" t="s">
        <v>307</v>
      </c>
      <c r="B263" s="29">
        <v>45321</v>
      </c>
      <c r="C263" s="126" t="s">
        <v>64</v>
      </c>
      <c r="D263" s="97" t="s">
        <v>77</v>
      </c>
      <c r="E263" s="29">
        <v>45323</v>
      </c>
      <c r="F263" s="199">
        <v>45687</v>
      </c>
      <c r="G263" s="63">
        <v>13500000</v>
      </c>
      <c r="H263" s="31"/>
      <c r="I263" s="31">
        <v>11298290</v>
      </c>
      <c r="J263" s="31">
        <v>10998290</v>
      </c>
      <c r="K263" s="157">
        <v>6048000</v>
      </c>
      <c r="L263" s="157">
        <v>5748000</v>
      </c>
      <c r="M263" s="32">
        <v>5250290</v>
      </c>
      <c r="N263" s="32">
        <v>5250290</v>
      </c>
      <c r="O263" s="158"/>
      <c r="P263" s="91">
        <v>3.6209999999999999E-2</v>
      </c>
      <c r="Q263" s="91">
        <v>3.8699999999999998E-2</v>
      </c>
      <c r="R263" s="91">
        <v>3.7100000000000001E-2</v>
      </c>
      <c r="S263" s="91">
        <v>3.5499999999999997E-2</v>
      </c>
      <c r="T263" s="92"/>
      <c r="U263" s="91"/>
      <c r="V263" s="92"/>
      <c r="W263" s="91"/>
      <c r="X263" s="33"/>
      <c r="Y263" s="65"/>
      <c r="Z263" s="65"/>
      <c r="AA263" s="65"/>
      <c r="AB263" s="65"/>
      <c r="AC263" s="65"/>
      <c r="AD263" s="91"/>
      <c r="AE263" s="33">
        <f>Table13[[#This Row],[Bid  Amount ]]/Table13[[#This Row],[Announced Amount]]</f>
        <v>0.83691037037037042</v>
      </c>
    </row>
    <row r="264" spans="1:31" x14ac:dyDescent="0.25">
      <c r="A264" s="30" t="s">
        <v>308</v>
      </c>
      <c r="B264" s="29">
        <v>45321</v>
      </c>
      <c r="C264" s="126" t="s">
        <v>76</v>
      </c>
      <c r="D264" s="97" t="s">
        <v>77</v>
      </c>
      <c r="E264" s="29">
        <v>45323</v>
      </c>
      <c r="F264" s="29">
        <v>45505</v>
      </c>
      <c r="G264" s="63">
        <v>1000000</v>
      </c>
      <c r="H264" s="31"/>
      <c r="I264" s="31">
        <v>2010790</v>
      </c>
      <c r="J264" s="63">
        <v>1000000</v>
      </c>
      <c r="K264" s="157">
        <v>1972200</v>
      </c>
      <c r="L264" s="157">
        <v>961410</v>
      </c>
      <c r="M264" s="32">
        <v>38590</v>
      </c>
      <c r="N264" s="32">
        <v>38590</v>
      </c>
      <c r="O264" s="158"/>
      <c r="P264" s="91">
        <v>3.2800000000000003E-2</v>
      </c>
      <c r="Q264" s="91">
        <v>3.5499999999999997E-2</v>
      </c>
      <c r="R264" s="91">
        <v>3.3500000000000002E-2</v>
      </c>
      <c r="S264" s="91">
        <v>2.9000000000000001E-2</v>
      </c>
      <c r="T264" s="92"/>
      <c r="U264" s="91"/>
      <c r="V264" s="92"/>
      <c r="W264" s="91"/>
      <c r="X264" s="33"/>
      <c r="Y264" s="65"/>
      <c r="Z264" s="65"/>
      <c r="AA264" s="65"/>
      <c r="AB264" s="65"/>
      <c r="AC264" s="65"/>
      <c r="AD264" s="91"/>
      <c r="AE264" s="33">
        <f>Table13[[#This Row],[Bid  Amount ]]/Table13[[#This Row],[Announced Amount]]</f>
        <v>2.0107900000000001</v>
      </c>
    </row>
    <row r="265" spans="1:31" x14ac:dyDescent="0.25">
      <c r="A265" s="30" t="s">
        <v>309</v>
      </c>
      <c r="B265" s="29">
        <v>45327</v>
      </c>
      <c r="C265" s="159" t="s">
        <v>133</v>
      </c>
      <c r="D265" s="97" t="s">
        <v>77</v>
      </c>
      <c r="E265" s="29">
        <v>45329</v>
      </c>
      <c r="F265" s="29">
        <v>47886</v>
      </c>
      <c r="G265" s="44">
        <v>4000000</v>
      </c>
      <c r="H265" s="31"/>
      <c r="I265" s="31">
        <v>7206400</v>
      </c>
      <c r="J265" s="63">
        <v>4296400</v>
      </c>
      <c r="K265" s="157">
        <v>6886100</v>
      </c>
      <c r="L265" s="157">
        <v>3679700</v>
      </c>
      <c r="M265" s="32">
        <v>320300</v>
      </c>
      <c r="N265" s="32">
        <v>320300</v>
      </c>
      <c r="O265" s="158">
        <v>6.0299999999999999E-2</v>
      </c>
      <c r="P265" s="91"/>
      <c r="Q265" s="91">
        <v>6.59E-2</v>
      </c>
      <c r="R265" s="91">
        <v>6.0299999999999999E-2</v>
      </c>
      <c r="S265" s="91">
        <v>5.0999999999999997E-2</v>
      </c>
      <c r="T265" s="92"/>
      <c r="U265" s="91"/>
      <c r="V265" s="92"/>
      <c r="W265" s="91"/>
      <c r="X265" s="33"/>
      <c r="Y265" s="65"/>
      <c r="Z265" s="65"/>
      <c r="AA265" s="65"/>
      <c r="AB265" s="65"/>
      <c r="AC265" s="65"/>
      <c r="AD265" s="91">
        <v>6.0299999999999999E-2</v>
      </c>
      <c r="AE265" s="33">
        <f>Table13[[#This Row],[Bid  Amount ]]/Table13[[#This Row],[Announced Amount]]</f>
        <v>1.8016000000000001</v>
      </c>
    </row>
    <row r="266" spans="1:31" x14ac:dyDescent="0.25">
      <c r="A266" s="30" t="s">
        <v>305</v>
      </c>
      <c r="B266" s="29">
        <v>45334</v>
      </c>
      <c r="C266" s="139" t="s">
        <v>74</v>
      </c>
      <c r="D266" s="97" t="s">
        <v>77</v>
      </c>
      <c r="E266" s="29">
        <v>45336</v>
      </c>
      <c r="F266" s="29">
        <v>47144</v>
      </c>
      <c r="G266" s="63">
        <v>3000000</v>
      </c>
      <c r="H266" s="145"/>
      <c r="I266" s="31">
        <v>6893800</v>
      </c>
      <c r="J266" s="63">
        <v>3450000</v>
      </c>
      <c r="K266" s="149">
        <v>6593800</v>
      </c>
      <c r="L266" s="32">
        <v>3150000</v>
      </c>
      <c r="M266" s="32">
        <v>300000</v>
      </c>
      <c r="N266" s="32">
        <v>300000</v>
      </c>
      <c r="O266" s="150"/>
      <c r="P266" s="91">
        <v>5.5730000000000002E-2</v>
      </c>
      <c r="Q266" s="91">
        <v>0.06</v>
      </c>
      <c r="R266" s="91">
        <v>5.7599999999999998E-2</v>
      </c>
      <c r="S266" s="91">
        <v>0.05</v>
      </c>
      <c r="T266" s="92">
        <v>98.616122777472683</v>
      </c>
      <c r="U266" s="91">
        <v>2.6250000000000002E-3</v>
      </c>
      <c r="V266" s="92">
        <v>98.878622777472685</v>
      </c>
      <c r="W266" s="145"/>
      <c r="X266" s="145"/>
      <c r="Y266" s="145"/>
      <c r="Z266" s="145"/>
      <c r="AA266" s="145"/>
      <c r="AB266" s="145"/>
      <c r="AC266" s="145"/>
      <c r="AD266" s="91">
        <v>5.2499999999999998E-2</v>
      </c>
      <c r="AE266" s="33">
        <f>Table13[[#This Row],[Bid  Amount ]]/Table13[[#This Row],[Announced Amount]]</f>
        <v>2.2979333333333334</v>
      </c>
    </row>
    <row r="267" spans="1:31" x14ac:dyDescent="0.25">
      <c r="A267" s="30" t="s">
        <v>310</v>
      </c>
      <c r="B267" s="29">
        <v>45335</v>
      </c>
      <c r="C267" s="126" t="s">
        <v>64</v>
      </c>
      <c r="D267" s="97" t="s">
        <v>77</v>
      </c>
      <c r="E267" s="29">
        <v>45337</v>
      </c>
      <c r="F267" s="29">
        <v>45701</v>
      </c>
      <c r="G267" s="63">
        <v>12500000</v>
      </c>
      <c r="H267" s="145"/>
      <c r="I267" s="31">
        <v>12438770</v>
      </c>
      <c r="J267" s="63">
        <v>12438770</v>
      </c>
      <c r="K267" s="149">
        <v>6983800</v>
      </c>
      <c r="L267" s="32">
        <v>6983800</v>
      </c>
      <c r="M267" s="32">
        <v>5454970</v>
      </c>
      <c r="N267" s="32">
        <v>5454970</v>
      </c>
      <c r="O267" s="150"/>
      <c r="P267" s="91">
        <v>3.6249999999999998E-2</v>
      </c>
      <c r="Q267" s="91">
        <v>3.73E-2</v>
      </c>
      <c r="R267" s="91">
        <v>3.73E-2</v>
      </c>
      <c r="S267" s="91">
        <v>3.5000000000000003E-2</v>
      </c>
      <c r="T267" s="92"/>
      <c r="U267" s="91"/>
      <c r="V267" s="92"/>
      <c r="W267" s="145"/>
      <c r="X267" s="145"/>
      <c r="Y267" s="145"/>
      <c r="Z267" s="145"/>
      <c r="AA267" s="145"/>
      <c r="AB267" s="145"/>
      <c r="AC267" s="145"/>
      <c r="AD267" s="91"/>
      <c r="AE267" s="33">
        <v>0.99</v>
      </c>
    </row>
    <row r="268" spans="1:31" x14ac:dyDescent="0.25">
      <c r="A268" s="121" t="s">
        <v>298</v>
      </c>
      <c r="B268" s="190">
        <v>45342</v>
      </c>
      <c r="C268" s="62" t="s">
        <v>127</v>
      </c>
      <c r="D268" s="97" t="s">
        <v>77</v>
      </c>
      <c r="E268" s="190">
        <v>45344</v>
      </c>
      <c r="F268" s="190">
        <v>46037</v>
      </c>
      <c r="G268" s="124">
        <v>7000000</v>
      </c>
      <c r="H268" s="160"/>
      <c r="I268" s="160">
        <v>9484100</v>
      </c>
      <c r="J268" s="124">
        <v>7734100</v>
      </c>
      <c r="K268" s="149">
        <v>9484100</v>
      </c>
      <c r="L268" s="149">
        <v>7734100</v>
      </c>
      <c r="M268" s="161">
        <v>0</v>
      </c>
      <c r="N268" s="161">
        <v>0</v>
      </c>
      <c r="O268" s="150">
        <v>4.2299999999999997E-2</v>
      </c>
      <c r="P268" s="162"/>
      <c r="Q268" s="162">
        <v>4.3999999999999997E-2</v>
      </c>
      <c r="R268" s="162">
        <v>4.2299999999999997E-2</v>
      </c>
      <c r="S268" s="162">
        <v>3.7999999999999999E-2</v>
      </c>
      <c r="T268" s="163">
        <v>99.960313674347105</v>
      </c>
      <c r="U268" s="162">
        <v>4.326944444444444E-3</v>
      </c>
      <c r="V268" s="163">
        <v>100.39300811879156</v>
      </c>
      <c r="W268" s="162"/>
      <c r="X268" s="119"/>
      <c r="Y268" s="129"/>
      <c r="Z268" s="129"/>
      <c r="AA268" s="129"/>
      <c r="AB268" s="129"/>
      <c r="AC268" s="129"/>
      <c r="AD268" s="162">
        <v>4.2099999999999999E-2</v>
      </c>
      <c r="AE268" s="119">
        <v>1.35</v>
      </c>
    </row>
    <row r="269" spans="1:31" x14ac:dyDescent="0.25">
      <c r="A269" s="121" t="s">
        <v>311</v>
      </c>
      <c r="B269" s="190">
        <v>45343</v>
      </c>
      <c r="C269" s="126" t="s">
        <v>350</v>
      </c>
      <c r="D269" s="97" t="s">
        <v>77</v>
      </c>
      <c r="E269" s="190">
        <v>45345</v>
      </c>
      <c r="F269" s="190">
        <v>46441</v>
      </c>
      <c r="G269" s="124">
        <v>5000000</v>
      </c>
      <c r="H269" s="145"/>
      <c r="I269" s="124">
        <v>7804300</v>
      </c>
      <c r="J269" s="124">
        <v>5750000</v>
      </c>
      <c r="K269" s="149">
        <v>7554300</v>
      </c>
      <c r="L269" s="149">
        <v>5500000</v>
      </c>
      <c r="M269" s="120">
        <v>250000</v>
      </c>
      <c r="N269" s="120">
        <v>250000</v>
      </c>
      <c r="O269" s="150"/>
      <c r="P269" s="129">
        <v>4.913E-2</v>
      </c>
      <c r="Q269" s="147">
        <v>5.2400000000000002E-2</v>
      </c>
      <c r="R269" s="147">
        <v>5.11E-2</v>
      </c>
      <c r="S269" s="147">
        <v>4.65E-2</v>
      </c>
      <c r="T269" s="92">
        <v>99.412530276844393</v>
      </c>
      <c r="U269" s="91">
        <v>0</v>
      </c>
      <c r="V269" s="92">
        <v>99.412530276844393</v>
      </c>
      <c r="W269" s="145"/>
      <c r="X269" s="145"/>
      <c r="Y269" s="145"/>
      <c r="Z269" s="145"/>
      <c r="AA269" s="145"/>
      <c r="AB269" s="145"/>
      <c r="AC269" s="145"/>
      <c r="AD269" s="162">
        <v>4.7E-2</v>
      </c>
      <c r="AE269" s="119">
        <v>1.56</v>
      </c>
    </row>
    <row r="270" spans="1:31" x14ac:dyDescent="0.25">
      <c r="A270" s="121" t="s">
        <v>312</v>
      </c>
      <c r="B270" s="190">
        <v>45348</v>
      </c>
      <c r="C270" s="126" t="s">
        <v>143</v>
      </c>
      <c r="D270" s="97" t="s">
        <v>77</v>
      </c>
      <c r="E270" s="190">
        <v>45350</v>
      </c>
      <c r="F270" s="190">
        <v>50829</v>
      </c>
      <c r="G270" s="124">
        <v>2000000</v>
      </c>
      <c r="H270" s="145"/>
      <c r="I270" s="124">
        <v>2256400</v>
      </c>
      <c r="J270" s="124">
        <v>1835000</v>
      </c>
      <c r="K270" s="149">
        <v>1932900</v>
      </c>
      <c r="L270" s="149">
        <v>1511500</v>
      </c>
      <c r="M270" s="120">
        <v>323500</v>
      </c>
      <c r="N270" s="120">
        <v>323500</v>
      </c>
      <c r="O270" s="150">
        <v>7.9399999999999998E-2</v>
      </c>
      <c r="P270" s="129"/>
      <c r="Q270" s="147">
        <v>0.11</v>
      </c>
      <c r="R270" s="147">
        <v>7.9399999999999998E-2</v>
      </c>
      <c r="S270" s="147">
        <v>5.5E-2</v>
      </c>
      <c r="T270" s="145"/>
      <c r="U270" s="145"/>
      <c r="V270" s="145"/>
      <c r="W270" s="145"/>
      <c r="X270" s="145"/>
      <c r="Y270" s="145"/>
      <c r="Z270" s="145"/>
      <c r="AA270" s="145"/>
      <c r="AB270" s="145"/>
      <c r="AC270" s="145"/>
      <c r="AD270" s="162">
        <v>7.9399999999999998E-2</v>
      </c>
      <c r="AE270" s="119">
        <v>1.1299999999999999</v>
      </c>
    </row>
    <row r="271" spans="1:31" x14ac:dyDescent="0.25">
      <c r="A271" s="121" t="s">
        <v>313</v>
      </c>
      <c r="B271" s="190">
        <v>45349</v>
      </c>
      <c r="C271" s="126" t="s">
        <v>64</v>
      </c>
      <c r="D271" s="97" t="s">
        <v>77</v>
      </c>
      <c r="E271" s="190">
        <v>45351</v>
      </c>
      <c r="F271" s="190">
        <v>45715</v>
      </c>
      <c r="G271" s="124">
        <v>12500000</v>
      </c>
      <c r="H271" s="145"/>
      <c r="I271" s="124">
        <v>13769200</v>
      </c>
      <c r="J271" s="124">
        <v>12500000</v>
      </c>
      <c r="K271" s="149">
        <v>9169230</v>
      </c>
      <c r="L271" s="149">
        <v>7900030</v>
      </c>
      <c r="M271" s="120">
        <v>4599970</v>
      </c>
      <c r="N271" s="120">
        <v>4599970</v>
      </c>
      <c r="O271" s="150"/>
      <c r="P271" s="129">
        <v>3.628E-2</v>
      </c>
      <c r="Q271" s="147">
        <v>3.7999999999999999E-2</v>
      </c>
      <c r="R271" s="147">
        <v>3.628E-2</v>
      </c>
      <c r="S271" s="147">
        <v>3.4000000000000002E-2</v>
      </c>
      <c r="T271" s="145"/>
      <c r="U271" s="145"/>
      <c r="V271" s="145"/>
      <c r="W271" s="145"/>
      <c r="X271" s="145"/>
      <c r="Y271" s="145"/>
      <c r="Z271" s="145"/>
      <c r="AA271" s="145"/>
      <c r="AB271" s="145"/>
      <c r="AC271" s="145"/>
      <c r="AD271" s="145"/>
      <c r="AE271" s="119">
        <v>1.1000000000000001</v>
      </c>
    </row>
    <row r="272" spans="1:31" x14ac:dyDescent="0.25">
      <c r="A272" s="121" t="s">
        <v>309</v>
      </c>
      <c r="B272" s="190">
        <v>45351</v>
      </c>
      <c r="C272" s="62" t="s">
        <v>130</v>
      </c>
      <c r="D272" s="123" t="s">
        <v>83</v>
      </c>
      <c r="E272" s="190">
        <v>45355</v>
      </c>
      <c r="F272" s="190">
        <v>47886</v>
      </c>
      <c r="G272" s="124">
        <v>3000000</v>
      </c>
      <c r="H272" s="145"/>
      <c r="I272" s="124">
        <v>6113900</v>
      </c>
      <c r="J272" s="124">
        <v>3450000</v>
      </c>
      <c r="K272" s="124">
        <v>6113900</v>
      </c>
      <c r="L272" s="124">
        <v>3450000</v>
      </c>
      <c r="M272" s="120" t="s">
        <v>99</v>
      </c>
      <c r="N272" s="120" t="s">
        <v>99</v>
      </c>
      <c r="O272" s="150">
        <v>5.9799999999999999E-2</v>
      </c>
      <c r="P272" s="129"/>
      <c r="Q272" s="147">
        <v>6.9000000000000006E-2</v>
      </c>
      <c r="R272" s="147">
        <v>5.9799999999999999E-2</v>
      </c>
      <c r="S272" s="147">
        <v>5.5800000000000002E-2</v>
      </c>
      <c r="T272" s="92">
        <v>100.27449962994861</v>
      </c>
      <c r="U272" s="162">
        <v>4.5224999999999996E-3</v>
      </c>
      <c r="V272" s="92">
        <v>100.72674962994861</v>
      </c>
      <c r="W272" s="145"/>
      <c r="X272" s="145"/>
      <c r="Y272" s="145"/>
      <c r="Z272" s="145"/>
      <c r="AA272" s="145"/>
      <c r="AB272" s="145"/>
      <c r="AC272" s="145"/>
      <c r="AD272" s="162">
        <v>6.0299999999999999E-2</v>
      </c>
      <c r="AE272" s="119">
        <v>2.04</v>
      </c>
    </row>
    <row r="273" spans="1:31" x14ac:dyDescent="0.25">
      <c r="A273" s="121" t="s">
        <v>298</v>
      </c>
      <c r="B273" s="190">
        <v>45356</v>
      </c>
      <c r="C273" s="62" t="s">
        <v>127</v>
      </c>
      <c r="D273" s="123" t="s">
        <v>83</v>
      </c>
      <c r="E273" s="190">
        <v>45358</v>
      </c>
      <c r="F273" s="190">
        <v>46037</v>
      </c>
      <c r="G273" s="124">
        <v>7000000</v>
      </c>
      <c r="H273" s="145"/>
      <c r="I273" s="124">
        <v>8349500</v>
      </c>
      <c r="J273" s="124">
        <v>7236800</v>
      </c>
      <c r="K273" s="124">
        <v>8349500</v>
      </c>
      <c r="L273" s="124">
        <v>7236800</v>
      </c>
      <c r="M273" s="161">
        <v>0</v>
      </c>
      <c r="N273" s="161">
        <v>0</v>
      </c>
      <c r="O273" s="150">
        <v>4.2299999999999997E-2</v>
      </c>
      <c r="P273" s="129"/>
      <c r="Q273" s="147">
        <v>0.05</v>
      </c>
      <c r="R273" s="147">
        <v>4.2299999999999997E-2</v>
      </c>
      <c r="S273" s="147">
        <v>3.5000000000000003E-2</v>
      </c>
      <c r="T273" s="163">
        <v>99.960147271956757</v>
      </c>
      <c r="U273" s="162">
        <v>6.0811111111111101E-3</v>
      </c>
      <c r="V273" s="163">
        <v>100.56825838306787</v>
      </c>
      <c r="W273" s="145"/>
      <c r="X273" s="145"/>
      <c r="Y273" s="145"/>
      <c r="Z273" s="145"/>
      <c r="AA273" s="145"/>
      <c r="AB273" s="145"/>
      <c r="AC273" s="145"/>
      <c r="AD273" s="162">
        <v>4.2099999999999999E-2</v>
      </c>
      <c r="AE273" s="119">
        <v>1.19</v>
      </c>
    </row>
    <row r="274" spans="1:31" x14ac:dyDescent="0.25">
      <c r="A274" s="121" t="s">
        <v>314</v>
      </c>
      <c r="B274" s="190">
        <v>45363</v>
      </c>
      <c r="C274" s="126" t="s">
        <v>64</v>
      </c>
      <c r="D274" s="123" t="s">
        <v>83</v>
      </c>
      <c r="E274" s="190">
        <v>45366</v>
      </c>
      <c r="F274" s="190">
        <v>45729</v>
      </c>
      <c r="G274" s="124">
        <v>8500000</v>
      </c>
      <c r="H274" s="145"/>
      <c r="I274" s="124">
        <v>11928480</v>
      </c>
      <c r="J274" s="124">
        <v>8500000</v>
      </c>
      <c r="K274" s="149">
        <v>8368330</v>
      </c>
      <c r="L274" s="149">
        <v>4939850</v>
      </c>
      <c r="M274" s="120">
        <v>3560150</v>
      </c>
      <c r="N274" s="120">
        <v>3560150</v>
      </c>
      <c r="O274" s="150"/>
      <c r="P274" s="129">
        <v>3.6139999999999999E-2</v>
      </c>
      <c r="Q274" s="147">
        <v>3.8100000000000002E-2</v>
      </c>
      <c r="R274" s="147">
        <v>3.7100000000000001E-2</v>
      </c>
      <c r="S274" s="147">
        <v>3.5000000000000003E-2</v>
      </c>
      <c r="T274" s="163"/>
      <c r="U274" s="162"/>
      <c r="V274" s="163"/>
      <c r="W274" s="145"/>
      <c r="X274" s="145"/>
      <c r="Y274" s="145"/>
      <c r="Z274" s="145"/>
      <c r="AA274" s="145"/>
      <c r="AB274" s="145"/>
      <c r="AC274" s="145"/>
      <c r="AD274" s="162"/>
      <c r="AE274" s="119">
        <v>1.4</v>
      </c>
    </row>
    <row r="275" spans="1:31" x14ac:dyDescent="0.25">
      <c r="A275" s="121" t="s">
        <v>311</v>
      </c>
      <c r="B275" s="190">
        <v>45369</v>
      </c>
      <c r="C275" s="139" t="s">
        <v>98</v>
      </c>
      <c r="D275" s="123" t="s">
        <v>83</v>
      </c>
      <c r="E275" s="190">
        <v>45371</v>
      </c>
      <c r="F275" s="190">
        <v>46441</v>
      </c>
      <c r="G275" s="124">
        <v>2000000</v>
      </c>
      <c r="H275" s="145"/>
      <c r="I275" s="124">
        <v>5917200</v>
      </c>
      <c r="J275" s="124">
        <v>2300000</v>
      </c>
      <c r="K275" s="149">
        <v>5617200</v>
      </c>
      <c r="L275" s="149">
        <v>2000000</v>
      </c>
      <c r="M275" s="120">
        <v>300000</v>
      </c>
      <c r="N275" s="120">
        <v>300000</v>
      </c>
      <c r="O275" s="150"/>
      <c r="P275" s="129">
        <v>4.829E-2</v>
      </c>
      <c r="Q275" s="147">
        <v>5.2900000000000003E-2</v>
      </c>
      <c r="R275" s="147">
        <v>4.9000000000000002E-2</v>
      </c>
      <c r="S275" s="147">
        <v>4.7E-2</v>
      </c>
      <c r="T275" s="163">
        <v>99.648443326286596</v>
      </c>
      <c r="U275" s="162">
        <v>3.5249999999999999E-3</v>
      </c>
      <c r="V275" s="163">
        <v>100.0009433262866</v>
      </c>
      <c r="W275" s="145"/>
      <c r="X275" s="145"/>
      <c r="Y275" s="145"/>
      <c r="Z275" s="145"/>
      <c r="AA275" s="145"/>
      <c r="AB275" s="145"/>
      <c r="AC275" s="145"/>
      <c r="AD275" s="162">
        <v>4.7E-2</v>
      </c>
      <c r="AE275" s="119">
        <v>2.96</v>
      </c>
    </row>
    <row r="276" spans="1:31" x14ac:dyDescent="0.25">
      <c r="A276" s="121" t="s">
        <v>305</v>
      </c>
      <c r="B276" s="190">
        <v>45376</v>
      </c>
      <c r="C276" s="122" t="s">
        <v>74</v>
      </c>
      <c r="D276" s="123" t="s">
        <v>83</v>
      </c>
      <c r="E276" s="190">
        <v>45378</v>
      </c>
      <c r="F276" s="29">
        <v>47144</v>
      </c>
      <c r="G276" s="124">
        <v>3000000</v>
      </c>
      <c r="H276" s="145"/>
      <c r="I276" s="160">
        <v>8020800</v>
      </c>
      <c r="J276" s="124">
        <v>3450000</v>
      </c>
      <c r="K276" s="149">
        <v>7670800</v>
      </c>
      <c r="L276" s="149">
        <v>3100000</v>
      </c>
      <c r="M276" s="161">
        <v>350000</v>
      </c>
      <c r="N276" s="161">
        <v>350000</v>
      </c>
      <c r="O276" s="150"/>
      <c r="P276" s="162">
        <v>5.4730000000000001E-2</v>
      </c>
      <c r="Q276" s="162">
        <v>5.8700000000000002E-2</v>
      </c>
      <c r="R276" s="162">
        <v>5.5199999999999999E-2</v>
      </c>
      <c r="S276" s="162">
        <v>5.1999999999999998E-2</v>
      </c>
      <c r="T276" s="163">
        <v>99.056625071698747</v>
      </c>
      <c r="U276" s="162">
        <v>8.8958333333333337E-3</v>
      </c>
      <c r="V276" s="163">
        <v>99.946208405032081</v>
      </c>
      <c r="W276" s="145"/>
      <c r="X276" s="145"/>
      <c r="Y276" s="145"/>
      <c r="Z276" s="145"/>
      <c r="AA276" s="145"/>
      <c r="AB276" s="145"/>
      <c r="AC276" s="145"/>
      <c r="AD276" s="162">
        <v>5.2499999999999998E-2</v>
      </c>
      <c r="AE276" s="119">
        <f>Table13[[#This Row],[Bid  Amount ]]/Table13[[#This Row],[Announced Amount]]</f>
        <v>2.6736</v>
      </c>
    </row>
    <row r="277" spans="1:31" x14ac:dyDescent="0.25">
      <c r="A277" s="121" t="s">
        <v>318</v>
      </c>
      <c r="B277" s="190">
        <v>45377</v>
      </c>
      <c r="C277" s="122" t="s">
        <v>64</v>
      </c>
      <c r="D277" s="123" t="s">
        <v>83</v>
      </c>
      <c r="E277" s="190">
        <v>45379</v>
      </c>
      <c r="F277" s="29">
        <v>45743</v>
      </c>
      <c r="G277" s="124">
        <v>8500000</v>
      </c>
      <c r="H277" s="145"/>
      <c r="I277" s="124">
        <v>8558270</v>
      </c>
      <c r="J277" s="124">
        <v>8500000</v>
      </c>
      <c r="K277" s="149">
        <v>4604350</v>
      </c>
      <c r="L277" s="149">
        <v>4546080</v>
      </c>
      <c r="M277" s="120">
        <v>3953920</v>
      </c>
      <c r="N277" s="120">
        <v>3953920</v>
      </c>
      <c r="O277" s="150"/>
      <c r="P277" s="129">
        <v>3.6519999999999997E-2</v>
      </c>
      <c r="Q277" s="147">
        <v>3.7499999999999999E-2</v>
      </c>
      <c r="R277" s="147">
        <v>3.7100000000000001E-2</v>
      </c>
      <c r="S277" s="147">
        <v>3.56E-2</v>
      </c>
      <c r="T277" s="163"/>
      <c r="U277" s="162"/>
      <c r="V277" s="163"/>
      <c r="W277" s="145"/>
      <c r="X277" s="145"/>
      <c r="Y277" s="145"/>
      <c r="Z277" s="145"/>
      <c r="AA277" s="145"/>
      <c r="AB277" s="145"/>
      <c r="AC277" s="145"/>
      <c r="AD277" s="162"/>
      <c r="AE277" s="119">
        <v>1.01</v>
      </c>
    </row>
    <row r="278" spans="1:31" x14ac:dyDescent="0.25">
      <c r="A278" s="121" t="s">
        <v>319</v>
      </c>
      <c r="B278" s="190">
        <v>45384</v>
      </c>
      <c r="C278" s="126" t="s">
        <v>64</v>
      </c>
      <c r="D278" s="123" t="s">
        <v>95</v>
      </c>
      <c r="E278" s="190">
        <v>45386</v>
      </c>
      <c r="F278" s="190">
        <v>45750</v>
      </c>
      <c r="G278" s="124">
        <v>9000000</v>
      </c>
      <c r="H278" s="145"/>
      <c r="I278" s="124">
        <v>7327930</v>
      </c>
      <c r="J278" s="124">
        <v>7327930</v>
      </c>
      <c r="K278" s="149">
        <v>6510000</v>
      </c>
      <c r="L278" s="149">
        <v>6510000</v>
      </c>
      <c r="M278" s="120">
        <v>817930</v>
      </c>
      <c r="N278" s="120">
        <v>817930</v>
      </c>
      <c r="O278" s="150"/>
      <c r="P278" s="129">
        <v>3.6920000000000001E-2</v>
      </c>
      <c r="Q278" s="147">
        <v>3.8199999999999998E-2</v>
      </c>
      <c r="R278" s="147">
        <v>3.8199999999999998E-2</v>
      </c>
      <c r="S278" s="147">
        <v>3.56E-2</v>
      </c>
      <c r="T278" s="163"/>
      <c r="U278" s="162"/>
      <c r="V278" s="163"/>
      <c r="W278" s="145"/>
      <c r="X278" s="145"/>
      <c r="Y278" s="145"/>
      <c r="Z278" s="145"/>
      <c r="AA278" s="145"/>
      <c r="AB278" s="145"/>
      <c r="AC278" s="145"/>
      <c r="AD278" s="162"/>
      <c r="AE278" s="119">
        <v>0.81</v>
      </c>
    </row>
    <row r="279" spans="1:31" x14ac:dyDescent="0.25">
      <c r="A279" s="121" t="s">
        <v>320</v>
      </c>
      <c r="B279" s="29">
        <v>45386</v>
      </c>
      <c r="C279" s="62" t="s">
        <v>128</v>
      </c>
      <c r="D279" s="97" t="s">
        <v>95</v>
      </c>
      <c r="E279" s="201">
        <v>45390</v>
      </c>
      <c r="F279" s="201">
        <v>46120</v>
      </c>
      <c r="G279" s="124">
        <v>8000000</v>
      </c>
      <c r="H279" s="145"/>
      <c r="I279" s="124">
        <v>7566600</v>
      </c>
      <c r="J279" s="124">
        <v>7166600</v>
      </c>
      <c r="K279" s="143">
        <v>7220100</v>
      </c>
      <c r="L279" s="143">
        <v>6820100</v>
      </c>
      <c r="M279" s="120">
        <v>346500</v>
      </c>
      <c r="N279" s="120">
        <v>346500</v>
      </c>
      <c r="O279" s="144">
        <v>4.2900000000000001E-2</v>
      </c>
      <c r="P279" s="129"/>
      <c r="Q279" s="146">
        <v>4.3799999999999999E-2</v>
      </c>
      <c r="R279" s="147">
        <v>4.2900000000000001E-2</v>
      </c>
      <c r="S279" s="147">
        <v>3.7999999999999999E-2</v>
      </c>
      <c r="T279" s="145"/>
      <c r="U279" s="145"/>
      <c r="V279" s="145"/>
      <c r="W279" s="145"/>
      <c r="X279" s="145"/>
      <c r="Y279" s="145"/>
      <c r="Z279" s="145"/>
      <c r="AA279" s="145"/>
      <c r="AB279" s="145"/>
      <c r="AC279" s="145"/>
      <c r="AD279" s="65">
        <v>4.2900000000000001E-2</v>
      </c>
      <c r="AE279" s="119">
        <v>0.95</v>
      </c>
    </row>
    <row r="280" spans="1:31" x14ac:dyDescent="0.25">
      <c r="A280" s="121" t="s">
        <v>321</v>
      </c>
      <c r="B280" s="190">
        <v>45398</v>
      </c>
      <c r="C280" s="103" t="s">
        <v>66</v>
      </c>
      <c r="D280" s="97" t="s">
        <v>95</v>
      </c>
      <c r="E280" s="190">
        <v>45400</v>
      </c>
      <c r="F280" s="190">
        <v>45491</v>
      </c>
      <c r="G280" s="63">
        <v>1000000</v>
      </c>
      <c r="H280" s="145"/>
      <c r="I280" s="124">
        <v>1875810</v>
      </c>
      <c r="J280" s="63">
        <v>1000000</v>
      </c>
      <c r="K280" s="149">
        <v>1857600</v>
      </c>
      <c r="L280" s="149">
        <v>981790</v>
      </c>
      <c r="M280" s="120">
        <v>18210</v>
      </c>
      <c r="N280" s="120">
        <v>18210</v>
      </c>
      <c r="O280" s="150"/>
      <c r="P280" s="129">
        <v>3.048E-2</v>
      </c>
      <c r="Q280" s="147">
        <v>3.3500000000000002E-2</v>
      </c>
      <c r="R280" s="147">
        <v>3.1399999999999997E-2</v>
      </c>
      <c r="S280" s="147">
        <v>2.9499999999999998E-2</v>
      </c>
      <c r="T280" s="163"/>
      <c r="U280" s="162"/>
      <c r="V280" s="163"/>
      <c r="W280" s="145"/>
      <c r="X280" s="145"/>
      <c r="Y280" s="145"/>
      <c r="Z280" s="145"/>
      <c r="AA280" s="145"/>
      <c r="AB280" s="145"/>
      <c r="AC280" s="145"/>
      <c r="AD280" s="162"/>
      <c r="AE280" s="119">
        <v>1.88</v>
      </c>
    </row>
    <row r="281" spans="1:31" x14ac:dyDescent="0.25">
      <c r="A281" s="30" t="s">
        <v>322</v>
      </c>
      <c r="B281" s="29">
        <v>45398</v>
      </c>
      <c r="C281" s="103" t="s">
        <v>64</v>
      </c>
      <c r="D281" s="97" t="s">
        <v>95</v>
      </c>
      <c r="E281" s="29">
        <v>45400</v>
      </c>
      <c r="F281" s="29">
        <v>45764</v>
      </c>
      <c r="G281" s="63">
        <v>10000000</v>
      </c>
      <c r="H281" s="67"/>
      <c r="I281" s="63">
        <v>9806260</v>
      </c>
      <c r="J281" s="63">
        <v>9706260</v>
      </c>
      <c r="K281" s="157">
        <v>4451100</v>
      </c>
      <c r="L281" s="157">
        <v>4351100</v>
      </c>
      <c r="M281" s="14">
        <v>5355160</v>
      </c>
      <c r="N281" s="14">
        <v>5355160</v>
      </c>
      <c r="O281" s="158"/>
      <c r="P281" s="65">
        <v>3.6909999999999998E-2</v>
      </c>
      <c r="Q281" s="170">
        <v>3.8899999999999997E-2</v>
      </c>
      <c r="R281" s="170">
        <v>3.8399999999999997E-2</v>
      </c>
      <c r="S281" s="170">
        <v>3.5000000000000003E-2</v>
      </c>
      <c r="T281" s="92"/>
      <c r="U281" s="91"/>
      <c r="V281" s="92"/>
      <c r="W281" s="67"/>
      <c r="X281" s="67"/>
      <c r="Y281" s="67"/>
      <c r="Z281" s="67"/>
      <c r="AA281" s="67"/>
      <c r="AB281" s="67"/>
      <c r="AC281" s="67"/>
      <c r="AD281" s="91"/>
      <c r="AE281" s="33">
        <v>0.98</v>
      </c>
    </row>
    <row r="282" spans="1:31" x14ac:dyDescent="0.25">
      <c r="A282" s="30" t="s">
        <v>311</v>
      </c>
      <c r="B282" s="29">
        <v>45399</v>
      </c>
      <c r="C282" s="139" t="s">
        <v>98</v>
      </c>
      <c r="D282" s="97" t="s">
        <v>95</v>
      </c>
      <c r="E282" s="29">
        <v>45401</v>
      </c>
      <c r="F282" s="29">
        <v>46441</v>
      </c>
      <c r="G282" s="63">
        <v>2000000</v>
      </c>
      <c r="H282" s="67"/>
      <c r="I282" s="63">
        <v>5042500</v>
      </c>
      <c r="J282" s="63">
        <v>2300000</v>
      </c>
      <c r="K282" s="157">
        <v>4822500</v>
      </c>
      <c r="L282" s="157">
        <v>2080000</v>
      </c>
      <c r="M282" s="14">
        <v>220000</v>
      </c>
      <c r="N282" s="14">
        <v>220000</v>
      </c>
      <c r="O282" s="158"/>
      <c r="P282" s="65">
        <v>4.5159999999999999E-2</v>
      </c>
      <c r="Q282" s="170">
        <v>0.05</v>
      </c>
      <c r="R282" s="170">
        <v>4.7100000000000003E-2</v>
      </c>
      <c r="S282" s="170">
        <v>3.6900000000000002E-2</v>
      </c>
      <c r="T282" s="92">
        <v>100.48041837403439</v>
      </c>
      <c r="U282" s="91">
        <v>7.3111111111111111E-3</v>
      </c>
      <c r="V282" s="92">
        <v>101.21152948514549</v>
      </c>
      <c r="W282" s="67"/>
      <c r="X282" s="67"/>
      <c r="Y282" s="67"/>
      <c r="Z282" s="67"/>
      <c r="AA282" s="67"/>
      <c r="AB282" s="67"/>
      <c r="AC282" s="67"/>
      <c r="AD282" s="91">
        <v>4.7E-2</v>
      </c>
      <c r="AE282" s="33">
        <v>2.52</v>
      </c>
    </row>
    <row r="283" spans="1:31" x14ac:dyDescent="0.25">
      <c r="A283" s="109" t="s">
        <v>302</v>
      </c>
      <c r="B283" s="29">
        <v>45405</v>
      </c>
      <c r="C283" s="139" t="s">
        <v>323</v>
      </c>
      <c r="D283" s="97" t="s">
        <v>95</v>
      </c>
      <c r="E283" s="29">
        <v>45407</v>
      </c>
      <c r="F283" s="29">
        <v>48968</v>
      </c>
      <c r="G283" s="63">
        <v>3000000</v>
      </c>
      <c r="H283" s="67"/>
      <c r="I283" s="63">
        <v>7948800</v>
      </c>
      <c r="J283" s="63">
        <v>3450000</v>
      </c>
      <c r="K283" s="157">
        <v>7948800</v>
      </c>
      <c r="L283" s="157">
        <v>3450000</v>
      </c>
      <c r="M283" s="14">
        <v>0</v>
      </c>
      <c r="N283" s="14">
        <v>0</v>
      </c>
      <c r="O283" s="158">
        <v>6.3600000000000004E-2</v>
      </c>
      <c r="P283" s="65"/>
      <c r="Q283" s="170">
        <v>7.0000000000000007E-2</v>
      </c>
      <c r="R283" s="170">
        <v>6.3600000000000004E-2</v>
      </c>
      <c r="S283" s="170">
        <v>0.05</v>
      </c>
      <c r="T283" s="92">
        <v>103.00331420445886</v>
      </c>
      <c r="U283" s="91">
        <v>1.7138333333333332E-2</v>
      </c>
      <c r="V283" s="92">
        <v>104.71714753779219</v>
      </c>
      <c r="W283" s="67"/>
      <c r="X283" s="67"/>
      <c r="Y283" s="67"/>
      <c r="Z283" s="67"/>
      <c r="AA283" s="67"/>
      <c r="AB283" s="67"/>
      <c r="AC283" s="67"/>
      <c r="AD283" s="91">
        <v>6.7799999999999999E-2</v>
      </c>
      <c r="AE283" s="33">
        <v>2.65</v>
      </c>
    </row>
    <row r="284" spans="1:31" x14ac:dyDescent="0.25">
      <c r="A284" s="121" t="s">
        <v>305</v>
      </c>
      <c r="B284" s="190">
        <v>45406</v>
      </c>
      <c r="C284" s="122" t="s">
        <v>74</v>
      </c>
      <c r="D284" s="123" t="s">
        <v>95</v>
      </c>
      <c r="E284" s="190">
        <v>45408</v>
      </c>
      <c r="F284" s="29">
        <v>47144</v>
      </c>
      <c r="G284" s="124">
        <v>3000000</v>
      </c>
      <c r="H284" s="145"/>
      <c r="I284" s="160">
        <v>7636500</v>
      </c>
      <c r="J284" s="124">
        <v>3450000</v>
      </c>
      <c r="K284" s="149">
        <v>7386500</v>
      </c>
      <c r="L284" s="171">
        <v>3200000</v>
      </c>
      <c r="M284" s="161">
        <v>250000</v>
      </c>
      <c r="N284" s="161">
        <v>250000</v>
      </c>
      <c r="O284" s="150"/>
      <c r="P284" s="162">
        <v>5.2159999999999998E-2</v>
      </c>
      <c r="Q284" s="162">
        <v>5.5500000000000001E-2</v>
      </c>
      <c r="R284" s="162">
        <v>5.33E-2</v>
      </c>
      <c r="S284" s="162">
        <v>4.99E-2</v>
      </c>
      <c r="T284" s="163">
        <v>100.13298215333629</v>
      </c>
      <c r="U284" s="162">
        <v>1.3125E-2</v>
      </c>
      <c r="V284" s="163">
        <v>101.44548215333629</v>
      </c>
      <c r="W284" s="145"/>
      <c r="X284" s="145"/>
      <c r="Y284" s="145"/>
      <c r="Z284" s="145"/>
      <c r="AA284" s="145"/>
      <c r="AB284" s="145"/>
      <c r="AC284" s="145"/>
      <c r="AD284" s="162">
        <v>5.2499999999999998E-2</v>
      </c>
      <c r="AE284" s="119">
        <f>Table13[[#This Row],[Bid  Amount ]]/Table13[[#This Row],[Announced Amount]]</f>
        <v>2.5455000000000001</v>
      </c>
    </row>
    <row r="285" spans="1:31" x14ac:dyDescent="0.25">
      <c r="A285" s="121" t="s">
        <v>324</v>
      </c>
      <c r="B285" s="190">
        <v>45412</v>
      </c>
      <c r="C285" s="126" t="s">
        <v>64</v>
      </c>
      <c r="D285" s="123" t="s">
        <v>102</v>
      </c>
      <c r="E285" s="190">
        <v>45414</v>
      </c>
      <c r="F285" s="190">
        <v>45778</v>
      </c>
      <c r="G285" s="124">
        <v>8000000</v>
      </c>
      <c r="H285" s="145"/>
      <c r="I285" s="124">
        <v>9516280</v>
      </c>
      <c r="J285" s="124">
        <v>8000000</v>
      </c>
      <c r="K285" s="149">
        <v>3803000</v>
      </c>
      <c r="L285" s="149">
        <v>2286720</v>
      </c>
      <c r="M285" s="120">
        <v>5713280</v>
      </c>
      <c r="N285" s="120">
        <v>5713280</v>
      </c>
      <c r="O285" s="150"/>
      <c r="P285" s="129">
        <v>3.6569999999999998E-2</v>
      </c>
      <c r="Q285" s="147">
        <v>3.8800000000000001E-2</v>
      </c>
      <c r="R285" s="147">
        <v>3.7199999999999997E-2</v>
      </c>
      <c r="S285" s="147">
        <v>3.5799999999999998E-2</v>
      </c>
      <c r="T285" s="163"/>
      <c r="U285" s="162"/>
      <c r="V285" s="163"/>
      <c r="W285" s="145"/>
      <c r="X285" s="145"/>
      <c r="Y285" s="145"/>
      <c r="Z285" s="145"/>
      <c r="AA285" s="145"/>
      <c r="AB285" s="145"/>
      <c r="AC285" s="145"/>
      <c r="AD285" s="162"/>
      <c r="AE285" s="119">
        <v>1.19</v>
      </c>
    </row>
    <row r="286" spans="1:31" x14ac:dyDescent="0.25">
      <c r="A286" s="121" t="s">
        <v>320</v>
      </c>
      <c r="B286" s="29">
        <v>45419</v>
      </c>
      <c r="C286" s="62" t="s">
        <v>127</v>
      </c>
      <c r="D286" s="97" t="s">
        <v>102</v>
      </c>
      <c r="E286" s="201">
        <v>45421</v>
      </c>
      <c r="F286" s="201">
        <v>46120</v>
      </c>
      <c r="G286" s="124">
        <v>6000000</v>
      </c>
      <c r="H286" s="145"/>
      <c r="I286" s="124">
        <v>4364600</v>
      </c>
      <c r="J286" s="124">
        <v>4245000</v>
      </c>
      <c r="K286" s="143">
        <v>4364600</v>
      </c>
      <c r="L286" s="143">
        <v>4245000</v>
      </c>
      <c r="M286" s="120">
        <v>0</v>
      </c>
      <c r="N286" s="120">
        <v>0</v>
      </c>
      <c r="O286" s="144">
        <v>4.2099999999999999E-2</v>
      </c>
      <c r="P286" s="129"/>
      <c r="Q286" s="146">
        <v>5.8999999999999997E-2</v>
      </c>
      <c r="R286" s="147">
        <v>4.2099999999999999E-2</v>
      </c>
      <c r="S286" s="147">
        <v>3.9699999999999999E-2</v>
      </c>
      <c r="T286" s="163">
        <v>100.1424604233036</v>
      </c>
      <c r="U286" s="162">
        <v>3.6941666666666668E-3</v>
      </c>
      <c r="V286" s="163">
        <v>100.51187708997027</v>
      </c>
      <c r="W286" s="145"/>
      <c r="X286" s="145"/>
      <c r="Y286" s="145"/>
      <c r="Z286" s="145"/>
      <c r="AA286" s="145"/>
      <c r="AB286" s="145"/>
      <c r="AC286" s="145"/>
      <c r="AD286" s="65">
        <v>4.2900000000000001E-2</v>
      </c>
      <c r="AE286" s="119">
        <v>0.73</v>
      </c>
    </row>
    <row r="287" spans="1:31" x14ac:dyDescent="0.25">
      <c r="A287" s="30" t="s">
        <v>325</v>
      </c>
      <c r="B287" s="29">
        <v>45420</v>
      </c>
      <c r="C287" s="159" t="s">
        <v>133</v>
      </c>
      <c r="D287" s="97" t="s">
        <v>102</v>
      </c>
      <c r="E287" s="29">
        <v>45422</v>
      </c>
      <c r="F287" s="29">
        <v>47978</v>
      </c>
      <c r="G287" s="44">
        <v>4000000</v>
      </c>
      <c r="H287" s="31"/>
      <c r="I287" s="31">
        <v>6059100</v>
      </c>
      <c r="J287" s="63">
        <v>4438800</v>
      </c>
      <c r="K287" s="157">
        <v>5641100</v>
      </c>
      <c r="L287" s="157">
        <v>4020800</v>
      </c>
      <c r="M287" s="32">
        <v>418000</v>
      </c>
      <c r="N287" s="32">
        <v>418000</v>
      </c>
      <c r="O287" s="158">
        <v>5.7799999999999997E-2</v>
      </c>
      <c r="P287" s="91"/>
      <c r="Q287" s="91">
        <v>6.2E-2</v>
      </c>
      <c r="R287" s="91">
        <v>5.7799999999999997E-2</v>
      </c>
      <c r="S287" s="91">
        <v>4.4999999999999998E-2</v>
      </c>
      <c r="T287" s="92"/>
      <c r="U287" s="91"/>
      <c r="V287" s="92"/>
      <c r="W287" s="91"/>
      <c r="X287" s="33"/>
      <c r="Y287" s="65"/>
      <c r="Z287" s="65"/>
      <c r="AA287" s="65"/>
      <c r="AB287" s="65"/>
      <c r="AC287" s="65"/>
      <c r="AD287" s="91">
        <v>5.7799999999999997E-2</v>
      </c>
      <c r="AE287" s="33">
        <f>Table13[[#This Row],[Bid  Amount ]]/Table13[[#This Row],[Announced Amount]]</f>
        <v>1.514775</v>
      </c>
    </row>
    <row r="288" spans="1:31" x14ac:dyDescent="0.25">
      <c r="A288" s="121" t="s">
        <v>326</v>
      </c>
      <c r="B288" s="190">
        <v>45426</v>
      </c>
      <c r="C288" s="126" t="s">
        <v>64</v>
      </c>
      <c r="D288" s="123" t="s">
        <v>102</v>
      </c>
      <c r="E288" s="190">
        <v>45428</v>
      </c>
      <c r="F288" s="190">
        <v>45792</v>
      </c>
      <c r="G288" s="124">
        <v>8000000</v>
      </c>
      <c r="H288" s="145"/>
      <c r="I288" s="124">
        <v>11866430</v>
      </c>
      <c r="J288" s="124">
        <v>8000000</v>
      </c>
      <c r="K288" s="171">
        <v>6233000</v>
      </c>
      <c r="L288" s="149">
        <v>2366570</v>
      </c>
      <c r="M288" s="120">
        <v>5633430</v>
      </c>
      <c r="N288" s="120">
        <v>5633430</v>
      </c>
      <c r="O288" s="150"/>
      <c r="P288" s="129">
        <v>3.5439999999999999E-2</v>
      </c>
      <c r="Q288" s="147">
        <v>3.6999999999999998E-2</v>
      </c>
      <c r="R288" s="147">
        <v>3.5799999999999998E-2</v>
      </c>
      <c r="S288" s="147">
        <v>3.4000000000000002E-2</v>
      </c>
      <c r="T288" s="163"/>
      <c r="U288" s="162"/>
      <c r="V288" s="163"/>
      <c r="W288" s="145"/>
      <c r="X288" s="145"/>
      <c r="Y288" s="145"/>
      <c r="Z288" s="145"/>
      <c r="AA288" s="145"/>
      <c r="AB288" s="145"/>
      <c r="AC288" s="145"/>
      <c r="AD288" s="162"/>
      <c r="AE288" s="119">
        <v>1.48</v>
      </c>
    </row>
    <row r="289" spans="1:31" x14ac:dyDescent="0.25">
      <c r="A289" s="121" t="s">
        <v>312</v>
      </c>
      <c r="B289" s="190">
        <v>45426</v>
      </c>
      <c r="C289" s="126" t="s">
        <v>162</v>
      </c>
      <c r="D289" s="123" t="s">
        <v>102</v>
      </c>
      <c r="E289" s="190">
        <v>45428</v>
      </c>
      <c r="F289" s="190">
        <v>50829</v>
      </c>
      <c r="G289" s="124">
        <v>1500000</v>
      </c>
      <c r="H289" s="145"/>
      <c r="I289" s="124">
        <v>2565300</v>
      </c>
      <c r="J289" s="124">
        <v>1725000</v>
      </c>
      <c r="K289" s="149">
        <v>2565300</v>
      </c>
      <c r="L289" s="149">
        <v>1725000</v>
      </c>
      <c r="M289" s="120">
        <v>0</v>
      </c>
      <c r="N289" s="120">
        <v>0</v>
      </c>
      <c r="O289" s="150">
        <v>7.4499999999999997E-2</v>
      </c>
      <c r="P289" s="129"/>
      <c r="Q289" s="147">
        <v>0.08</v>
      </c>
      <c r="R289" s="147">
        <v>7.4499999999999997E-2</v>
      </c>
      <c r="S289" s="147">
        <v>6.2E-2</v>
      </c>
      <c r="T289" s="163">
        <v>104.32929201380317</v>
      </c>
      <c r="U289" s="162">
        <v>1.7203333333333334E-2</v>
      </c>
      <c r="V289" s="163">
        <v>106.0496253471365</v>
      </c>
      <c r="W289" s="145"/>
      <c r="X289" s="145"/>
      <c r="Y289" s="145"/>
      <c r="Z289" s="145"/>
      <c r="AA289" s="145"/>
      <c r="AB289" s="145"/>
      <c r="AC289" s="145"/>
      <c r="AD289" s="162">
        <v>7.9399999999999998E-2</v>
      </c>
      <c r="AE289" s="119">
        <v>1.71</v>
      </c>
    </row>
    <row r="290" spans="1:31" x14ac:dyDescent="0.25">
      <c r="A290" s="121" t="s">
        <v>311</v>
      </c>
      <c r="B290" s="190">
        <v>45432</v>
      </c>
      <c r="C290" s="139" t="s">
        <v>98</v>
      </c>
      <c r="D290" s="123" t="s">
        <v>102</v>
      </c>
      <c r="E290" s="190">
        <v>45434</v>
      </c>
      <c r="F290" s="29">
        <v>46441</v>
      </c>
      <c r="G290" s="63">
        <v>2000000</v>
      </c>
      <c r="H290" s="145"/>
      <c r="I290" s="124">
        <v>3304900</v>
      </c>
      <c r="J290" s="124">
        <v>2299900</v>
      </c>
      <c r="K290" s="172">
        <v>2904900</v>
      </c>
      <c r="L290" s="172">
        <v>1899900</v>
      </c>
      <c r="M290" s="120">
        <v>400000</v>
      </c>
      <c r="N290" s="120">
        <v>400000</v>
      </c>
      <c r="O290" s="173"/>
      <c r="P290" s="129">
        <v>4.4420000000000001E-2</v>
      </c>
      <c r="Q290" s="147">
        <v>4.53E-2</v>
      </c>
      <c r="R290" s="147">
        <v>4.48E-2</v>
      </c>
      <c r="S290" s="147">
        <v>4.3799999999999999E-2</v>
      </c>
      <c r="T290" s="163">
        <v>100.65517783999999</v>
      </c>
      <c r="U290" s="162">
        <v>1.162E-2</v>
      </c>
      <c r="V290" s="163">
        <v>101.81712228000001</v>
      </c>
      <c r="W290" s="145"/>
      <c r="X290" s="145"/>
      <c r="Y290" s="145"/>
      <c r="Z290" s="145"/>
      <c r="AA290" s="145"/>
      <c r="AB290" s="145"/>
      <c r="AC290" s="145"/>
      <c r="AD290" s="162">
        <v>4.7E-2</v>
      </c>
      <c r="AE290" s="119">
        <v>1.65</v>
      </c>
    </row>
    <row r="291" spans="1:31" x14ac:dyDescent="0.25">
      <c r="A291" s="121" t="s">
        <v>305</v>
      </c>
      <c r="B291" s="190">
        <v>45434</v>
      </c>
      <c r="C291" s="122" t="s">
        <v>74</v>
      </c>
      <c r="D291" s="123" t="s">
        <v>102</v>
      </c>
      <c r="E291" s="190">
        <v>45436</v>
      </c>
      <c r="F291" s="29">
        <v>47144</v>
      </c>
      <c r="G291" s="124">
        <v>3000000</v>
      </c>
      <c r="H291" s="145"/>
      <c r="I291" s="124">
        <v>5401200</v>
      </c>
      <c r="J291" s="124">
        <v>3000100</v>
      </c>
      <c r="K291" s="172">
        <v>5151200</v>
      </c>
      <c r="L291" s="172">
        <v>2750100</v>
      </c>
      <c r="M291" s="120">
        <v>250000</v>
      </c>
      <c r="N291" s="120">
        <v>250000</v>
      </c>
      <c r="O291" s="173"/>
      <c r="P291" s="129">
        <v>5.0160000000000003E-2</v>
      </c>
      <c r="Q291" s="147">
        <v>5.5500000000000001E-2</v>
      </c>
      <c r="R291" s="147">
        <v>5.11E-2</v>
      </c>
      <c r="S291" s="147">
        <v>4.9000000000000002E-2</v>
      </c>
      <c r="T291" s="163">
        <v>100.95660235</v>
      </c>
      <c r="U291" s="162">
        <v>1.721E-2</v>
      </c>
      <c r="V291" s="163">
        <v>102.67743569</v>
      </c>
      <c r="W291" s="145"/>
      <c r="X291" s="145"/>
      <c r="Y291" s="145"/>
      <c r="Z291" s="145"/>
      <c r="AA291" s="145"/>
      <c r="AB291" s="145"/>
      <c r="AC291" s="145"/>
      <c r="AD291" s="162">
        <v>5.2499999999999998E-2</v>
      </c>
      <c r="AE291" s="119">
        <v>1.8</v>
      </c>
    </row>
    <row r="292" spans="1:31" x14ac:dyDescent="0.25">
      <c r="A292" s="121" t="s">
        <v>327</v>
      </c>
      <c r="B292" s="190">
        <v>45440</v>
      </c>
      <c r="C292" s="126" t="s">
        <v>64</v>
      </c>
      <c r="D292" s="123" t="s">
        <v>102</v>
      </c>
      <c r="E292" s="190">
        <v>45442</v>
      </c>
      <c r="F292" s="190">
        <v>45806</v>
      </c>
      <c r="G292" s="124">
        <v>7000000</v>
      </c>
      <c r="H292" s="145"/>
      <c r="I292" s="124">
        <v>8761070</v>
      </c>
      <c r="J292" s="124">
        <v>7000000</v>
      </c>
      <c r="K292" s="171">
        <v>4063000</v>
      </c>
      <c r="L292" s="149">
        <v>2301930</v>
      </c>
      <c r="M292" s="120">
        <v>4698070</v>
      </c>
      <c r="N292" s="120">
        <v>4698070</v>
      </c>
      <c r="O292" s="150"/>
      <c r="P292" s="129">
        <v>3.4090000000000002E-2</v>
      </c>
      <c r="Q292" s="147">
        <v>3.5999999999999997E-2</v>
      </c>
      <c r="R292" s="147">
        <v>3.44E-2</v>
      </c>
      <c r="S292" s="147">
        <v>3.4000000000000002E-2</v>
      </c>
      <c r="T292" s="163"/>
      <c r="U292" s="162"/>
      <c r="V292" s="163"/>
      <c r="W292" s="145"/>
      <c r="X292" s="145"/>
      <c r="Y292" s="145"/>
      <c r="Z292" s="145"/>
      <c r="AA292" s="145"/>
      <c r="AB292" s="145"/>
      <c r="AC292" s="145"/>
      <c r="AD292" s="162"/>
      <c r="AE292" s="119">
        <v>1.25</v>
      </c>
    </row>
    <row r="293" spans="1:31" x14ac:dyDescent="0.25">
      <c r="A293" s="121" t="s">
        <v>325</v>
      </c>
      <c r="B293" s="190">
        <v>45442</v>
      </c>
      <c r="C293" s="62" t="s">
        <v>130</v>
      </c>
      <c r="D293" s="123" t="s">
        <v>106</v>
      </c>
      <c r="E293" s="190">
        <v>45446</v>
      </c>
      <c r="F293" s="190">
        <v>47978</v>
      </c>
      <c r="G293" s="124">
        <v>3000000</v>
      </c>
      <c r="H293" s="145"/>
      <c r="I293" s="124">
        <v>5393900</v>
      </c>
      <c r="J293" s="124">
        <v>3000000</v>
      </c>
      <c r="K293" s="124">
        <v>5393900</v>
      </c>
      <c r="L293" s="124">
        <v>3000000</v>
      </c>
      <c r="M293" s="120" t="s">
        <v>99</v>
      </c>
      <c r="N293" s="120" t="s">
        <v>99</v>
      </c>
      <c r="O293" s="150">
        <v>5.5E-2</v>
      </c>
      <c r="P293" s="129"/>
      <c r="Q293" s="147">
        <v>6.3E-2</v>
      </c>
      <c r="R293" s="147">
        <v>5.5E-2</v>
      </c>
      <c r="S293" s="147">
        <v>0.05</v>
      </c>
      <c r="T293" s="92">
        <v>101.59229523259707</v>
      </c>
      <c r="U293" s="162">
        <v>3.6927777777777775E-3</v>
      </c>
      <c r="V293" s="92">
        <v>101.96157301037485</v>
      </c>
      <c r="W293" s="145"/>
      <c r="X293" s="145"/>
      <c r="Y293" s="145"/>
      <c r="Z293" s="145"/>
      <c r="AA293" s="145"/>
      <c r="AB293" s="145"/>
      <c r="AC293" s="145"/>
      <c r="AD293" s="162">
        <v>5.7799999999999997E-2</v>
      </c>
      <c r="AE293" s="119">
        <v>1.8</v>
      </c>
    </row>
    <row r="294" spans="1:31" x14ac:dyDescent="0.25">
      <c r="A294" s="121" t="s">
        <v>320</v>
      </c>
      <c r="B294" s="29">
        <v>45447</v>
      </c>
      <c r="C294" s="62" t="s">
        <v>127</v>
      </c>
      <c r="D294" s="123" t="s">
        <v>106</v>
      </c>
      <c r="E294" s="201">
        <v>45449</v>
      </c>
      <c r="F294" s="201">
        <v>46120</v>
      </c>
      <c r="G294" s="124">
        <v>6000000</v>
      </c>
      <c r="H294" s="145"/>
      <c r="I294" s="124">
        <v>6592900</v>
      </c>
      <c r="J294" s="124">
        <v>6000000</v>
      </c>
      <c r="K294" s="143">
        <v>6592900</v>
      </c>
      <c r="L294" s="143">
        <v>6000000</v>
      </c>
      <c r="M294" s="120">
        <v>0</v>
      </c>
      <c r="N294" s="120">
        <v>0</v>
      </c>
      <c r="O294" s="144">
        <v>4.19E-2</v>
      </c>
      <c r="P294" s="129"/>
      <c r="Q294" s="146">
        <v>4.5999999999999999E-2</v>
      </c>
      <c r="R294" s="147">
        <v>4.19E-2</v>
      </c>
      <c r="S294" s="147">
        <v>3.7999999999999999E-2</v>
      </c>
      <c r="T294" s="163">
        <v>100.17037315248012</v>
      </c>
      <c r="U294" s="162">
        <v>6.9116666666666675E-3</v>
      </c>
      <c r="V294" s="163">
        <v>100.86153981914678</v>
      </c>
      <c r="W294" s="145"/>
      <c r="X294" s="145"/>
      <c r="Y294" s="145"/>
      <c r="Z294" s="145"/>
      <c r="AA294" s="145"/>
      <c r="AB294" s="145"/>
      <c r="AC294" s="145"/>
      <c r="AD294" s="65">
        <v>4.2900000000000001E-2</v>
      </c>
      <c r="AE294" s="119">
        <v>1.1000000000000001</v>
      </c>
    </row>
    <row r="295" spans="1:31" x14ac:dyDescent="0.25">
      <c r="A295" s="30" t="s">
        <v>328</v>
      </c>
      <c r="B295" s="29">
        <v>45454</v>
      </c>
      <c r="C295" s="103" t="s">
        <v>76</v>
      </c>
      <c r="D295" s="123" t="s">
        <v>106</v>
      </c>
      <c r="E295" s="29">
        <v>45456</v>
      </c>
      <c r="F295" s="29">
        <v>45638</v>
      </c>
      <c r="G295" s="63">
        <v>1000000</v>
      </c>
      <c r="H295" s="67"/>
      <c r="I295" s="63">
        <v>726240</v>
      </c>
      <c r="J295" s="63">
        <v>726240</v>
      </c>
      <c r="K295" s="157">
        <v>713000</v>
      </c>
      <c r="L295" s="157">
        <v>713000</v>
      </c>
      <c r="M295" s="14">
        <v>13240</v>
      </c>
      <c r="N295" s="14">
        <v>13240</v>
      </c>
      <c r="O295" s="158"/>
      <c r="P295" s="65">
        <v>3.236E-2</v>
      </c>
      <c r="Q295" s="170">
        <v>3.32E-2</v>
      </c>
      <c r="R295" s="170">
        <v>3.32E-2</v>
      </c>
      <c r="S295" s="170">
        <v>3.0499999999999999E-2</v>
      </c>
      <c r="T295" s="92"/>
      <c r="U295" s="91"/>
      <c r="V295" s="92"/>
      <c r="W295" s="67"/>
      <c r="X295" s="67"/>
      <c r="Y295" s="67"/>
      <c r="Z295" s="67"/>
      <c r="AA295" s="67"/>
      <c r="AB295" s="67"/>
      <c r="AC295" s="67"/>
      <c r="AD295" s="91"/>
      <c r="AE295" s="33">
        <v>0.73</v>
      </c>
    </row>
    <row r="296" spans="1:31" x14ac:dyDescent="0.25">
      <c r="A296" s="30" t="s">
        <v>329</v>
      </c>
      <c r="B296" s="29">
        <v>45454</v>
      </c>
      <c r="C296" s="103" t="s">
        <v>64</v>
      </c>
      <c r="D296" s="123" t="s">
        <v>106</v>
      </c>
      <c r="E296" s="29">
        <v>45456</v>
      </c>
      <c r="F296" s="29">
        <v>45820</v>
      </c>
      <c r="G296" s="63">
        <v>7500000</v>
      </c>
      <c r="H296" s="67"/>
      <c r="I296" s="63">
        <v>8910840</v>
      </c>
      <c r="J296" s="63">
        <v>7500000</v>
      </c>
      <c r="K296" s="157">
        <v>4425700</v>
      </c>
      <c r="L296" s="157">
        <v>3014860</v>
      </c>
      <c r="M296" s="14">
        <v>4485140</v>
      </c>
      <c r="N296" s="14">
        <v>4485140</v>
      </c>
      <c r="O296" s="158"/>
      <c r="P296" s="65">
        <v>3.3189999999999997E-2</v>
      </c>
      <c r="Q296" s="170">
        <v>3.5000000000000003E-2</v>
      </c>
      <c r="R296" s="170">
        <v>3.39E-2</v>
      </c>
      <c r="S296" s="170">
        <v>3.2800000000000003E-2</v>
      </c>
      <c r="T296" s="92"/>
      <c r="U296" s="91"/>
      <c r="V296" s="92"/>
      <c r="W296" s="67"/>
      <c r="X296" s="67"/>
      <c r="Y296" s="67"/>
      <c r="Z296" s="67"/>
      <c r="AA296" s="67"/>
      <c r="AB296" s="67"/>
      <c r="AC296" s="67"/>
      <c r="AD296" s="91"/>
      <c r="AE296" s="33">
        <v>1.19</v>
      </c>
    </row>
    <row r="297" spans="1:31" x14ac:dyDescent="0.25">
      <c r="A297" s="121" t="s">
        <v>311</v>
      </c>
      <c r="B297" s="190">
        <v>45461</v>
      </c>
      <c r="C297" s="139" t="s">
        <v>98</v>
      </c>
      <c r="D297" s="123" t="s">
        <v>106</v>
      </c>
      <c r="E297" s="190">
        <v>45463</v>
      </c>
      <c r="F297" s="190">
        <v>46441</v>
      </c>
      <c r="G297" s="124">
        <v>2000000</v>
      </c>
      <c r="H297" s="145"/>
      <c r="I297" s="124">
        <v>3101000</v>
      </c>
      <c r="J297" s="124">
        <v>2000000</v>
      </c>
      <c r="K297" s="149">
        <v>2851000</v>
      </c>
      <c r="L297" s="149">
        <v>1750000</v>
      </c>
      <c r="M297" s="120">
        <v>250000</v>
      </c>
      <c r="N297" s="120">
        <v>250000</v>
      </c>
      <c r="O297" s="150"/>
      <c r="P297" s="129">
        <v>4.3180000000000003E-2</v>
      </c>
      <c r="Q297" s="147">
        <v>4.5100000000000001E-2</v>
      </c>
      <c r="R297" s="147">
        <v>4.3700000000000003E-2</v>
      </c>
      <c r="S297" s="147">
        <v>4.1000000000000002E-2</v>
      </c>
      <c r="T297" s="163">
        <v>100.94963269607793</v>
      </c>
      <c r="U297" s="162">
        <v>1.5275E-2</v>
      </c>
      <c r="V297" s="163">
        <v>102.47713269607793</v>
      </c>
      <c r="W297" s="145"/>
      <c r="X297" s="145"/>
      <c r="Y297" s="145"/>
      <c r="Z297" s="145"/>
      <c r="AA297" s="145"/>
      <c r="AB297" s="145"/>
      <c r="AC297" s="145"/>
      <c r="AD297" s="162">
        <v>4.7E-2</v>
      </c>
      <c r="AE297" s="119">
        <v>1.55</v>
      </c>
    </row>
    <row r="298" spans="1:31" x14ac:dyDescent="0.25">
      <c r="A298" s="121" t="s">
        <v>305</v>
      </c>
      <c r="B298" s="190">
        <v>45467</v>
      </c>
      <c r="C298" s="122" t="s">
        <v>74</v>
      </c>
      <c r="D298" s="123" t="s">
        <v>106</v>
      </c>
      <c r="E298" s="190">
        <v>45469</v>
      </c>
      <c r="F298" s="29">
        <v>47144</v>
      </c>
      <c r="G298" s="124">
        <v>3000000</v>
      </c>
      <c r="H298" s="145"/>
      <c r="I298" s="124">
        <v>3323800</v>
      </c>
      <c r="J298" s="124">
        <v>3000000</v>
      </c>
      <c r="K298" s="172">
        <v>3073800</v>
      </c>
      <c r="L298" s="172">
        <v>2750000</v>
      </c>
      <c r="M298" s="120">
        <v>250000</v>
      </c>
      <c r="N298" s="120">
        <v>250000</v>
      </c>
      <c r="O298" s="173"/>
      <c r="P298" s="129">
        <v>4.9329999999999999E-2</v>
      </c>
      <c r="Q298" s="147">
        <v>5.2999999999999999E-2</v>
      </c>
      <c r="R298" s="147">
        <v>5.04E-2</v>
      </c>
      <c r="S298" s="147">
        <v>4.8000000000000001E-2</v>
      </c>
      <c r="T298" s="163">
        <v>101.28184250410636</v>
      </c>
      <c r="U298" s="162">
        <v>2.1874999999999999E-2</v>
      </c>
      <c r="V298" s="163">
        <v>103.46934250410636</v>
      </c>
      <c r="W298" s="145"/>
      <c r="X298" s="145"/>
      <c r="Y298" s="145"/>
      <c r="Z298" s="145"/>
      <c r="AA298" s="145"/>
      <c r="AB298" s="145"/>
      <c r="AC298" s="145"/>
      <c r="AD298" s="162">
        <v>5.2499999999999998E-2</v>
      </c>
      <c r="AE298" s="119">
        <v>1.1100000000000001</v>
      </c>
    </row>
    <row r="299" spans="1:31" x14ac:dyDescent="0.25">
      <c r="A299" s="30" t="s">
        <v>330</v>
      </c>
      <c r="B299" s="29">
        <v>45468</v>
      </c>
      <c r="C299" s="103" t="s">
        <v>64</v>
      </c>
      <c r="D299" s="123" t="s">
        <v>106</v>
      </c>
      <c r="E299" s="29">
        <v>45470</v>
      </c>
      <c r="F299" s="29">
        <v>45834</v>
      </c>
      <c r="G299" s="63">
        <v>7500000</v>
      </c>
      <c r="H299" s="67"/>
      <c r="I299" s="63">
        <v>8670430</v>
      </c>
      <c r="J299" s="63">
        <v>7500000</v>
      </c>
      <c r="K299" s="157">
        <v>5220700</v>
      </c>
      <c r="L299" s="157">
        <v>4050270</v>
      </c>
      <c r="M299" s="14">
        <v>3449730</v>
      </c>
      <c r="N299" s="14">
        <v>3449730</v>
      </c>
      <c r="O299" s="158"/>
      <c r="P299" s="65">
        <v>3.2779999999999997E-2</v>
      </c>
      <c r="Q299" s="170">
        <v>3.39E-2</v>
      </c>
      <c r="R299" s="170">
        <v>3.3500000000000002E-2</v>
      </c>
      <c r="S299" s="170">
        <v>0.03</v>
      </c>
      <c r="T299" s="92"/>
      <c r="U299" s="91"/>
      <c r="V299" s="92"/>
      <c r="W299" s="67"/>
      <c r="X299" s="67"/>
      <c r="Y299" s="67"/>
      <c r="Z299" s="67"/>
      <c r="AA299" s="67"/>
      <c r="AB299" s="67"/>
      <c r="AC299" s="67"/>
      <c r="AD299" s="91"/>
      <c r="AE299" s="33">
        <v>1.1599999999999999</v>
      </c>
    </row>
    <row r="300" spans="1:31" x14ac:dyDescent="0.25">
      <c r="A300" s="121" t="s">
        <v>331</v>
      </c>
      <c r="B300" s="190">
        <v>45481</v>
      </c>
      <c r="C300" s="126" t="s">
        <v>352</v>
      </c>
      <c r="D300" s="97" t="s">
        <v>111</v>
      </c>
      <c r="E300" s="190">
        <v>45483</v>
      </c>
      <c r="F300" s="190">
        <v>46578</v>
      </c>
      <c r="G300" s="124">
        <v>3000000</v>
      </c>
      <c r="H300" s="145"/>
      <c r="I300" s="124">
        <v>5924000</v>
      </c>
      <c r="J300" s="124">
        <v>3000300</v>
      </c>
      <c r="K300" s="149">
        <v>5474000</v>
      </c>
      <c r="L300" s="149">
        <v>2550300</v>
      </c>
      <c r="M300" s="120">
        <v>450000</v>
      </c>
      <c r="N300" s="120">
        <v>450000</v>
      </c>
      <c r="O300" s="150"/>
      <c r="P300" s="129">
        <v>4.1739999999999999E-2</v>
      </c>
      <c r="Q300" s="147">
        <v>4.4499999999999998E-2</v>
      </c>
      <c r="R300" s="147">
        <v>4.19E-2</v>
      </c>
      <c r="S300" s="147">
        <v>4.0800000000000003E-2</v>
      </c>
      <c r="T300" s="92">
        <v>100.3518563783304</v>
      </c>
      <c r="U300" s="91">
        <v>0</v>
      </c>
      <c r="V300" s="92">
        <v>100.3518563783304</v>
      </c>
      <c r="W300" s="145"/>
      <c r="X300" s="145"/>
      <c r="Y300" s="145"/>
      <c r="Z300" s="145"/>
      <c r="AA300" s="145"/>
      <c r="AB300" s="145"/>
      <c r="AC300" s="145"/>
      <c r="AD300" s="162">
        <v>4.2999999999999997E-2</v>
      </c>
      <c r="AE300" s="119">
        <v>1.97</v>
      </c>
    </row>
    <row r="301" spans="1:31" x14ac:dyDescent="0.25">
      <c r="A301" s="121" t="s">
        <v>332</v>
      </c>
      <c r="B301" s="29">
        <v>45484</v>
      </c>
      <c r="C301" s="62" t="s">
        <v>128</v>
      </c>
      <c r="D301" s="97" t="s">
        <v>111</v>
      </c>
      <c r="E301" s="201">
        <v>45488</v>
      </c>
      <c r="F301" s="201">
        <v>46218</v>
      </c>
      <c r="G301" s="124">
        <v>7000000</v>
      </c>
      <c r="H301" s="145"/>
      <c r="I301" s="124">
        <v>8768400</v>
      </c>
      <c r="J301" s="124">
        <v>6935700</v>
      </c>
      <c r="K301" s="143">
        <v>8534200</v>
      </c>
      <c r="L301" s="143">
        <v>6701500</v>
      </c>
      <c r="M301" s="120">
        <v>234200</v>
      </c>
      <c r="N301" s="120">
        <v>234200</v>
      </c>
      <c r="O301" s="144">
        <v>3.8899999999999997E-2</v>
      </c>
      <c r="P301" s="129"/>
      <c r="Q301" s="146">
        <v>4.0500000000000001E-2</v>
      </c>
      <c r="R301" s="147">
        <v>3.8899999999999997E-2</v>
      </c>
      <c r="S301" s="147">
        <v>3.5000000000000003E-2</v>
      </c>
      <c r="T301" s="145"/>
      <c r="U301" s="145"/>
      <c r="V301" s="145"/>
      <c r="W301" s="145"/>
      <c r="X301" s="145"/>
      <c r="Y301" s="145"/>
      <c r="Z301" s="145"/>
      <c r="AA301" s="145"/>
      <c r="AB301" s="145"/>
      <c r="AC301" s="145"/>
      <c r="AD301" s="65">
        <v>3.8899999999999997E-2</v>
      </c>
      <c r="AE301" s="119">
        <v>1.25</v>
      </c>
    </row>
    <row r="302" spans="1:31" x14ac:dyDescent="0.25">
      <c r="A302" s="30" t="s">
        <v>333</v>
      </c>
      <c r="B302" s="29">
        <v>45489</v>
      </c>
      <c r="C302" s="103" t="s">
        <v>64</v>
      </c>
      <c r="D302" s="97" t="s">
        <v>111</v>
      </c>
      <c r="E302" s="29">
        <v>45491</v>
      </c>
      <c r="F302" s="29">
        <v>45855</v>
      </c>
      <c r="G302" s="63">
        <v>9500000</v>
      </c>
      <c r="H302" s="67"/>
      <c r="I302" s="63">
        <v>9176290</v>
      </c>
      <c r="J302" s="63">
        <v>9176290</v>
      </c>
      <c r="K302" s="157">
        <v>5050000</v>
      </c>
      <c r="L302" s="157">
        <v>5050000</v>
      </c>
      <c r="M302" s="14">
        <v>4126290</v>
      </c>
      <c r="N302" s="14">
        <v>4126290</v>
      </c>
      <c r="O302" s="158"/>
      <c r="P302" s="65">
        <v>3.193E-2</v>
      </c>
      <c r="Q302" s="170">
        <v>3.32E-2</v>
      </c>
      <c r="R302" s="170">
        <v>3.32E-2</v>
      </c>
      <c r="S302" s="170">
        <v>3.0800000000000001E-2</v>
      </c>
      <c r="T302" s="92"/>
      <c r="U302" s="91"/>
      <c r="V302" s="92"/>
      <c r="W302" s="67"/>
      <c r="X302" s="67"/>
      <c r="Y302" s="67"/>
      <c r="Z302" s="67"/>
      <c r="AA302" s="67"/>
      <c r="AB302" s="67"/>
      <c r="AC302" s="67"/>
      <c r="AD302" s="91"/>
      <c r="AE302" s="33">
        <v>0.97</v>
      </c>
    </row>
    <row r="303" spans="1:31" x14ac:dyDescent="0.25">
      <c r="A303" s="30" t="s">
        <v>334</v>
      </c>
      <c r="B303" s="29">
        <v>45491</v>
      </c>
      <c r="C303" s="103" t="s">
        <v>354</v>
      </c>
      <c r="D303" s="97" t="s">
        <v>111</v>
      </c>
      <c r="E303" s="29">
        <v>45495</v>
      </c>
      <c r="F303" s="29">
        <v>47321</v>
      </c>
      <c r="G303" s="63">
        <v>4000000</v>
      </c>
      <c r="H303" s="67"/>
      <c r="I303" s="63">
        <v>5651800</v>
      </c>
      <c r="J303" s="63">
        <v>4000000</v>
      </c>
      <c r="K303" s="157">
        <v>5251800</v>
      </c>
      <c r="L303" s="157">
        <v>3600000</v>
      </c>
      <c r="M303" s="14">
        <v>400000</v>
      </c>
      <c r="N303" s="14">
        <v>400000</v>
      </c>
      <c r="O303" s="158"/>
      <c r="P303" s="65">
        <v>4.8809999999999999E-2</v>
      </c>
      <c r="Q303" s="170">
        <v>5.2999999999999999E-2</v>
      </c>
      <c r="R303" s="170">
        <v>4.9200000000000001E-2</v>
      </c>
      <c r="S303" s="170">
        <v>4.4999999999999998E-2</v>
      </c>
      <c r="T303" s="92">
        <v>100.30287667</v>
      </c>
      <c r="U303" s="91">
        <v>0</v>
      </c>
      <c r="V303" s="92">
        <v>100.30287667</v>
      </c>
      <c r="W303" s="67"/>
      <c r="X303" s="67"/>
      <c r="Y303" s="67"/>
      <c r="Z303" s="67"/>
      <c r="AA303" s="67"/>
      <c r="AB303" s="67"/>
      <c r="AC303" s="67"/>
      <c r="AD303" s="91">
        <v>4.9500000000000002E-2</v>
      </c>
      <c r="AE303" s="33">
        <v>1.41</v>
      </c>
    </row>
    <row r="304" spans="1:31" x14ac:dyDescent="0.25">
      <c r="A304" s="30" t="s">
        <v>335</v>
      </c>
      <c r="B304" s="29">
        <v>45495</v>
      </c>
      <c r="C304" s="159" t="s">
        <v>133</v>
      </c>
      <c r="D304" s="97" t="s">
        <v>111</v>
      </c>
      <c r="E304" s="29">
        <v>45497</v>
      </c>
      <c r="F304" s="29">
        <v>48053</v>
      </c>
      <c r="G304" s="44">
        <v>4000000</v>
      </c>
      <c r="H304" s="31"/>
      <c r="I304" s="31">
        <v>2564600</v>
      </c>
      <c r="J304" s="63">
        <v>2561000</v>
      </c>
      <c r="K304" s="157">
        <v>2420000</v>
      </c>
      <c r="L304" s="157">
        <v>2416400</v>
      </c>
      <c r="M304" s="32">
        <v>144600</v>
      </c>
      <c r="N304" s="32">
        <v>144600</v>
      </c>
      <c r="O304" s="158">
        <v>5.3600000000000002E-2</v>
      </c>
      <c r="P304" s="91"/>
      <c r="Q304" s="91">
        <v>5.5E-2</v>
      </c>
      <c r="R304" s="91">
        <v>5.3600000000000002E-2</v>
      </c>
      <c r="S304" s="91">
        <v>3.6999999999999998E-2</v>
      </c>
      <c r="T304" s="92"/>
      <c r="U304" s="91"/>
      <c r="V304" s="92"/>
      <c r="W304" s="91"/>
      <c r="X304" s="33"/>
      <c r="Y304" s="65"/>
      <c r="Z304" s="65"/>
      <c r="AA304" s="65"/>
      <c r="AB304" s="65"/>
      <c r="AC304" s="65"/>
      <c r="AD304" s="91">
        <v>5.3600000000000002E-2</v>
      </c>
      <c r="AE304" s="33">
        <f>Table13[[#This Row],[Bid  Amount ]]/Table13[[#This Row],[Announced Amount]]</f>
        <v>0.64115</v>
      </c>
    </row>
    <row r="305" spans="1:31" x14ac:dyDescent="0.25">
      <c r="A305" s="121" t="s">
        <v>336</v>
      </c>
      <c r="B305" s="190">
        <v>45496</v>
      </c>
      <c r="C305" s="148" t="s">
        <v>129</v>
      </c>
      <c r="D305" s="97" t="s">
        <v>111</v>
      </c>
      <c r="E305" s="201">
        <v>45498</v>
      </c>
      <c r="F305" s="200">
        <v>49150</v>
      </c>
      <c r="G305" s="124">
        <v>4000000</v>
      </c>
      <c r="H305" s="145"/>
      <c r="I305" s="124">
        <v>5162600</v>
      </c>
      <c r="J305" s="124">
        <v>4292600</v>
      </c>
      <c r="K305" s="143">
        <v>4820800</v>
      </c>
      <c r="L305" s="143">
        <v>3950800</v>
      </c>
      <c r="M305" s="143">
        <v>341800</v>
      </c>
      <c r="N305" s="120">
        <v>341800</v>
      </c>
      <c r="O305" s="144">
        <v>6.13E-2</v>
      </c>
      <c r="P305" s="129"/>
      <c r="Q305" s="147">
        <v>6.3799999999999996E-2</v>
      </c>
      <c r="R305" s="129">
        <v>6.13E-2</v>
      </c>
      <c r="S305" s="147">
        <v>5.2999999999999999E-2</v>
      </c>
      <c r="T305" s="145"/>
      <c r="U305" s="145"/>
      <c r="V305" s="145"/>
      <c r="W305" s="145"/>
      <c r="X305" s="145"/>
      <c r="Y305" s="145"/>
      <c r="Z305" s="145"/>
      <c r="AA305" s="145"/>
      <c r="AB305" s="145"/>
      <c r="AC305" s="145"/>
      <c r="AD305" s="129">
        <v>6.13E-2</v>
      </c>
      <c r="AE305" s="33">
        <f>Table13[[#This Row],[Bid  Amount ]]/Table13[[#This Row],[Announced Amount]]</f>
        <v>1.2906500000000001</v>
      </c>
    </row>
    <row r="306" spans="1:31" x14ac:dyDescent="0.25">
      <c r="A306" s="30" t="s">
        <v>337</v>
      </c>
      <c r="B306" s="29">
        <v>45503</v>
      </c>
      <c r="C306" s="103" t="s">
        <v>76</v>
      </c>
      <c r="D306" s="123" t="s">
        <v>118</v>
      </c>
      <c r="E306" s="29">
        <v>45505</v>
      </c>
      <c r="F306" s="29">
        <v>45687</v>
      </c>
      <c r="G306" s="63">
        <v>1000000</v>
      </c>
      <c r="H306" s="67"/>
      <c r="I306" s="63">
        <v>245750</v>
      </c>
      <c r="J306" s="63">
        <v>245750</v>
      </c>
      <c r="K306" s="157">
        <v>180000</v>
      </c>
      <c r="L306" s="157">
        <v>180000</v>
      </c>
      <c r="M306" s="14">
        <v>65750</v>
      </c>
      <c r="N306" s="14">
        <v>65750</v>
      </c>
      <c r="O306" s="158"/>
      <c r="P306" s="65">
        <v>3.1179999999999999E-2</v>
      </c>
      <c r="Q306" s="170">
        <v>3.1800000000000002E-2</v>
      </c>
      <c r="R306" s="170">
        <v>3.1800000000000002E-2</v>
      </c>
      <c r="S306" s="170">
        <v>3.04E-2</v>
      </c>
      <c r="T306" s="92"/>
      <c r="U306" s="91"/>
      <c r="V306" s="92"/>
      <c r="W306" s="67"/>
      <c r="X306" s="67"/>
      <c r="Y306" s="67"/>
      <c r="Z306" s="67"/>
      <c r="AA306" s="67"/>
      <c r="AB306" s="67"/>
      <c r="AC306" s="67"/>
      <c r="AD306" s="91"/>
      <c r="AE306" s="33">
        <v>0.25</v>
      </c>
    </row>
    <row r="307" spans="1:31" x14ac:dyDescent="0.25">
      <c r="A307" s="121" t="s">
        <v>332</v>
      </c>
      <c r="B307" s="29">
        <v>45503</v>
      </c>
      <c r="C307" s="62" t="s">
        <v>127</v>
      </c>
      <c r="D307" s="123" t="s">
        <v>118</v>
      </c>
      <c r="E307" s="29">
        <v>45505</v>
      </c>
      <c r="F307" s="201">
        <v>46218</v>
      </c>
      <c r="G307" s="124">
        <v>3000000</v>
      </c>
      <c r="H307" s="145"/>
      <c r="I307" s="124">
        <v>3191900</v>
      </c>
      <c r="J307" s="124">
        <v>3000000</v>
      </c>
      <c r="K307" s="143">
        <v>3191100</v>
      </c>
      <c r="L307" s="143">
        <v>3000000</v>
      </c>
      <c r="M307" s="120">
        <v>0</v>
      </c>
      <c r="N307" s="120">
        <v>0</v>
      </c>
      <c r="O307" s="144">
        <v>3.8899999999999997E-2</v>
      </c>
      <c r="P307" s="129"/>
      <c r="Q307" s="146">
        <v>4.2900000000000001E-2</v>
      </c>
      <c r="R307" s="147">
        <v>3.8899999999999997E-2</v>
      </c>
      <c r="S307" s="147">
        <v>3.2000000000000001E-2</v>
      </c>
      <c r="T307" s="92">
        <v>99.998486824445962</v>
      </c>
      <c r="U307" s="91">
        <v>1.7288888888888887E-3</v>
      </c>
      <c r="V307" s="92">
        <v>100.17137571333485</v>
      </c>
      <c r="W307" s="145"/>
      <c r="X307" s="145"/>
      <c r="Y307" s="145"/>
      <c r="Z307" s="145"/>
      <c r="AA307" s="145"/>
      <c r="AB307" s="145"/>
      <c r="AC307" s="145"/>
      <c r="AD307" s="65">
        <v>3.8899999999999997E-2</v>
      </c>
      <c r="AE307" s="119">
        <v>1.06</v>
      </c>
    </row>
    <row r="308" spans="1:31" x14ac:dyDescent="0.25">
      <c r="A308" s="121" t="s">
        <v>331</v>
      </c>
      <c r="B308" s="29">
        <v>45509</v>
      </c>
      <c r="C308" s="139" t="s">
        <v>98</v>
      </c>
      <c r="D308" s="123" t="s">
        <v>118</v>
      </c>
      <c r="E308" s="29">
        <v>45511</v>
      </c>
      <c r="F308" s="190">
        <v>46578</v>
      </c>
      <c r="G308" s="63">
        <v>2000000</v>
      </c>
      <c r="H308" s="67"/>
      <c r="I308" s="63">
        <v>2650000</v>
      </c>
      <c r="J308" s="63">
        <v>1999900</v>
      </c>
      <c r="K308" s="174">
        <v>2300000</v>
      </c>
      <c r="L308" s="174">
        <v>1649900</v>
      </c>
      <c r="M308" s="14">
        <v>350000</v>
      </c>
      <c r="N308" s="14">
        <v>350000</v>
      </c>
      <c r="O308" s="175"/>
      <c r="P308" s="65">
        <v>4.095E-2</v>
      </c>
      <c r="Q308" s="170">
        <v>4.1700000000000001E-2</v>
      </c>
      <c r="R308" s="170">
        <v>4.1500000000000002E-2</v>
      </c>
      <c r="S308" s="170">
        <v>0.04</v>
      </c>
      <c r="T308" s="92">
        <v>100.55695853</v>
      </c>
      <c r="U308" s="91">
        <v>3.2299999999999998E-3</v>
      </c>
      <c r="V308" s="92">
        <v>100.87945852999999</v>
      </c>
      <c r="W308" s="67"/>
      <c r="X308" s="67"/>
      <c r="Y308" s="67"/>
      <c r="Z308" s="67"/>
      <c r="AA308" s="67"/>
      <c r="AB308" s="67"/>
      <c r="AC308" s="67"/>
      <c r="AD308" s="65">
        <v>4.2999999999999997E-2</v>
      </c>
      <c r="AE308" s="33">
        <v>1.33</v>
      </c>
    </row>
    <row r="309" spans="1:31" x14ac:dyDescent="0.25">
      <c r="A309" s="30" t="s">
        <v>338</v>
      </c>
      <c r="B309" s="29">
        <v>45517</v>
      </c>
      <c r="C309" s="103" t="s">
        <v>64</v>
      </c>
      <c r="D309" s="97" t="s">
        <v>118</v>
      </c>
      <c r="E309" s="29">
        <v>45519</v>
      </c>
      <c r="F309" s="29">
        <v>45883</v>
      </c>
      <c r="G309" s="63">
        <v>7300000</v>
      </c>
      <c r="H309" s="67"/>
      <c r="I309" s="63">
        <v>9084050</v>
      </c>
      <c r="J309" s="63">
        <v>7300000</v>
      </c>
      <c r="K309" s="174">
        <v>4410000</v>
      </c>
      <c r="L309" s="174">
        <v>2625950</v>
      </c>
      <c r="M309" s="14">
        <v>4674050</v>
      </c>
      <c r="N309" s="14">
        <v>4674050</v>
      </c>
      <c r="O309" s="175"/>
      <c r="P309" s="65">
        <v>3.1690000000000003E-2</v>
      </c>
      <c r="Q309" s="170">
        <v>3.3000000000000002E-2</v>
      </c>
      <c r="R309" s="170">
        <v>3.2300000000000002E-2</v>
      </c>
      <c r="S309" s="170">
        <v>3.15E-2</v>
      </c>
      <c r="T309" s="92"/>
      <c r="U309" s="91"/>
      <c r="V309" s="92"/>
      <c r="W309" s="67"/>
      <c r="X309" s="67"/>
      <c r="Y309" s="67"/>
      <c r="Z309" s="67"/>
      <c r="AA309" s="67"/>
      <c r="AB309" s="67"/>
      <c r="AC309" s="67"/>
      <c r="AD309" s="65"/>
      <c r="AE309" s="33">
        <v>1.24</v>
      </c>
    </row>
    <row r="310" spans="1:31" x14ac:dyDescent="0.25">
      <c r="A310" s="30" t="s">
        <v>334</v>
      </c>
      <c r="B310" s="29">
        <v>45523</v>
      </c>
      <c r="C310" s="122" t="s">
        <v>74</v>
      </c>
      <c r="D310" s="97" t="s">
        <v>118</v>
      </c>
      <c r="E310" s="29">
        <v>45525</v>
      </c>
      <c r="F310" s="29">
        <v>47321</v>
      </c>
      <c r="G310" s="63">
        <v>3000000</v>
      </c>
      <c r="H310" s="67"/>
      <c r="I310" s="63">
        <v>3869900</v>
      </c>
      <c r="J310" s="63">
        <v>3000000</v>
      </c>
      <c r="K310" s="157">
        <v>3519900</v>
      </c>
      <c r="L310" s="157">
        <v>2650000</v>
      </c>
      <c r="M310" s="14">
        <v>350000</v>
      </c>
      <c r="N310" s="14">
        <v>350000</v>
      </c>
      <c r="O310" s="158"/>
      <c r="P310" s="65">
        <v>4.7899999999999998E-2</v>
      </c>
      <c r="Q310" s="170">
        <v>5.1400000000000001E-2</v>
      </c>
      <c r="R310" s="170">
        <v>4.8399999999999999E-2</v>
      </c>
      <c r="S310" s="170">
        <v>4.4999999999999998E-2</v>
      </c>
      <c r="T310" s="92">
        <v>100.68995961984166</v>
      </c>
      <c r="U310" s="91">
        <v>3.9875000000000006E-3</v>
      </c>
      <c r="V310" s="92">
        <v>101.08870961984167</v>
      </c>
      <c r="W310" s="67"/>
      <c r="X310" s="67"/>
      <c r="Y310" s="67"/>
      <c r="Z310" s="67"/>
      <c r="AA310" s="67"/>
      <c r="AB310" s="67"/>
      <c r="AC310" s="67"/>
      <c r="AD310" s="91">
        <v>4.9500000000000002E-2</v>
      </c>
      <c r="AE310" s="33">
        <v>1.29</v>
      </c>
    </row>
    <row r="311" spans="1:31" x14ac:dyDescent="0.25">
      <c r="A311" s="30" t="s">
        <v>339</v>
      </c>
      <c r="B311" s="29">
        <v>45527</v>
      </c>
      <c r="C311" s="159" t="s">
        <v>143</v>
      </c>
      <c r="D311" s="97" t="s">
        <v>118</v>
      </c>
      <c r="E311" s="29">
        <v>45531</v>
      </c>
      <c r="F311" s="29">
        <v>51009</v>
      </c>
      <c r="G311" s="44">
        <v>2000000</v>
      </c>
      <c r="H311" s="31"/>
      <c r="I311" s="31">
        <v>3033100</v>
      </c>
      <c r="J311" s="63">
        <v>2181100</v>
      </c>
      <c r="K311" s="157">
        <v>2629700</v>
      </c>
      <c r="L311" s="157">
        <v>1777700</v>
      </c>
      <c r="M311" s="32">
        <v>403400</v>
      </c>
      <c r="N311" s="32">
        <v>403400</v>
      </c>
      <c r="O311" s="158">
        <v>6.9800000000000001E-2</v>
      </c>
      <c r="P311" s="91"/>
      <c r="Q311" s="91">
        <v>7.2800000000000004E-2</v>
      </c>
      <c r="R311" s="91">
        <v>6.9800000000000001E-2</v>
      </c>
      <c r="S311" s="91">
        <v>0.06</v>
      </c>
      <c r="T311" s="92"/>
      <c r="U311" s="91"/>
      <c r="V311" s="92"/>
      <c r="W311" s="91"/>
      <c r="X311" s="33"/>
      <c r="Y311" s="65"/>
      <c r="Z311" s="65"/>
      <c r="AA311" s="65"/>
      <c r="AB311" s="65"/>
      <c r="AC311" s="65"/>
      <c r="AD311" s="91">
        <v>6.9800000000000001E-2</v>
      </c>
      <c r="AE311" s="33">
        <f>Table13[[#This Row],[Bid  Amount ]]/Table13[[#This Row],[Announced Amount]]</f>
        <v>1.5165500000000001</v>
      </c>
    </row>
    <row r="312" spans="1:31" x14ac:dyDescent="0.25">
      <c r="A312" s="30" t="s">
        <v>340</v>
      </c>
      <c r="B312" s="29">
        <v>45531</v>
      </c>
      <c r="C312" s="103" t="s">
        <v>64</v>
      </c>
      <c r="D312" s="97" t="s">
        <v>118</v>
      </c>
      <c r="E312" s="29">
        <v>45533</v>
      </c>
      <c r="F312" s="29">
        <v>45897</v>
      </c>
      <c r="G312" s="63">
        <v>7300000</v>
      </c>
      <c r="H312" s="67"/>
      <c r="I312" s="63">
        <v>7043240</v>
      </c>
      <c r="J312" s="63">
        <v>7033240</v>
      </c>
      <c r="K312" s="174">
        <v>3330000</v>
      </c>
      <c r="L312" s="174">
        <v>3320000</v>
      </c>
      <c r="M312" s="14">
        <v>3713240</v>
      </c>
      <c r="N312" s="14">
        <v>3713240</v>
      </c>
      <c r="O312" s="175"/>
      <c r="P312" s="65">
        <v>3.1510000000000003E-2</v>
      </c>
      <c r="Q312" s="170">
        <v>3.5000000000000003E-2</v>
      </c>
      <c r="R312" s="170">
        <v>3.2399999999999998E-2</v>
      </c>
      <c r="S312" s="170">
        <v>3.09E-2</v>
      </c>
      <c r="T312" s="92"/>
      <c r="U312" s="91"/>
      <c r="V312" s="92"/>
      <c r="W312" s="67"/>
      <c r="X312" s="67"/>
      <c r="Y312" s="67"/>
      <c r="Z312" s="67"/>
      <c r="AA312" s="67"/>
      <c r="AB312" s="67"/>
      <c r="AC312" s="67"/>
      <c r="AD312" s="65"/>
      <c r="AE312" s="33">
        <v>0.96</v>
      </c>
    </row>
    <row r="313" spans="1:31" x14ac:dyDescent="0.25">
      <c r="A313" s="121" t="s">
        <v>332</v>
      </c>
      <c r="B313" s="29">
        <v>45544</v>
      </c>
      <c r="C313" s="62" t="s">
        <v>127</v>
      </c>
      <c r="D313" s="123" t="s">
        <v>124</v>
      </c>
      <c r="E313" s="29">
        <v>45546</v>
      </c>
      <c r="F313" s="201">
        <v>46218</v>
      </c>
      <c r="G313" s="124">
        <v>3000000</v>
      </c>
      <c r="H313" s="145"/>
      <c r="I313" s="124">
        <v>2269900</v>
      </c>
      <c r="J313" s="124">
        <v>2269900</v>
      </c>
      <c r="K313" s="124">
        <v>2269900</v>
      </c>
      <c r="L313" s="124">
        <v>2269900</v>
      </c>
      <c r="M313" s="120">
        <v>0</v>
      </c>
      <c r="N313" s="120">
        <v>0</v>
      </c>
      <c r="O313" s="144">
        <v>3.8800000000000001E-2</v>
      </c>
      <c r="P313" s="129"/>
      <c r="Q313" s="146">
        <v>3.8800000000000001E-2</v>
      </c>
      <c r="R313" s="147">
        <v>3.8800000000000001E-2</v>
      </c>
      <c r="S313" s="147">
        <v>0.03</v>
      </c>
      <c r="T313" s="92">
        <v>100.01363554553269</v>
      </c>
      <c r="U313" s="91">
        <v>6.0511111111111104E-3</v>
      </c>
      <c r="V313" s="92">
        <v>100.61874665664381</v>
      </c>
      <c r="W313" s="145"/>
      <c r="X313" s="145"/>
      <c r="Y313" s="145"/>
      <c r="Z313" s="145"/>
      <c r="AA313" s="145"/>
      <c r="AB313" s="145"/>
      <c r="AC313" s="145"/>
      <c r="AD313" s="65">
        <v>3.8899999999999997E-2</v>
      </c>
      <c r="AE313" s="119">
        <v>0.76</v>
      </c>
    </row>
    <row r="314" spans="1:31" x14ac:dyDescent="0.25">
      <c r="A314" s="121" t="s">
        <v>331</v>
      </c>
      <c r="B314" s="29">
        <v>45551</v>
      </c>
      <c r="C314" s="139" t="s">
        <v>98</v>
      </c>
      <c r="D314" s="123" t="s">
        <v>124</v>
      </c>
      <c r="E314" s="29">
        <v>45553</v>
      </c>
      <c r="F314" s="190">
        <v>46578</v>
      </c>
      <c r="G314" s="63">
        <v>2000000</v>
      </c>
      <c r="H314" s="67"/>
      <c r="I314" s="63">
        <v>2555400</v>
      </c>
      <c r="J314" s="63">
        <v>2000000</v>
      </c>
      <c r="K314" s="174">
        <v>2205400</v>
      </c>
      <c r="L314" s="174">
        <v>1650000</v>
      </c>
      <c r="M314" s="14">
        <v>350000</v>
      </c>
      <c r="N314" s="14">
        <v>350000</v>
      </c>
      <c r="O314" s="175"/>
      <c r="P314" s="65">
        <v>4.0919999999999998E-2</v>
      </c>
      <c r="Q314" s="170">
        <v>4.1300000000000003E-2</v>
      </c>
      <c r="R314" s="170">
        <v>4.1200000000000001E-2</v>
      </c>
      <c r="S314" s="170">
        <v>0.04</v>
      </c>
      <c r="T314" s="92">
        <v>100.54195782078534</v>
      </c>
      <c r="U314" s="91">
        <v>8.1222222222222216E-3</v>
      </c>
      <c r="V314" s="92">
        <v>101.35418004300756</v>
      </c>
      <c r="W314" s="67"/>
      <c r="X314" s="67"/>
      <c r="Y314" s="67"/>
      <c r="Z314" s="67"/>
      <c r="AA314" s="67"/>
      <c r="AB314" s="67"/>
      <c r="AC314" s="67"/>
      <c r="AD314" s="65">
        <v>4.2999999999999997E-2</v>
      </c>
      <c r="AE314" s="33">
        <v>1.28</v>
      </c>
    </row>
    <row r="315" spans="1:31" x14ac:dyDescent="0.25">
      <c r="A315" s="30" t="s">
        <v>335</v>
      </c>
      <c r="B315" s="29">
        <v>45552</v>
      </c>
      <c r="C315" s="62" t="s">
        <v>130</v>
      </c>
      <c r="D315" s="123" t="s">
        <v>124</v>
      </c>
      <c r="E315" s="29">
        <v>45554</v>
      </c>
      <c r="F315" s="29">
        <v>48053</v>
      </c>
      <c r="G315" s="44">
        <v>3000000</v>
      </c>
      <c r="H315" s="31"/>
      <c r="I315" s="31">
        <v>3778700</v>
      </c>
      <c r="J315" s="63">
        <v>2959300</v>
      </c>
      <c r="K315" s="157">
        <v>3778700</v>
      </c>
      <c r="L315" s="157">
        <v>3778700</v>
      </c>
      <c r="M315" s="32">
        <v>0</v>
      </c>
      <c r="N315" s="32">
        <v>0</v>
      </c>
      <c r="O315" s="158">
        <v>5.3600000000000002E-2</v>
      </c>
      <c r="P315" s="91"/>
      <c r="Q315" s="91">
        <v>5.8599999999999999E-2</v>
      </c>
      <c r="R315" s="91">
        <v>5.3600000000000002E-2</v>
      </c>
      <c r="S315" s="91">
        <v>4.7E-2</v>
      </c>
      <c r="T315" s="92">
        <v>99.992493089489415</v>
      </c>
      <c r="U315" s="91">
        <v>8.1888888888888896E-3</v>
      </c>
      <c r="V315" s="92">
        <v>100.81138197837831</v>
      </c>
      <c r="W315" s="91"/>
      <c r="X315" s="33"/>
      <c r="Y315" s="65"/>
      <c r="Z315" s="65"/>
      <c r="AA315" s="65"/>
      <c r="AB315" s="65"/>
      <c r="AC315" s="65"/>
      <c r="AD315" s="91">
        <v>5.3600000000000002E-2</v>
      </c>
      <c r="AE315" s="33">
        <f>Table13[[#This Row],[Bid  Amount ]]/Table13[[#This Row],[Announced Amount]]</f>
        <v>1.2595666666666667</v>
      </c>
    </row>
    <row r="316" spans="1:31" x14ac:dyDescent="0.25">
      <c r="A316" s="30" t="s">
        <v>334</v>
      </c>
      <c r="B316" s="29">
        <v>45558</v>
      </c>
      <c r="C316" s="122" t="s">
        <v>74</v>
      </c>
      <c r="D316" s="123" t="s">
        <v>124</v>
      </c>
      <c r="E316" s="29">
        <v>45560</v>
      </c>
      <c r="F316" s="29">
        <v>47321</v>
      </c>
      <c r="G316" s="63">
        <v>3000000</v>
      </c>
      <c r="H316" s="67"/>
      <c r="I316" s="63">
        <v>4110000</v>
      </c>
      <c r="J316" s="63">
        <v>3450000</v>
      </c>
      <c r="K316" s="157">
        <v>3710000</v>
      </c>
      <c r="L316" s="157">
        <v>3050000</v>
      </c>
      <c r="M316" s="14">
        <v>400000</v>
      </c>
      <c r="N316" s="14">
        <v>400000</v>
      </c>
      <c r="O316" s="158"/>
      <c r="P316" s="65">
        <v>4.7629999999999999E-2</v>
      </c>
      <c r="Q316" s="170">
        <v>5.3400000000000003E-2</v>
      </c>
      <c r="R316" s="170">
        <v>4.7899999999999998E-2</v>
      </c>
      <c r="S316" s="170">
        <v>4.7E-2</v>
      </c>
      <c r="T316" s="92">
        <v>100.79106879587363</v>
      </c>
      <c r="U316" s="91">
        <v>8.6625000000000001E-3</v>
      </c>
      <c r="V316" s="92">
        <v>101.65731879587362</v>
      </c>
      <c r="W316" s="67"/>
      <c r="X316" s="67"/>
      <c r="Y316" s="67"/>
      <c r="Z316" s="67"/>
      <c r="AA316" s="67"/>
      <c r="AB316" s="67"/>
      <c r="AC316" s="67"/>
      <c r="AD316" s="91">
        <v>4.9500000000000002E-2</v>
      </c>
      <c r="AE316" s="33">
        <v>1.37</v>
      </c>
    </row>
    <row r="317" spans="1:31" x14ac:dyDescent="0.25">
      <c r="A317" s="30" t="s">
        <v>341</v>
      </c>
      <c r="B317" s="29">
        <v>45559</v>
      </c>
      <c r="C317" s="103" t="s">
        <v>64</v>
      </c>
      <c r="D317" s="123" t="s">
        <v>124</v>
      </c>
      <c r="E317" s="29">
        <v>45561</v>
      </c>
      <c r="F317" s="29">
        <v>45925</v>
      </c>
      <c r="G317" s="63">
        <v>6500000</v>
      </c>
      <c r="H317" s="67"/>
      <c r="I317" s="63">
        <v>12457070</v>
      </c>
      <c r="J317" s="63">
        <v>6500000</v>
      </c>
      <c r="K317" s="176">
        <v>8810800</v>
      </c>
      <c r="L317" s="176">
        <v>2853730</v>
      </c>
      <c r="M317" s="14">
        <v>3646270</v>
      </c>
      <c r="N317" s="14">
        <v>3646270</v>
      </c>
      <c r="O317" s="177"/>
      <c r="P317" s="65">
        <v>3.1060000000000001E-2</v>
      </c>
      <c r="Q317" s="170">
        <v>3.2500000000000001E-2</v>
      </c>
      <c r="R317" s="170">
        <v>3.1600000000000003E-2</v>
      </c>
      <c r="S317" s="170">
        <v>3.0200000000000001E-2</v>
      </c>
      <c r="T317" s="92"/>
      <c r="U317" s="91"/>
      <c r="V317" s="92"/>
      <c r="W317" s="67"/>
      <c r="X317" s="67"/>
      <c r="Y317" s="67"/>
      <c r="Z317" s="67"/>
      <c r="AA317" s="67"/>
      <c r="AB317" s="67"/>
      <c r="AC317" s="67"/>
      <c r="AD317" s="91"/>
      <c r="AE317" s="33">
        <v>1.92</v>
      </c>
    </row>
    <row r="318" spans="1:31" x14ac:dyDescent="0.25">
      <c r="A318" s="30" t="s">
        <v>342</v>
      </c>
      <c r="B318" s="29">
        <v>45566</v>
      </c>
      <c r="C318" s="159" t="s">
        <v>133</v>
      </c>
      <c r="D318" s="97" t="s">
        <v>136</v>
      </c>
      <c r="E318" s="29">
        <v>45568</v>
      </c>
      <c r="F318" s="29">
        <v>48124</v>
      </c>
      <c r="G318" s="44">
        <v>4000000</v>
      </c>
      <c r="H318" s="31"/>
      <c r="I318" s="31">
        <v>3628600</v>
      </c>
      <c r="J318" s="63">
        <v>3128600</v>
      </c>
      <c r="K318" s="157">
        <v>3517000</v>
      </c>
      <c r="L318" s="157">
        <v>3017000</v>
      </c>
      <c r="M318" s="32">
        <v>111600</v>
      </c>
      <c r="N318" s="32">
        <v>111600</v>
      </c>
      <c r="O318" s="158">
        <v>5.3600000000000002E-2</v>
      </c>
      <c r="P318" s="91"/>
      <c r="Q318" s="91">
        <v>5.7799999999999997E-2</v>
      </c>
      <c r="R318" s="91">
        <v>5.3600000000000002E-2</v>
      </c>
      <c r="S318" s="91">
        <v>4.9000000000000002E-2</v>
      </c>
      <c r="T318" s="92"/>
      <c r="U318" s="91"/>
      <c r="V318" s="92"/>
      <c r="W318" s="91"/>
      <c r="X318" s="33"/>
      <c r="Y318" s="65"/>
      <c r="Z318" s="65"/>
      <c r="AA318" s="65"/>
      <c r="AB318" s="65"/>
      <c r="AC318" s="65"/>
      <c r="AD318" s="91">
        <v>5.3600000000000002E-2</v>
      </c>
      <c r="AE318" s="33">
        <f>Table13[[#This Row],[Bid  Amount ]]/Table13[[#This Row],[Announced Amount]]</f>
        <v>0.90715000000000001</v>
      </c>
    </row>
    <row r="319" spans="1:31" x14ac:dyDescent="0.25">
      <c r="A319" s="30" t="s">
        <v>343</v>
      </c>
      <c r="B319" s="29">
        <v>45568</v>
      </c>
      <c r="C319" s="159" t="s">
        <v>128</v>
      </c>
      <c r="D319" s="97" t="s">
        <v>136</v>
      </c>
      <c r="E319" s="29">
        <v>45572</v>
      </c>
      <c r="F319" s="29">
        <v>46302</v>
      </c>
      <c r="G319" s="44">
        <v>6000000</v>
      </c>
      <c r="H319" s="31"/>
      <c r="I319" s="31">
        <v>2188500</v>
      </c>
      <c r="J319" s="63">
        <v>2187400</v>
      </c>
      <c r="K319" s="157">
        <v>2051100</v>
      </c>
      <c r="L319" s="157">
        <v>2050000</v>
      </c>
      <c r="M319" s="32">
        <v>137400</v>
      </c>
      <c r="N319" s="32">
        <v>137400</v>
      </c>
      <c r="O319" s="158">
        <v>3.85E-2</v>
      </c>
      <c r="P319" s="91"/>
      <c r="Q319" s="91">
        <v>3.8899999999999997E-2</v>
      </c>
      <c r="R319" s="91">
        <v>3.85E-2</v>
      </c>
      <c r="S319" s="91">
        <v>3.5000000000000003E-2</v>
      </c>
      <c r="T319" s="92"/>
      <c r="U319" s="91"/>
      <c r="V319" s="92"/>
      <c r="W319" s="91"/>
      <c r="X319" s="33"/>
      <c r="Y319" s="65"/>
      <c r="Z319" s="65"/>
      <c r="AA319" s="65"/>
      <c r="AB319" s="65"/>
      <c r="AC319" s="65"/>
      <c r="AD319" s="91">
        <v>3.85E-2</v>
      </c>
      <c r="AE319" s="33">
        <f>Table13[[#This Row],[Bid  Amount ]]/Table13[[#This Row],[Announced Amount]]</f>
        <v>0.36475000000000002</v>
      </c>
    </row>
    <row r="320" spans="1:31" x14ac:dyDescent="0.25">
      <c r="A320" s="121" t="s">
        <v>331</v>
      </c>
      <c r="B320" s="29">
        <v>45572</v>
      </c>
      <c r="C320" s="139" t="s">
        <v>98</v>
      </c>
      <c r="D320" s="97" t="s">
        <v>136</v>
      </c>
      <c r="E320" s="29">
        <v>45574</v>
      </c>
      <c r="F320" s="190">
        <v>46578</v>
      </c>
      <c r="G320" s="63">
        <v>2000000</v>
      </c>
      <c r="H320" s="67"/>
      <c r="I320" s="63">
        <v>2460500</v>
      </c>
      <c r="J320" s="63">
        <v>2300000</v>
      </c>
      <c r="K320" s="174">
        <v>2110500</v>
      </c>
      <c r="L320" s="174">
        <v>1950000</v>
      </c>
      <c r="M320" s="14">
        <v>350000</v>
      </c>
      <c r="N320" s="14">
        <v>350000</v>
      </c>
      <c r="O320" s="175"/>
      <c r="P320" s="65">
        <v>4.088E-2</v>
      </c>
      <c r="Q320" s="170">
        <v>4.1500000000000002E-2</v>
      </c>
      <c r="R320" s="170">
        <v>4.1300000000000003E-2</v>
      </c>
      <c r="S320" s="170">
        <v>3.9600000000000003E-2</v>
      </c>
      <c r="T320" s="92">
        <v>100.54125219528284</v>
      </c>
      <c r="U320" s="91">
        <v>1.0630555555555555E-2</v>
      </c>
      <c r="V320" s="92">
        <v>101.60430775083839</v>
      </c>
      <c r="W320" s="67"/>
      <c r="X320" s="67"/>
      <c r="Y320" s="67"/>
      <c r="Z320" s="67"/>
      <c r="AA320" s="67"/>
      <c r="AB320" s="67"/>
      <c r="AC320" s="67"/>
      <c r="AD320" s="65">
        <v>4.2999999999999997E-2</v>
      </c>
      <c r="AE320" s="33">
        <v>1.23</v>
      </c>
    </row>
    <row r="321" spans="1:31" x14ac:dyDescent="0.25">
      <c r="A321" s="30" t="s">
        <v>344</v>
      </c>
      <c r="B321" s="29">
        <v>45580</v>
      </c>
      <c r="C321" s="103" t="s">
        <v>64</v>
      </c>
      <c r="D321" s="97" t="s">
        <v>136</v>
      </c>
      <c r="E321" s="29">
        <v>45582</v>
      </c>
      <c r="F321" s="29">
        <v>45946</v>
      </c>
      <c r="G321" s="63">
        <v>8000000</v>
      </c>
      <c r="H321" s="67"/>
      <c r="I321" s="63">
        <v>14543390</v>
      </c>
      <c r="J321" s="63">
        <v>9200000</v>
      </c>
      <c r="K321" s="176">
        <v>8920000</v>
      </c>
      <c r="L321" s="176">
        <v>3576610</v>
      </c>
      <c r="M321" s="14">
        <v>5623390</v>
      </c>
      <c r="N321" s="14">
        <v>5623390</v>
      </c>
      <c r="O321" s="177"/>
      <c r="P321" s="65">
        <v>3.0200000000000001E-2</v>
      </c>
      <c r="Q321" s="170">
        <v>3.2899999999999999E-2</v>
      </c>
      <c r="R321" s="170">
        <v>3.0200000000000001E-2</v>
      </c>
      <c r="S321" s="170">
        <v>3.0200000000000001E-2</v>
      </c>
      <c r="T321" s="92"/>
      <c r="U321" s="91"/>
      <c r="V321" s="92"/>
      <c r="W321" s="67"/>
      <c r="X321" s="67"/>
      <c r="Y321" s="67"/>
      <c r="Z321" s="67"/>
      <c r="AA321" s="67"/>
      <c r="AB321" s="67"/>
      <c r="AC321" s="67"/>
      <c r="AD321" s="91"/>
      <c r="AE321" s="33">
        <v>1.82</v>
      </c>
    </row>
    <row r="322" spans="1:31" x14ac:dyDescent="0.25">
      <c r="A322" s="30" t="s">
        <v>334</v>
      </c>
      <c r="B322" s="29">
        <v>45586</v>
      </c>
      <c r="C322" s="122" t="s">
        <v>74</v>
      </c>
      <c r="D322" s="97" t="s">
        <v>136</v>
      </c>
      <c r="E322" s="29">
        <v>45588</v>
      </c>
      <c r="F322" s="29">
        <v>47321</v>
      </c>
      <c r="G322" s="63">
        <v>3000000</v>
      </c>
      <c r="H322" s="67"/>
      <c r="I322" s="63">
        <v>5703900</v>
      </c>
      <c r="J322" s="63">
        <v>3450000</v>
      </c>
      <c r="K322" s="157">
        <v>5453900</v>
      </c>
      <c r="L322" s="157">
        <v>3200000</v>
      </c>
      <c r="M322" s="14">
        <v>250000</v>
      </c>
      <c r="N322" s="14">
        <v>250000</v>
      </c>
      <c r="O322" s="158"/>
      <c r="P322" s="65">
        <v>4.6699999999999998E-2</v>
      </c>
      <c r="Q322" s="170">
        <v>5.4399999999999997E-2</v>
      </c>
      <c r="R322" s="170">
        <v>4.7300000000000002E-2</v>
      </c>
      <c r="S322" s="170">
        <v>4.5499999999999999E-2</v>
      </c>
      <c r="T322" s="92">
        <v>101.17279315177213</v>
      </c>
      <c r="U322" s="91">
        <v>1.2512499999999999E-2</v>
      </c>
      <c r="V322" s="92">
        <v>102.42404315177212</v>
      </c>
      <c r="W322" s="67"/>
      <c r="X322" s="67"/>
      <c r="Y322" s="67"/>
      <c r="Z322" s="67"/>
      <c r="AA322" s="67"/>
      <c r="AB322" s="67"/>
      <c r="AC322" s="67"/>
      <c r="AD322" s="91">
        <v>4.9500000000000002E-2</v>
      </c>
      <c r="AE322" s="33">
        <v>1.9</v>
      </c>
    </row>
    <row r="323" spans="1:31" x14ac:dyDescent="0.25">
      <c r="A323" s="121" t="s">
        <v>336</v>
      </c>
      <c r="B323" s="190">
        <v>45588</v>
      </c>
      <c r="C323" s="122" t="s">
        <v>131</v>
      </c>
      <c r="D323" s="97" t="s">
        <v>136</v>
      </c>
      <c r="E323" s="201">
        <v>45590</v>
      </c>
      <c r="F323" s="200">
        <v>49150</v>
      </c>
      <c r="G323" s="124">
        <v>3000000</v>
      </c>
      <c r="H323" s="145"/>
      <c r="I323" s="124">
        <v>5532600</v>
      </c>
      <c r="J323" s="124">
        <v>3450000</v>
      </c>
      <c r="K323" s="143">
        <v>5532600</v>
      </c>
      <c r="L323" s="143">
        <v>3450000</v>
      </c>
      <c r="M323" s="143">
        <v>0</v>
      </c>
      <c r="N323" s="120">
        <v>0</v>
      </c>
      <c r="O323" s="144">
        <v>5.9299999999999999E-2</v>
      </c>
      <c r="P323" s="129"/>
      <c r="Q323" s="147">
        <v>6.6000000000000003E-2</v>
      </c>
      <c r="R323" s="129">
        <v>5.9299999999999999E-2</v>
      </c>
      <c r="S323" s="147">
        <v>5.5E-2</v>
      </c>
      <c r="T323" s="92">
        <v>101.45370984777111</v>
      </c>
      <c r="U323" s="91">
        <v>1.5325E-2</v>
      </c>
      <c r="V323" s="92">
        <v>102.98620984777111</v>
      </c>
      <c r="W323" s="145"/>
      <c r="X323" s="145"/>
      <c r="Y323" s="145"/>
      <c r="Z323" s="145"/>
      <c r="AA323" s="145"/>
      <c r="AB323" s="145"/>
      <c r="AC323" s="145"/>
      <c r="AD323" s="129">
        <v>6.13E-2</v>
      </c>
      <c r="AE323" s="33">
        <f>Table13[[#This Row],[Bid  Amount ]]/Table13[[#This Row],[Announced Amount]]</f>
        <v>1.8442000000000001</v>
      </c>
    </row>
    <row r="324" spans="1:31" x14ac:dyDescent="0.25">
      <c r="A324" s="30" t="s">
        <v>345</v>
      </c>
      <c r="B324" s="29">
        <v>45594</v>
      </c>
      <c r="C324" s="103" t="s">
        <v>64</v>
      </c>
      <c r="D324" s="97" t="s">
        <v>136</v>
      </c>
      <c r="E324" s="29">
        <v>45596</v>
      </c>
      <c r="F324" s="29">
        <v>45960</v>
      </c>
      <c r="G324" s="63">
        <v>8000000</v>
      </c>
      <c r="H324" s="67"/>
      <c r="I324" s="63">
        <v>11146650</v>
      </c>
      <c r="J324" s="63">
        <v>9199990</v>
      </c>
      <c r="K324" s="176">
        <v>5260000</v>
      </c>
      <c r="L324" s="176">
        <v>3313340</v>
      </c>
      <c r="M324" s="14">
        <v>5886650</v>
      </c>
      <c r="N324" s="14">
        <v>5886650</v>
      </c>
      <c r="O324" s="177"/>
      <c r="P324" s="65">
        <v>0.03</v>
      </c>
      <c r="Q324" s="170">
        <v>3.2399999999999998E-2</v>
      </c>
      <c r="R324" s="170">
        <v>0.03</v>
      </c>
      <c r="S324" s="170">
        <v>0.03</v>
      </c>
      <c r="T324" s="92"/>
      <c r="U324" s="91"/>
      <c r="V324" s="92"/>
      <c r="W324" s="67"/>
      <c r="X324" s="67"/>
      <c r="Y324" s="67"/>
      <c r="Z324" s="67"/>
      <c r="AA324" s="67"/>
      <c r="AB324" s="67"/>
      <c r="AC324" s="67"/>
      <c r="AD324" s="91"/>
      <c r="AE324" s="33">
        <v>1.39</v>
      </c>
    </row>
    <row r="325" spans="1:31" x14ac:dyDescent="0.25">
      <c r="A325" s="30" t="s">
        <v>343</v>
      </c>
      <c r="B325" s="29">
        <v>45602</v>
      </c>
      <c r="C325" s="62" t="s">
        <v>127</v>
      </c>
      <c r="D325" s="123" t="s">
        <v>292</v>
      </c>
      <c r="E325" s="29">
        <v>45604</v>
      </c>
      <c r="F325" s="201">
        <v>46302</v>
      </c>
      <c r="G325" s="124">
        <v>3000000</v>
      </c>
      <c r="H325" s="145"/>
      <c r="I325" s="124">
        <v>6528200</v>
      </c>
      <c r="J325" s="124">
        <v>3000000</v>
      </c>
      <c r="K325" s="124">
        <v>6258200</v>
      </c>
      <c r="L325" s="124">
        <v>3000000</v>
      </c>
      <c r="M325" s="120">
        <v>0</v>
      </c>
      <c r="N325" s="120">
        <v>0</v>
      </c>
      <c r="O325" s="144">
        <v>3.6600000000000001E-2</v>
      </c>
      <c r="P325" s="129"/>
      <c r="Q325" s="146">
        <v>4.1000000000000002E-2</v>
      </c>
      <c r="R325" s="147">
        <v>3.6600000000000001E-2</v>
      </c>
      <c r="S325" s="147">
        <v>3.5000000000000003E-2</v>
      </c>
      <c r="T325" s="92">
        <v>100.34564574328628</v>
      </c>
      <c r="U325" s="91">
        <v>3.3152777777777777E-3</v>
      </c>
      <c r="V325" s="92">
        <v>100.67717352106406</v>
      </c>
      <c r="W325" s="145"/>
      <c r="X325" s="145"/>
      <c r="Y325" s="145"/>
      <c r="Z325" s="145"/>
      <c r="AA325" s="145"/>
      <c r="AB325" s="145"/>
      <c r="AC325" s="145"/>
      <c r="AD325" s="65">
        <v>3.85E-2</v>
      </c>
      <c r="AE325" s="119">
        <v>2.1800000000000002</v>
      </c>
    </row>
    <row r="326" spans="1:31" x14ac:dyDescent="0.25">
      <c r="A326" s="121" t="s">
        <v>331</v>
      </c>
      <c r="B326" s="29">
        <v>45607</v>
      </c>
      <c r="C326" s="139" t="s">
        <v>98</v>
      </c>
      <c r="D326" s="123" t="s">
        <v>292</v>
      </c>
      <c r="E326" s="29">
        <v>45609</v>
      </c>
      <c r="F326" s="190">
        <v>46578</v>
      </c>
      <c r="G326" s="63">
        <v>2000000</v>
      </c>
      <c r="H326" s="67"/>
      <c r="I326" s="63">
        <v>3634000</v>
      </c>
      <c r="J326" s="63">
        <v>2235700</v>
      </c>
      <c r="K326" s="174">
        <v>3384000</v>
      </c>
      <c r="L326" s="174">
        <v>1985700</v>
      </c>
      <c r="M326" s="14">
        <v>250000</v>
      </c>
      <c r="N326" s="14">
        <v>250000</v>
      </c>
      <c r="O326" s="175"/>
      <c r="P326" s="65">
        <v>3.8699999999999998E-2</v>
      </c>
      <c r="Q326" s="170">
        <v>4.07E-2</v>
      </c>
      <c r="R326" s="170">
        <v>3.8899999999999997E-2</v>
      </c>
      <c r="S326" s="170">
        <v>3.7999999999999999E-2</v>
      </c>
      <c r="T326" s="92">
        <v>101.07193063920353</v>
      </c>
      <c r="U326" s="91">
        <v>1.4691666666666665E-2</v>
      </c>
      <c r="V326" s="92">
        <v>102.5410973058702</v>
      </c>
      <c r="W326" s="67"/>
      <c r="X326" s="67"/>
      <c r="Y326" s="67"/>
      <c r="Z326" s="67"/>
      <c r="AA326" s="67"/>
      <c r="AB326" s="67"/>
      <c r="AC326" s="67"/>
      <c r="AD326" s="65">
        <v>4.2999999999999997E-2</v>
      </c>
      <c r="AE326" s="33">
        <v>1.82</v>
      </c>
    </row>
    <row r="327" spans="1:31" x14ac:dyDescent="0.25">
      <c r="A327" s="30" t="s">
        <v>346</v>
      </c>
      <c r="B327" s="29">
        <v>45608</v>
      </c>
      <c r="C327" s="103" t="s">
        <v>64</v>
      </c>
      <c r="D327" s="123" t="s">
        <v>292</v>
      </c>
      <c r="E327" s="29">
        <v>45610</v>
      </c>
      <c r="F327" s="29">
        <v>45974</v>
      </c>
      <c r="G327" s="63">
        <v>7500000</v>
      </c>
      <c r="H327" s="67"/>
      <c r="I327" s="63">
        <v>8932420</v>
      </c>
      <c r="J327" s="63">
        <v>7499990</v>
      </c>
      <c r="K327" s="176">
        <v>5618000</v>
      </c>
      <c r="L327" s="176">
        <v>4185570</v>
      </c>
      <c r="M327" s="14">
        <v>3314420</v>
      </c>
      <c r="N327" s="14">
        <v>3314420</v>
      </c>
      <c r="O327" s="177"/>
      <c r="P327" s="65">
        <v>2.8400000000000002E-2</v>
      </c>
      <c r="Q327" s="170">
        <v>3.0099999999999998E-2</v>
      </c>
      <c r="R327" s="170">
        <v>2.9020000000000001E-2</v>
      </c>
      <c r="S327" s="170">
        <v>2.7699999999999999E-2</v>
      </c>
      <c r="T327" s="92"/>
      <c r="U327" s="91"/>
      <c r="V327" s="92"/>
      <c r="W327" s="67"/>
      <c r="X327" s="67"/>
      <c r="Y327" s="67"/>
      <c r="Z327" s="67"/>
      <c r="AA327" s="67"/>
      <c r="AB327" s="67"/>
      <c r="AC327" s="67"/>
      <c r="AD327" s="91"/>
      <c r="AE327" s="33">
        <v>1.19</v>
      </c>
    </row>
    <row r="328" spans="1:31" x14ac:dyDescent="0.25">
      <c r="A328" s="30" t="s">
        <v>334</v>
      </c>
      <c r="B328" s="29">
        <v>45614</v>
      </c>
      <c r="C328" s="122" t="s">
        <v>74</v>
      </c>
      <c r="D328" s="123" t="s">
        <v>292</v>
      </c>
      <c r="E328" s="29">
        <v>45616</v>
      </c>
      <c r="F328" s="29">
        <v>47321</v>
      </c>
      <c r="G328" s="124">
        <v>3000000</v>
      </c>
      <c r="H328" s="67"/>
      <c r="I328" s="63">
        <v>7377400</v>
      </c>
      <c r="J328" s="63">
        <v>3450000</v>
      </c>
      <c r="K328" s="180">
        <v>7077400</v>
      </c>
      <c r="L328" s="180">
        <v>3150000</v>
      </c>
      <c r="M328" s="14">
        <v>300000</v>
      </c>
      <c r="N328" s="14">
        <v>300000</v>
      </c>
      <c r="O328" s="181"/>
      <c r="P328" s="65">
        <v>4.3369999999999999E-2</v>
      </c>
      <c r="Q328" s="170">
        <v>4.8000000000000001E-2</v>
      </c>
      <c r="R328" s="170">
        <v>4.3400000000000001E-2</v>
      </c>
      <c r="S328" s="170">
        <v>4.3299999999999998E-2</v>
      </c>
      <c r="T328" s="92">
        <v>102.56151334</v>
      </c>
      <c r="U328" s="91">
        <v>1.6230000000000001E-2</v>
      </c>
      <c r="V328" s="92">
        <v>104.18401334000001</v>
      </c>
      <c r="W328" s="67"/>
      <c r="X328" s="67"/>
      <c r="Y328" s="67"/>
      <c r="Z328" s="67"/>
      <c r="AA328" s="67"/>
      <c r="AB328" s="67"/>
      <c r="AC328" s="67"/>
      <c r="AD328" s="91">
        <v>4.9500000000000002E-2</v>
      </c>
      <c r="AE328" s="33">
        <v>2.46</v>
      </c>
    </row>
    <row r="329" spans="1:31" x14ac:dyDescent="0.25">
      <c r="A329" s="30" t="s">
        <v>342</v>
      </c>
      <c r="B329" s="29">
        <v>45616</v>
      </c>
      <c r="C329" s="62" t="s">
        <v>130</v>
      </c>
      <c r="D329" s="123" t="s">
        <v>292</v>
      </c>
      <c r="E329" s="29">
        <v>45621</v>
      </c>
      <c r="F329" s="29">
        <v>48124</v>
      </c>
      <c r="G329" s="44">
        <v>3000000</v>
      </c>
      <c r="H329" s="31"/>
      <c r="I329" s="31">
        <v>8121700</v>
      </c>
      <c r="J329" s="63">
        <v>3450000</v>
      </c>
      <c r="K329" s="157">
        <v>8121700</v>
      </c>
      <c r="L329" s="157">
        <v>8121700</v>
      </c>
      <c r="M329" s="32">
        <v>0</v>
      </c>
      <c r="N329" s="32">
        <v>0</v>
      </c>
      <c r="O329" s="158">
        <v>4.8500000000000001E-2</v>
      </c>
      <c r="P329" s="91"/>
      <c r="Q329" s="91">
        <v>5.3600000000000002E-2</v>
      </c>
      <c r="R329" s="91">
        <v>4.8500000000000001E-2</v>
      </c>
      <c r="S329" s="91">
        <v>0.04</v>
      </c>
      <c r="T329" s="92">
        <v>102.93791856396237</v>
      </c>
      <c r="U329" s="91">
        <v>7.7422222222222215E-3</v>
      </c>
      <c r="V329" s="92">
        <v>103.71214078618459</v>
      </c>
      <c r="W329" s="91"/>
      <c r="X329" s="33"/>
      <c r="Y329" s="65"/>
      <c r="Z329" s="65"/>
      <c r="AA329" s="65"/>
      <c r="AB329" s="65"/>
      <c r="AC329" s="65"/>
      <c r="AD329" s="91">
        <v>5.3600000000000002E-2</v>
      </c>
      <c r="AE329" s="33">
        <f>Table13[[#This Row],[Bid  Amount ]]/Table13[[#This Row],[Announced Amount]]</f>
        <v>2.7072333333333334</v>
      </c>
    </row>
    <row r="330" spans="1:31" x14ac:dyDescent="0.25">
      <c r="A330" s="30" t="s">
        <v>339</v>
      </c>
      <c r="B330" s="190">
        <v>45621</v>
      </c>
      <c r="C330" s="126" t="s">
        <v>162</v>
      </c>
      <c r="D330" s="123" t="s">
        <v>292</v>
      </c>
      <c r="E330" s="190">
        <v>45623</v>
      </c>
      <c r="F330" s="190">
        <v>51009</v>
      </c>
      <c r="G330" s="124">
        <v>1500000</v>
      </c>
      <c r="H330" s="145"/>
      <c r="I330" s="124">
        <v>2663200</v>
      </c>
      <c r="J330" s="124">
        <v>1654200</v>
      </c>
      <c r="K330" s="149">
        <v>2663200</v>
      </c>
      <c r="L330" s="149">
        <v>1654200</v>
      </c>
      <c r="M330" s="120">
        <v>0</v>
      </c>
      <c r="N330" s="120">
        <v>0</v>
      </c>
      <c r="O330" s="150">
        <v>6.4100000000000004E-2</v>
      </c>
      <c r="P330" s="129"/>
      <c r="Q330" s="147">
        <v>7.0000000000000007E-2</v>
      </c>
      <c r="R330" s="147">
        <v>6.4100000000000004E-2</v>
      </c>
      <c r="S330" s="147">
        <v>5.5E-2</v>
      </c>
      <c r="T330" s="163">
        <v>105.37232602117751</v>
      </c>
      <c r="U330" s="162">
        <v>1.745E-2</v>
      </c>
      <c r="V330" s="163">
        <v>107.11732602117752</v>
      </c>
      <c r="W330" s="145"/>
      <c r="X330" s="145"/>
      <c r="Y330" s="145"/>
      <c r="Z330" s="145"/>
      <c r="AA330" s="145"/>
      <c r="AB330" s="145"/>
      <c r="AC330" s="145"/>
      <c r="AD330" s="162">
        <v>6.9800000000000001E-2</v>
      </c>
      <c r="AE330" s="119">
        <v>1.78</v>
      </c>
    </row>
    <row r="331" spans="1:31" x14ac:dyDescent="0.25">
      <c r="A331" s="30" t="s">
        <v>343</v>
      </c>
      <c r="B331" s="29">
        <v>45630</v>
      </c>
      <c r="C331" s="62" t="s">
        <v>127</v>
      </c>
      <c r="D331" s="123" t="s">
        <v>148</v>
      </c>
      <c r="E331" s="29">
        <v>45632</v>
      </c>
      <c r="F331" s="201">
        <v>46302</v>
      </c>
      <c r="G331" s="124">
        <v>3000000</v>
      </c>
      <c r="H331" s="67"/>
      <c r="I331" s="63">
        <v>5456300</v>
      </c>
      <c r="J331" s="124">
        <v>3000000</v>
      </c>
      <c r="K331" s="180">
        <v>5456300</v>
      </c>
      <c r="L331" s="180">
        <v>3000000</v>
      </c>
      <c r="M331" s="14">
        <v>0</v>
      </c>
      <c r="N331" s="14">
        <v>0</v>
      </c>
      <c r="O331" s="181">
        <v>3.3799999999999997E-2</v>
      </c>
      <c r="P331" s="65"/>
      <c r="Q331" s="170">
        <v>4.1000000000000002E-2</v>
      </c>
      <c r="R331" s="170">
        <v>3.3799999999999997E-2</v>
      </c>
      <c r="S331" s="170">
        <v>2.8000000000000001E-2</v>
      </c>
      <c r="T331" s="92">
        <v>100.82640988</v>
      </c>
      <c r="U331" s="91">
        <v>6.3099999999999996E-3</v>
      </c>
      <c r="V331" s="92">
        <v>101.45738211</v>
      </c>
      <c r="W331" s="67"/>
      <c r="X331" s="67"/>
      <c r="Y331" s="67"/>
      <c r="Z331" s="67"/>
      <c r="AA331" s="67"/>
      <c r="AB331" s="67"/>
      <c r="AC331" s="67"/>
      <c r="AD331" s="65">
        <v>3.85E-2</v>
      </c>
      <c r="AE331" s="33">
        <v>1.82</v>
      </c>
    </row>
    <row r="332" spans="1:31" x14ac:dyDescent="0.25">
      <c r="A332" s="121" t="s">
        <v>331</v>
      </c>
      <c r="B332" s="29">
        <v>45637</v>
      </c>
      <c r="C332" s="139" t="s">
        <v>98</v>
      </c>
      <c r="D332" s="123" t="s">
        <v>148</v>
      </c>
      <c r="E332" s="29">
        <v>45639</v>
      </c>
      <c r="F332" s="190">
        <v>46578</v>
      </c>
      <c r="G332" s="63">
        <v>2000000</v>
      </c>
      <c r="H332" s="67"/>
      <c r="I332" s="63">
        <v>5265000</v>
      </c>
      <c r="J332" s="63">
        <v>2000000</v>
      </c>
      <c r="K332" s="174">
        <v>4915000</v>
      </c>
      <c r="L332" s="174">
        <v>1650000</v>
      </c>
      <c r="M332" s="14">
        <v>350000</v>
      </c>
      <c r="N332" s="14">
        <v>350000</v>
      </c>
      <c r="O332" s="175"/>
      <c r="P332" s="65">
        <v>3.4410000000000003E-2</v>
      </c>
      <c r="Q332" s="170">
        <v>3.8399999999999997E-2</v>
      </c>
      <c r="R332" s="170">
        <v>3.5200000000000002E-2</v>
      </c>
      <c r="S332" s="170">
        <v>3.3500000000000002E-2</v>
      </c>
      <c r="T332" s="92">
        <v>102.09719500669834</v>
      </c>
      <c r="U332" s="91">
        <v>1.8275E-2</v>
      </c>
      <c r="V332" s="92">
        <v>103.92469500669834</v>
      </c>
      <c r="W332" s="67"/>
      <c r="X332" s="67"/>
      <c r="Y332" s="67"/>
      <c r="Z332" s="67"/>
      <c r="AA332" s="67"/>
      <c r="AB332" s="67"/>
      <c r="AC332" s="67"/>
      <c r="AD332" s="65">
        <v>4.2999999999999997E-2</v>
      </c>
      <c r="AE332" s="33">
        <v>2.63</v>
      </c>
    </row>
    <row r="333" spans="1:31" x14ac:dyDescent="0.25">
      <c r="A333" s="30" t="s">
        <v>334</v>
      </c>
      <c r="B333" s="29">
        <v>45642</v>
      </c>
      <c r="C333" s="122" t="s">
        <v>74</v>
      </c>
      <c r="D333" s="123" t="s">
        <v>148</v>
      </c>
      <c r="E333" s="29">
        <v>45644</v>
      </c>
      <c r="F333" s="29">
        <v>47321</v>
      </c>
      <c r="G333" s="124">
        <v>3000000</v>
      </c>
      <c r="H333" s="67"/>
      <c r="I333" s="63">
        <v>7485500</v>
      </c>
      <c r="J333" s="63">
        <v>2999900</v>
      </c>
      <c r="K333" s="180">
        <v>7185500</v>
      </c>
      <c r="L333" s="180">
        <v>2699900</v>
      </c>
      <c r="M333" s="14">
        <v>300000</v>
      </c>
      <c r="N333" s="14">
        <v>300000</v>
      </c>
      <c r="O333" s="181"/>
      <c r="P333" s="65">
        <v>3.9059999999999997E-2</v>
      </c>
      <c r="Q333" s="170">
        <v>4.8000000000000001E-2</v>
      </c>
      <c r="R333" s="170">
        <v>3.95E-2</v>
      </c>
      <c r="S333" s="170">
        <v>3.7999999999999999E-2</v>
      </c>
      <c r="T333" s="92">
        <v>104.34848497218925</v>
      </c>
      <c r="U333" s="91">
        <v>2.0075000000000003E-2</v>
      </c>
      <c r="V333" s="92">
        <v>106.35598497218925</v>
      </c>
      <c r="W333" s="67"/>
      <c r="X333" s="67"/>
      <c r="Y333" s="67"/>
      <c r="Z333" s="67"/>
      <c r="AA333" s="67"/>
      <c r="AB333" s="67"/>
      <c r="AC333" s="67"/>
      <c r="AD333" s="91">
        <v>4.9500000000000002E-2</v>
      </c>
      <c r="AE333" s="33">
        <v>2.5</v>
      </c>
    </row>
    <row r="334" spans="1:31" x14ac:dyDescent="0.25">
      <c r="A334" s="30" t="s">
        <v>347</v>
      </c>
      <c r="B334" s="29">
        <v>45650</v>
      </c>
      <c r="C334" s="103" t="s">
        <v>64</v>
      </c>
      <c r="D334" s="123" t="s">
        <v>148</v>
      </c>
      <c r="E334" s="29">
        <v>45652</v>
      </c>
      <c r="F334" s="29">
        <v>46016</v>
      </c>
      <c r="G334" s="63">
        <v>6000000</v>
      </c>
      <c r="H334" s="67"/>
      <c r="I334" s="63">
        <v>9525130</v>
      </c>
      <c r="J334" s="63">
        <v>5800000</v>
      </c>
      <c r="K334" s="176">
        <v>5550000</v>
      </c>
      <c r="L334" s="176">
        <v>1901300</v>
      </c>
      <c r="M334" s="14">
        <v>3975130</v>
      </c>
      <c r="N334" s="14">
        <v>3898700</v>
      </c>
      <c r="O334" s="177"/>
      <c r="P334" s="65">
        <v>2.725E-2</v>
      </c>
      <c r="Q334" s="170">
        <v>3.0099999999999998E-2</v>
      </c>
      <c r="R334" s="170">
        <v>2.7699999999999999E-2</v>
      </c>
      <c r="S334" s="170">
        <v>2.6800000000000001E-2</v>
      </c>
      <c r="T334" s="92"/>
      <c r="U334" s="91"/>
      <c r="V334" s="92"/>
      <c r="W334" s="67"/>
      <c r="X334" s="67"/>
      <c r="Y334" s="67"/>
      <c r="Z334" s="67"/>
      <c r="AA334" s="67"/>
      <c r="AB334" s="67"/>
      <c r="AC334" s="67"/>
      <c r="AD334" s="91"/>
      <c r="AE334" s="33">
        <v>1.59</v>
      </c>
    </row>
    <row r="335" spans="1:31" x14ac:dyDescent="0.25">
      <c r="A335" s="30" t="s">
        <v>348</v>
      </c>
      <c r="B335" s="29">
        <v>45656</v>
      </c>
      <c r="C335" s="103" t="s">
        <v>64</v>
      </c>
      <c r="D335" s="123" t="s">
        <v>65</v>
      </c>
      <c r="E335" s="29">
        <v>45663</v>
      </c>
      <c r="F335" s="29">
        <v>46027</v>
      </c>
      <c r="G335" s="63">
        <v>10500000</v>
      </c>
      <c r="H335" s="67"/>
      <c r="I335" s="63">
        <v>8664440</v>
      </c>
      <c r="J335" s="63">
        <v>8664440</v>
      </c>
      <c r="K335" s="176">
        <v>5250000</v>
      </c>
      <c r="L335" s="176">
        <v>5250000</v>
      </c>
      <c r="M335" s="14">
        <v>3414440</v>
      </c>
      <c r="N335" s="14">
        <v>3414440</v>
      </c>
      <c r="O335" s="177"/>
      <c r="P335" s="65">
        <v>2.7560000000000001E-2</v>
      </c>
      <c r="Q335" s="170">
        <v>3.1099999999999999E-2</v>
      </c>
      <c r="R335" s="170">
        <v>3.1099999999999999E-2</v>
      </c>
      <c r="S335" s="170">
        <v>2.7099999999999999E-2</v>
      </c>
      <c r="T335" s="92"/>
      <c r="U335" s="91"/>
      <c r="V335" s="92"/>
      <c r="W335" s="67"/>
      <c r="X335" s="67"/>
      <c r="Y335" s="67"/>
      <c r="Z335" s="67"/>
      <c r="AA335" s="67"/>
      <c r="AB335" s="67"/>
      <c r="AC335" s="67"/>
      <c r="AD335" s="91"/>
      <c r="AE335" s="33">
        <v>0.83</v>
      </c>
    </row>
    <row r="336" spans="1:31" x14ac:dyDescent="0.25">
      <c r="A336" s="121" t="s">
        <v>349</v>
      </c>
      <c r="B336" s="190">
        <v>45665</v>
      </c>
      <c r="C336" s="126" t="s">
        <v>356</v>
      </c>
      <c r="D336" s="123" t="s">
        <v>65</v>
      </c>
      <c r="E336" s="190">
        <v>45667</v>
      </c>
      <c r="F336" s="190">
        <v>46762</v>
      </c>
      <c r="G336" s="124">
        <v>3000000</v>
      </c>
      <c r="H336" s="145"/>
      <c r="I336" s="124">
        <v>6404000</v>
      </c>
      <c r="J336" s="124">
        <v>3450000</v>
      </c>
      <c r="K336" s="124">
        <v>5954000</v>
      </c>
      <c r="L336" s="149">
        <v>3000000</v>
      </c>
      <c r="M336" s="120">
        <v>450000</v>
      </c>
      <c r="N336" s="120">
        <v>450000</v>
      </c>
      <c r="O336" s="150"/>
      <c r="P336" s="129">
        <v>3.3919999999999999E-2</v>
      </c>
      <c r="Q336" s="147">
        <v>3.7400000000000003E-2</v>
      </c>
      <c r="R336" s="147">
        <v>3.4500000000000003E-2</v>
      </c>
      <c r="S336" s="147">
        <v>3.3000000000000002E-2</v>
      </c>
      <c r="T336" s="92">
        <v>100.87154043452689</v>
      </c>
      <c r="U336" s="91">
        <v>0</v>
      </c>
      <c r="V336" s="92">
        <v>100.87154043452689</v>
      </c>
      <c r="W336" s="145"/>
      <c r="X336" s="145"/>
      <c r="Y336" s="145"/>
      <c r="Z336" s="145"/>
      <c r="AA336" s="145"/>
      <c r="AB336" s="145"/>
      <c r="AC336" s="145"/>
      <c r="AD336" s="162">
        <v>3.6999999999999998E-2</v>
      </c>
      <c r="AE336" s="119">
        <v>2.13</v>
      </c>
    </row>
    <row r="337" spans="1:31" x14ac:dyDescent="0.25">
      <c r="A337" s="30" t="s">
        <v>357</v>
      </c>
      <c r="B337" s="29">
        <v>45666</v>
      </c>
      <c r="C337" s="159" t="s">
        <v>128</v>
      </c>
      <c r="D337" s="182" t="s">
        <v>65</v>
      </c>
      <c r="E337" s="29">
        <v>45670</v>
      </c>
      <c r="F337" s="29">
        <v>46400</v>
      </c>
      <c r="G337" s="44">
        <v>6000000</v>
      </c>
      <c r="H337" s="31"/>
      <c r="I337" s="31">
        <v>6916800</v>
      </c>
      <c r="J337" s="63">
        <v>6000000</v>
      </c>
      <c r="K337" s="157">
        <v>6691300</v>
      </c>
      <c r="L337" s="157">
        <v>5774500</v>
      </c>
      <c r="M337" s="32">
        <v>225500</v>
      </c>
      <c r="N337" s="32">
        <v>225500</v>
      </c>
      <c r="O337" s="158">
        <v>3.04E-2</v>
      </c>
      <c r="P337" s="91"/>
      <c r="Q337" s="91">
        <v>3.3399999999999999E-2</v>
      </c>
      <c r="R337" s="91">
        <v>3.04E-2</v>
      </c>
      <c r="S337" s="91">
        <v>2.5000000000000001E-2</v>
      </c>
      <c r="T337" s="92"/>
      <c r="U337" s="91"/>
      <c r="V337" s="92"/>
      <c r="W337" s="91"/>
      <c r="X337" s="33"/>
      <c r="Y337" s="65"/>
      <c r="Z337" s="65"/>
      <c r="AA337" s="65"/>
      <c r="AB337" s="65"/>
      <c r="AC337" s="65"/>
      <c r="AD337" s="91">
        <v>3.04E-2</v>
      </c>
      <c r="AE337" s="33">
        <v>1.1499999999999999</v>
      </c>
    </row>
    <row r="338" spans="1:31" x14ac:dyDescent="0.25">
      <c r="A338" s="30" t="s">
        <v>358</v>
      </c>
      <c r="B338" s="29">
        <v>45671</v>
      </c>
      <c r="C338" s="103" t="s">
        <v>64</v>
      </c>
      <c r="D338" s="123" t="s">
        <v>65</v>
      </c>
      <c r="E338" s="29">
        <v>45673</v>
      </c>
      <c r="F338" s="29">
        <v>46037</v>
      </c>
      <c r="G338" s="63">
        <v>12000000</v>
      </c>
      <c r="H338" s="67"/>
      <c r="I338" s="63">
        <v>12833760</v>
      </c>
      <c r="J338" s="63">
        <v>11973760</v>
      </c>
      <c r="K338" s="176">
        <v>7188500</v>
      </c>
      <c r="L338" s="176">
        <v>6328500</v>
      </c>
      <c r="M338" s="14">
        <v>5645260</v>
      </c>
      <c r="N338" s="14">
        <v>5645260</v>
      </c>
      <c r="O338" s="177"/>
      <c r="P338" s="65">
        <v>2.775E-2</v>
      </c>
      <c r="Q338" s="170">
        <v>3.1099999999999999E-2</v>
      </c>
      <c r="R338" s="170">
        <v>2.9399999999999999E-2</v>
      </c>
      <c r="S338" s="170">
        <v>2.5999999999999999E-2</v>
      </c>
      <c r="T338" s="92"/>
      <c r="U338" s="91"/>
      <c r="V338" s="92"/>
      <c r="W338" s="67"/>
      <c r="X338" s="67"/>
      <c r="Y338" s="67"/>
      <c r="Z338" s="67"/>
      <c r="AA338" s="67"/>
      <c r="AB338" s="67"/>
      <c r="AC338" s="67"/>
      <c r="AD338" s="91"/>
      <c r="AE338" s="33">
        <v>1.07</v>
      </c>
    </row>
    <row r="339" spans="1:31" x14ac:dyDescent="0.25">
      <c r="A339" s="30" t="s">
        <v>359</v>
      </c>
      <c r="B339" s="29">
        <v>45677</v>
      </c>
      <c r="C339" s="103" t="s">
        <v>360</v>
      </c>
      <c r="D339" s="123" t="s">
        <v>65</v>
      </c>
      <c r="E339" s="29">
        <v>45679</v>
      </c>
      <c r="F339" s="29">
        <v>47505</v>
      </c>
      <c r="G339" s="63">
        <v>4000000</v>
      </c>
      <c r="H339" s="67"/>
      <c r="I339" s="63">
        <v>9215200</v>
      </c>
      <c r="J339" s="63">
        <v>4600000</v>
      </c>
      <c r="K339" s="157">
        <v>8715200</v>
      </c>
      <c r="L339" s="157">
        <v>4100000</v>
      </c>
      <c r="M339" s="14">
        <v>500000</v>
      </c>
      <c r="N339" s="14">
        <v>500000</v>
      </c>
      <c r="O339" s="158"/>
      <c r="P339" s="65">
        <v>3.73E-2</v>
      </c>
      <c r="Q339" s="170">
        <v>4.7500000000000001E-2</v>
      </c>
      <c r="R339" s="170">
        <v>3.7999999999999999E-2</v>
      </c>
      <c r="S339" s="170">
        <v>3.5000000000000003E-2</v>
      </c>
      <c r="T339" s="92">
        <v>100.76894095675777</v>
      </c>
      <c r="U339" s="91">
        <v>0</v>
      </c>
      <c r="V339" s="92">
        <v>100.76894095675777</v>
      </c>
      <c r="W339" s="67"/>
      <c r="X339" s="67"/>
      <c r="Y339" s="67"/>
      <c r="Z339" s="67"/>
      <c r="AA339" s="67"/>
      <c r="AB339" s="67"/>
      <c r="AC339" s="67"/>
      <c r="AD339" s="91">
        <v>3.9E-2</v>
      </c>
      <c r="AE339" s="33">
        <v>2.2999999999999998</v>
      </c>
    </row>
    <row r="340" spans="1:31" x14ac:dyDescent="0.25">
      <c r="A340" s="121" t="s">
        <v>363</v>
      </c>
      <c r="B340" s="190">
        <v>45678</v>
      </c>
      <c r="C340" s="148" t="s">
        <v>129</v>
      </c>
      <c r="D340" s="123" t="s">
        <v>65</v>
      </c>
      <c r="E340" s="201">
        <v>45680</v>
      </c>
      <c r="F340" s="200">
        <v>49332</v>
      </c>
      <c r="G340" s="124">
        <v>4000000</v>
      </c>
      <c r="H340" s="145"/>
      <c r="I340" s="124">
        <v>7546300</v>
      </c>
      <c r="J340" s="124">
        <v>4599900</v>
      </c>
      <c r="K340" s="143">
        <v>6847200</v>
      </c>
      <c r="L340" s="143">
        <v>3900800</v>
      </c>
      <c r="M340" s="143">
        <v>699100</v>
      </c>
      <c r="N340" s="120">
        <v>699100</v>
      </c>
      <c r="O340" s="144">
        <v>5.2499999999999998E-2</v>
      </c>
      <c r="P340" s="129"/>
      <c r="Q340" s="147">
        <v>6.0999999999999999E-2</v>
      </c>
      <c r="R340" s="129">
        <v>5.2499999999999998E-2</v>
      </c>
      <c r="S340" s="147">
        <v>4.7E-2</v>
      </c>
      <c r="T340" s="145"/>
      <c r="U340" s="145"/>
      <c r="V340" s="145"/>
      <c r="W340" s="145"/>
      <c r="X340" s="145"/>
      <c r="Y340" s="145"/>
      <c r="Z340" s="145"/>
      <c r="AA340" s="145"/>
      <c r="AB340" s="145"/>
      <c r="AC340" s="145"/>
      <c r="AD340" s="129">
        <v>5.2499999999999998E-2</v>
      </c>
      <c r="AE340" s="33">
        <f>Table13[[#This Row],[Bid  Amount ]]/Table13[[#This Row],[Announced Amount]]</f>
        <v>1.8865749999999999</v>
      </c>
    </row>
    <row r="341" spans="1:31" x14ac:dyDescent="0.25">
      <c r="A341" s="30" t="s">
        <v>366</v>
      </c>
      <c r="B341" s="29">
        <v>45685</v>
      </c>
      <c r="C341" s="103" t="s">
        <v>64</v>
      </c>
      <c r="D341" s="123" t="s">
        <v>65</v>
      </c>
      <c r="E341" s="29">
        <v>45687</v>
      </c>
      <c r="F341" s="29">
        <v>46051</v>
      </c>
      <c r="G341" s="63">
        <v>10500000</v>
      </c>
      <c r="H341" s="67"/>
      <c r="I341" s="63">
        <v>10701300</v>
      </c>
      <c r="J341" s="63">
        <v>10499300</v>
      </c>
      <c r="K341" s="176">
        <v>4336000</v>
      </c>
      <c r="L341" s="176">
        <v>4134000</v>
      </c>
      <c r="M341" s="14">
        <v>6365300</v>
      </c>
      <c r="N341" s="14">
        <v>6365300</v>
      </c>
      <c r="O341" s="177"/>
      <c r="P341" s="65">
        <v>2.8119999999999999E-2</v>
      </c>
      <c r="Q341" s="170">
        <v>5.2999999999999999E-2</v>
      </c>
      <c r="R341" s="170">
        <v>2.92E-2</v>
      </c>
      <c r="S341" s="170">
        <v>2.5499999999999998E-2</v>
      </c>
      <c r="T341" s="92"/>
      <c r="U341" s="91"/>
      <c r="V341" s="92"/>
      <c r="W341" s="67"/>
      <c r="X341" s="67"/>
      <c r="Y341" s="67"/>
      <c r="Z341" s="67"/>
      <c r="AA341" s="67"/>
      <c r="AB341" s="67"/>
      <c r="AC341" s="67"/>
      <c r="AD341" s="91"/>
      <c r="AE341" s="33">
        <v>1.02</v>
      </c>
    </row>
    <row r="342" spans="1:31" x14ac:dyDescent="0.25">
      <c r="A342" s="121" t="s">
        <v>364</v>
      </c>
      <c r="B342" s="190">
        <v>45685</v>
      </c>
      <c r="C342" s="148" t="s">
        <v>365</v>
      </c>
      <c r="D342" s="123" t="s">
        <v>65</v>
      </c>
      <c r="E342" s="201">
        <v>45687</v>
      </c>
      <c r="F342" s="200">
        <v>52992</v>
      </c>
      <c r="G342" s="124">
        <v>1500000</v>
      </c>
      <c r="H342" s="145"/>
      <c r="I342" s="124">
        <v>4257600</v>
      </c>
      <c r="J342" s="124">
        <v>1721200</v>
      </c>
      <c r="K342" s="143">
        <v>3893800</v>
      </c>
      <c r="L342" s="143">
        <v>1376900</v>
      </c>
      <c r="M342" s="143">
        <v>363800</v>
      </c>
      <c r="N342" s="120">
        <v>344300</v>
      </c>
      <c r="O342" s="144">
        <v>6.7799999999999999E-2</v>
      </c>
      <c r="P342" s="129"/>
      <c r="Q342" s="147">
        <v>0.08</v>
      </c>
      <c r="R342" s="129">
        <v>6.7799999999999999E-2</v>
      </c>
      <c r="S342" s="147">
        <v>4.3999999999999997E-2</v>
      </c>
      <c r="T342" s="145"/>
      <c r="U342" s="145"/>
      <c r="V342" s="145"/>
      <c r="W342" s="145"/>
      <c r="X342" s="145"/>
      <c r="Y342" s="145"/>
      <c r="Z342" s="145"/>
      <c r="AA342" s="145"/>
      <c r="AB342" s="145"/>
      <c r="AC342" s="145"/>
      <c r="AD342" s="129">
        <v>6.7799999999999999E-2</v>
      </c>
      <c r="AE342" s="33">
        <f>Table13[[#This Row],[Bid  Amount ]]/Table13[[#This Row],[Announced Amount]]</f>
        <v>2.8384</v>
      </c>
    </row>
    <row r="343" spans="1:31" x14ac:dyDescent="0.25">
      <c r="A343" s="30" t="s">
        <v>367</v>
      </c>
      <c r="B343" s="29">
        <v>45692</v>
      </c>
      <c r="C343" s="103" t="s">
        <v>66</v>
      </c>
      <c r="D343" s="123" t="s">
        <v>77</v>
      </c>
      <c r="E343" s="29">
        <v>45694</v>
      </c>
      <c r="F343" s="29">
        <v>45785</v>
      </c>
      <c r="G343" s="63">
        <v>1000000</v>
      </c>
      <c r="H343" s="67"/>
      <c r="I343" s="63">
        <v>1960500</v>
      </c>
      <c r="J343" s="63">
        <v>1000000</v>
      </c>
      <c r="K343" s="176">
        <v>1950000</v>
      </c>
      <c r="L343" s="176">
        <v>989500</v>
      </c>
      <c r="M343" s="14">
        <v>10500</v>
      </c>
      <c r="N343" s="14">
        <v>10500</v>
      </c>
      <c r="O343" s="177"/>
      <c r="P343" s="65">
        <v>2.597E-2</v>
      </c>
      <c r="Q343" s="170">
        <v>2.8500000000000001E-2</v>
      </c>
      <c r="R343" s="170">
        <v>2.63E-2</v>
      </c>
      <c r="S343" s="170">
        <v>2.5499999999999998E-2</v>
      </c>
      <c r="T343" s="92"/>
      <c r="U343" s="91"/>
      <c r="V343" s="92"/>
      <c r="W343" s="67"/>
      <c r="X343" s="67"/>
      <c r="Y343" s="67"/>
      <c r="Z343" s="67"/>
      <c r="AA343" s="67"/>
      <c r="AB343" s="67"/>
      <c r="AC343" s="67"/>
      <c r="AD343" s="91"/>
      <c r="AE343" s="33">
        <v>1.96</v>
      </c>
    </row>
    <row r="344" spans="1:31" x14ac:dyDescent="0.25">
      <c r="A344" s="30" t="s">
        <v>368</v>
      </c>
      <c r="B344" s="29">
        <v>45693</v>
      </c>
      <c r="C344" s="159" t="s">
        <v>133</v>
      </c>
      <c r="D344" s="123" t="s">
        <v>77</v>
      </c>
      <c r="E344" s="29">
        <v>45695</v>
      </c>
      <c r="F344" s="29">
        <v>48251</v>
      </c>
      <c r="G344" s="44">
        <v>4000000</v>
      </c>
      <c r="H344" s="31"/>
      <c r="I344" s="31">
        <v>9712000</v>
      </c>
      <c r="J344" s="63">
        <v>4599900</v>
      </c>
      <c r="K344" s="157">
        <v>9344700</v>
      </c>
      <c r="L344" s="157">
        <v>4232600</v>
      </c>
      <c r="M344" s="32">
        <v>367300</v>
      </c>
      <c r="N344" s="32">
        <v>367300</v>
      </c>
      <c r="O344" s="158">
        <v>4.0500000000000001E-2</v>
      </c>
      <c r="P344" s="91"/>
      <c r="Q344" s="91">
        <v>4.4499999999999998E-2</v>
      </c>
      <c r="R344" s="91">
        <v>4.0500000000000001E-2</v>
      </c>
      <c r="S344" s="91">
        <v>3.5000000000000003E-2</v>
      </c>
      <c r="T344" s="92"/>
      <c r="U344" s="91"/>
      <c r="V344" s="92"/>
      <c r="W344" s="91"/>
      <c r="X344" s="33"/>
      <c r="Y344" s="65"/>
      <c r="Z344" s="65"/>
      <c r="AA344" s="65"/>
      <c r="AB344" s="65"/>
      <c r="AC344" s="65"/>
      <c r="AD344" s="91">
        <v>4.0500000000000001E-2</v>
      </c>
      <c r="AE344" s="33">
        <f>Table13[[#This Row],[Bid  Amount ]]/Table13[[#This Row],[Announced Amount]]</f>
        <v>2.4279999999999999</v>
      </c>
    </row>
    <row r="345" spans="1:31" x14ac:dyDescent="0.25">
      <c r="A345" s="30" t="s">
        <v>357</v>
      </c>
      <c r="B345" s="29">
        <v>45698</v>
      </c>
      <c r="C345" s="62" t="s">
        <v>127</v>
      </c>
      <c r="D345" s="123" t="s">
        <v>77</v>
      </c>
      <c r="E345" s="29">
        <v>45700</v>
      </c>
      <c r="F345" s="201">
        <v>46400</v>
      </c>
      <c r="G345" s="124">
        <v>4000000</v>
      </c>
      <c r="H345" s="145"/>
      <c r="I345" s="124">
        <v>6249100</v>
      </c>
      <c r="J345" s="124">
        <v>4600000</v>
      </c>
      <c r="K345" s="124">
        <v>6249100</v>
      </c>
      <c r="L345" s="124">
        <v>4600000</v>
      </c>
      <c r="M345" s="120">
        <v>0</v>
      </c>
      <c r="N345" s="120">
        <v>0</v>
      </c>
      <c r="O345" s="144">
        <v>2.9600000000000001E-2</v>
      </c>
      <c r="P345" s="129"/>
      <c r="Q345" s="146">
        <v>3.1399999999999997E-2</v>
      </c>
      <c r="R345" s="147">
        <v>2.9600000000000001E-2</v>
      </c>
      <c r="S345" s="147">
        <v>2.7E-2</v>
      </c>
      <c r="T345" s="92">
        <v>100.14670497256272</v>
      </c>
      <c r="U345" s="91">
        <v>2.4488888888888889E-3</v>
      </c>
      <c r="V345" s="92">
        <v>100.39159386145161</v>
      </c>
      <c r="W345" s="145"/>
      <c r="X345" s="145"/>
      <c r="Y345" s="145"/>
      <c r="Z345" s="145"/>
      <c r="AA345" s="145"/>
      <c r="AB345" s="145"/>
      <c r="AC345" s="145"/>
      <c r="AD345" s="65">
        <v>3.04E-2</v>
      </c>
      <c r="AE345" s="119">
        <v>1.56</v>
      </c>
    </row>
    <row r="346" spans="1:31" x14ac:dyDescent="0.25">
      <c r="A346" s="30" t="s">
        <v>369</v>
      </c>
      <c r="B346" s="29">
        <v>45699</v>
      </c>
      <c r="C346" s="103" t="s">
        <v>64</v>
      </c>
      <c r="D346" s="123" t="s">
        <v>77</v>
      </c>
      <c r="E346" s="29">
        <v>45701</v>
      </c>
      <c r="F346" s="29">
        <v>46065</v>
      </c>
      <c r="G346" s="63">
        <v>12500000</v>
      </c>
      <c r="H346" s="67"/>
      <c r="I346" s="63">
        <v>13018930</v>
      </c>
      <c r="J346" s="63">
        <v>12500000</v>
      </c>
      <c r="K346" s="176">
        <v>7450000</v>
      </c>
      <c r="L346" s="176">
        <v>6931070</v>
      </c>
      <c r="M346" s="14">
        <v>5568930</v>
      </c>
      <c r="N346" s="14">
        <v>5568930</v>
      </c>
      <c r="O346" s="177"/>
      <c r="P346" s="65">
        <v>2.7879999999999999E-2</v>
      </c>
      <c r="Q346" s="170">
        <v>2.9499999999999998E-2</v>
      </c>
      <c r="R346" s="170">
        <v>2.86E-2</v>
      </c>
      <c r="S346" s="170">
        <v>2.7199999999999998E-2</v>
      </c>
      <c r="T346" s="92"/>
      <c r="U346" s="91"/>
      <c r="V346" s="92"/>
      <c r="W346" s="67"/>
      <c r="X346" s="67"/>
      <c r="Y346" s="67"/>
      <c r="Z346" s="67"/>
      <c r="AA346" s="67"/>
      <c r="AB346" s="67"/>
      <c r="AC346" s="67"/>
      <c r="AD346" s="91"/>
      <c r="AE346" s="33">
        <v>1.04</v>
      </c>
    </row>
    <row r="347" spans="1:31" x14ac:dyDescent="0.25">
      <c r="A347" s="30" t="s">
        <v>370</v>
      </c>
      <c r="B347" s="29">
        <v>45705</v>
      </c>
      <c r="C347" s="159" t="s">
        <v>143</v>
      </c>
      <c r="D347" s="123" t="s">
        <v>77</v>
      </c>
      <c r="E347" s="29">
        <v>45707</v>
      </c>
      <c r="F347" s="29">
        <v>51185</v>
      </c>
      <c r="G347" s="44">
        <v>2000000</v>
      </c>
      <c r="H347" s="31"/>
      <c r="I347" s="31">
        <v>5101000</v>
      </c>
      <c r="J347" s="63">
        <v>2299800</v>
      </c>
      <c r="K347" s="157">
        <v>4781500</v>
      </c>
      <c r="L347" s="157">
        <v>1980300</v>
      </c>
      <c r="M347" s="32">
        <v>319500</v>
      </c>
      <c r="N347" s="32">
        <v>319500</v>
      </c>
      <c r="O347" s="158">
        <v>5.5899999999999998E-2</v>
      </c>
      <c r="P347" s="91"/>
      <c r="Q347" s="91">
        <v>6.4399999999999999E-2</v>
      </c>
      <c r="R347" s="91">
        <v>5.5899999999999998E-2</v>
      </c>
      <c r="S347" s="91">
        <v>0.05</v>
      </c>
      <c r="T347" s="92"/>
      <c r="U347" s="91"/>
      <c r="V347" s="92"/>
      <c r="W347" s="91"/>
      <c r="X347" s="33"/>
      <c r="Y347" s="65"/>
      <c r="Z347" s="65"/>
      <c r="AA347" s="65"/>
      <c r="AB347" s="65"/>
      <c r="AC347" s="65"/>
      <c r="AD347" s="91">
        <v>5.5899999999999998E-2</v>
      </c>
      <c r="AE347" s="33">
        <f>Table13[[#This Row],[Bid  Amount ]]/Table13[[#This Row],[Announced Amount]]</f>
        <v>2.5505</v>
      </c>
    </row>
    <row r="348" spans="1:31" x14ac:dyDescent="0.25">
      <c r="A348" s="30" t="s">
        <v>359</v>
      </c>
      <c r="B348" s="29">
        <v>45707</v>
      </c>
      <c r="C348" s="122" t="s">
        <v>74</v>
      </c>
      <c r="D348" s="123" t="s">
        <v>77</v>
      </c>
      <c r="E348" s="29">
        <v>45709</v>
      </c>
      <c r="F348" s="29">
        <v>47505</v>
      </c>
      <c r="G348" s="124">
        <v>3500000</v>
      </c>
      <c r="H348" s="67"/>
      <c r="I348" s="63">
        <v>8268200</v>
      </c>
      <c r="J348" s="63">
        <v>4024900</v>
      </c>
      <c r="K348" s="180">
        <v>7868200</v>
      </c>
      <c r="L348" s="180">
        <v>3624900</v>
      </c>
      <c r="M348" s="14">
        <v>400000</v>
      </c>
      <c r="N348" s="14">
        <v>400000</v>
      </c>
      <c r="O348" s="181"/>
      <c r="P348" s="65">
        <v>3.517E-2</v>
      </c>
      <c r="Q348" s="170">
        <v>3.7400000000000003E-2</v>
      </c>
      <c r="R348" s="170">
        <v>3.61E-2</v>
      </c>
      <c r="S348" s="170">
        <v>3.4000000000000002E-2</v>
      </c>
      <c r="T348" s="92">
        <v>101.71408386170145</v>
      </c>
      <c r="U348" s="91">
        <v>3.1416666666666667E-3</v>
      </c>
      <c r="V348" s="92">
        <v>102.02825052836812</v>
      </c>
      <c r="W348" s="67"/>
      <c r="X348" s="67"/>
      <c r="Y348" s="67"/>
      <c r="Z348" s="67"/>
      <c r="AA348" s="67"/>
      <c r="AB348" s="67"/>
      <c r="AC348" s="67"/>
      <c r="AD348" s="91">
        <v>3.9E-2</v>
      </c>
      <c r="AE348" s="33">
        <v>2.36</v>
      </c>
    </row>
    <row r="349" spans="1:31" x14ac:dyDescent="0.25">
      <c r="A349" s="121" t="s">
        <v>349</v>
      </c>
      <c r="B349" s="29">
        <v>45712</v>
      </c>
      <c r="C349" s="139" t="s">
        <v>98</v>
      </c>
      <c r="D349" s="123" t="s">
        <v>77</v>
      </c>
      <c r="E349" s="29">
        <v>45714</v>
      </c>
      <c r="F349" s="190">
        <v>46762</v>
      </c>
      <c r="G349" s="63">
        <v>2500000</v>
      </c>
      <c r="H349" s="67"/>
      <c r="I349" s="63">
        <v>7928200</v>
      </c>
      <c r="J349" s="63">
        <v>2875000</v>
      </c>
      <c r="K349" s="174">
        <v>7478200</v>
      </c>
      <c r="L349" s="174">
        <v>2425000</v>
      </c>
      <c r="M349" s="14">
        <v>450000</v>
      </c>
      <c r="N349" s="14">
        <v>450000</v>
      </c>
      <c r="O349" s="175"/>
      <c r="P349" s="65">
        <v>3.125E-2</v>
      </c>
      <c r="Q349" s="170">
        <v>3.44E-2</v>
      </c>
      <c r="R349" s="170">
        <v>3.1600000000000003E-2</v>
      </c>
      <c r="S349" s="170">
        <v>3.0800000000000001E-2</v>
      </c>
      <c r="T349" s="92">
        <v>101.56517591710916</v>
      </c>
      <c r="U349" s="91">
        <v>4.7277777777777769E-3</v>
      </c>
      <c r="V349" s="92">
        <v>102.03795369488694</v>
      </c>
      <c r="W349" s="67"/>
      <c r="X349" s="67"/>
      <c r="Y349" s="67"/>
      <c r="Z349" s="67"/>
      <c r="AA349" s="67"/>
      <c r="AB349" s="67"/>
      <c r="AC349" s="67"/>
      <c r="AD349" s="65">
        <v>3.6999999999999998E-2</v>
      </c>
      <c r="AE349" s="33">
        <v>3.17</v>
      </c>
    </row>
    <row r="350" spans="1:31" x14ac:dyDescent="0.25">
      <c r="A350" s="30" t="s">
        <v>371</v>
      </c>
      <c r="B350" s="29">
        <v>45713</v>
      </c>
      <c r="C350" s="103" t="s">
        <v>64</v>
      </c>
      <c r="D350" s="123" t="s">
        <v>77</v>
      </c>
      <c r="E350" s="29">
        <v>45715</v>
      </c>
      <c r="F350" s="29">
        <v>46079</v>
      </c>
      <c r="G350" s="63">
        <v>12500000</v>
      </c>
      <c r="H350" s="67"/>
      <c r="I350" s="63">
        <v>10183100</v>
      </c>
      <c r="J350" s="63">
        <v>10183100</v>
      </c>
      <c r="K350" s="176">
        <v>5853200</v>
      </c>
      <c r="L350" s="176">
        <v>5853200</v>
      </c>
      <c r="M350" s="14">
        <v>4329900</v>
      </c>
      <c r="N350" s="14">
        <v>4329900</v>
      </c>
      <c r="O350" s="177"/>
      <c r="P350" s="65">
        <v>2.7709999999999999E-2</v>
      </c>
      <c r="Q350" s="170">
        <v>2.8199999999999999E-2</v>
      </c>
      <c r="R350" s="170">
        <v>2.8199999999999999E-2</v>
      </c>
      <c r="S350" s="170">
        <v>2.7400000000000001E-2</v>
      </c>
      <c r="T350" s="92"/>
      <c r="U350" s="91"/>
      <c r="V350" s="92"/>
      <c r="W350" s="67"/>
      <c r="X350" s="67"/>
      <c r="Y350" s="67"/>
      <c r="Z350" s="67"/>
      <c r="AA350" s="67"/>
      <c r="AB350" s="67"/>
      <c r="AC350" s="67"/>
      <c r="AD350" s="91"/>
      <c r="AE350" s="33">
        <v>0.81</v>
      </c>
    </row>
    <row r="351" spans="1:31" x14ac:dyDescent="0.25">
      <c r="A351" s="30" t="s">
        <v>368</v>
      </c>
      <c r="B351" s="29">
        <v>45716</v>
      </c>
      <c r="C351" s="62" t="s">
        <v>130</v>
      </c>
      <c r="D351" s="123" t="s">
        <v>83</v>
      </c>
      <c r="E351" s="29">
        <v>45719</v>
      </c>
      <c r="F351" s="29">
        <v>48251</v>
      </c>
      <c r="G351" s="44">
        <v>3000000</v>
      </c>
      <c r="H351" s="31"/>
      <c r="I351" s="31">
        <v>5755000</v>
      </c>
      <c r="J351" s="63">
        <v>3450000</v>
      </c>
      <c r="K351" s="31">
        <v>5755000</v>
      </c>
      <c r="L351" s="63">
        <v>3450000</v>
      </c>
      <c r="M351" s="32">
        <v>0</v>
      </c>
      <c r="N351" s="32">
        <v>0</v>
      </c>
      <c r="O351" s="158">
        <v>3.8800000000000001E-2</v>
      </c>
      <c r="P351" s="91"/>
      <c r="Q351" s="91">
        <v>4.4400000000000002E-2</v>
      </c>
      <c r="R351" s="91">
        <v>3.8800000000000001E-2</v>
      </c>
      <c r="S351" s="91">
        <v>3.6900000000000002E-2</v>
      </c>
      <c r="T351" s="92">
        <v>101.02168607497153</v>
      </c>
      <c r="U351" s="91">
        <v>2.9249999999999996E-3</v>
      </c>
      <c r="V351" s="92">
        <v>101.31418607497153</v>
      </c>
      <c r="W351" s="91"/>
      <c r="X351" s="33"/>
      <c r="Y351" s="65"/>
      <c r="Z351" s="65"/>
      <c r="AA351" s="65"/>
      <c r="AB351" s="65"/>
      <c r="AC351" s="65"/>
      <c r="AD351" s="91">
        <v>4.0500000000000001E-2</v>
      </c>
      <c r="AE351" s="33">
        <f>Table13[[#This Row],[Bid  Amount ]]/Table13[[#This Row],[Announced Amount]]</f>
        <v>1.9183333333333332</v>
      </c>
    </row>
    <row r="352" spans="1:31" x14ac:dyDescent="0.25">
      <c r="A352" s="30" t="s">
        <v>357</v>
      </c>
      <c r="B352" s="29">
        <v>45721</v>
      </c>
      <c r="C352" s="62" t="s">
        <v>127</v>
      </c>
      <c r="D352" s="97" t="s">
        <v>83</v>
      </c>
      <c r="E352" s="29">
        <v>45723</v>
      </c>
      <c r="F352" s="200">
        <v>46400</v>
      </c>
      <c r="G352" s="63">
        <v>4000000</v>
      </c>
      <c r="H352" s="67"/>
      <c r="I352" s="63">
        <v>13723300</v>
      </c>
      <c r="J352" s="63">
        <v>4599900</v>
      </c>
      <c r="K352" s="63">
        <v>13723300</v>
      </c>
      <c r="L352" s="63">
        <v>4599900</v>
      </c>
      <c r="M352" s="14">
        <v>0</v>
      </c>
      <c r="N352" s="14">
        <v>0</v>
      </c>
      <c r="O352" s="183">
        <v>2.8500000000000001E-2</v>
      </c>
      <c r="P352" s="65"/>
      <c r="Q352" s="146">
        <v>3.3399999999999999E-2</v>
      </c>
      <c r="R352" s="170">
        <v>2.8500000000000001E-2</v>
      </c>
      <c r="S352" s="170">
        <v>2.7900000000000001E-2</v>
      </c>
      <c r="T352" s="92">
        <v>100.33778429</v>
      </c>
      <c r="U352" s="91">
        <v>4.5599999999999998E-3</v>
      </c>
      <c r="V352" s="92">
        <v>100.79378429</v>
      </c>
      <c r="W352" s="67"/>
      <c r="X352" s="67"/>
      <c r="Y352" s="67"/>
      <c r="Z352" s="67"/>
      <c r="AA352" s="67"/>
      <c r="AB352" s="67"/>
      <c r="AC352" s="67"/>
      <c r="AD352" s="65">
        <v>3.04E-2</v>
      </c>
      <c r="AE352" s="33">
        <v>3.43</v>
      </c>
    </row>
    <row r="353" spans="1:31" x14ac:dyDescent="0.25">
      <c r="A353" s="30" t="s">
        <v>372</v>
      </c>
      <c r="B353" s="29">
        <v>45727</v>
      </c>
      <c r="C353" s="103" t="s">
        <v>76</v>
      </c>
      <c r="D353" s="97" t="s">
        <v>83</v>
      </c>
      <c r="E353" s="29">
        <v>45729</v>
      </c>
      <c r="F353" s="29">
        <v>45911</v>
      </c>
      <c r="G353" s="63">
        <v>1000000</v>
      </c>
      <c r="H353" s="67"/>
      <c r="I353" s="63">
        <v>1698980</v>
      </c>
      <c r="J353" s="63">
        <v>1000000</v>
      </c>
      <c r="K353" s="176">
        <v>1655000</v>
      </c>
      <c r="L353" s="176">
        <v>956020</v>
      </c>
      <c r="M353" s="14">
        <v>43980</v>
      </c>
      <c r="N353" s="14">
        <v>43980</v>
      </c>
      <c r="O353" s="177"/>
      <c r="P353" s="65">
        <v>2.6259999999999999E-2</v>
      </c>
      <c r="Q353" s="170">
        <v>2.7699999999999999E-2</v>
      </c>
      <c r="R353" s="170">
        <v>2.6599999999999999E-2</v>
      </c>
      <c r="S353" s="170">
        <v>2.5899999999999999E-2</v>
      </c>
      <c r="T353" s="92"/>
      <c r="U353" s="91"/>
      <c r="V353" s="92"/>
      <c r="W353" s="67"/>
      <c r="X353" s="67"/>
      <c r="Y353" s="67"/>
      <c r="Z353" s="67"/>
      <c r="AA353" s="67"/>
      <c r="AB353" s="67"/>
      <c r="AC353" s="67"/>
      <c r="AD353" s="91"/>
      <c r="AE353" s="33">
        <v>1.7</v>
      </c>
    </row>
    <row r="354" spans="1:31" x14ac:dyDescent="0.25">
      <c r="A354" s="30" t="s">
        <v>373</v>
      </c>
      <c r="B354" s="29">
        <v>45727</v>
      </c>
      <c r="C354" s="103" t="s">
        <v>64</v>
      </c>
      <c r="D354" s="97" t="s">
        <v>83</v>
      </c>
      <c r="E354" s="29">
        <v>45729</v>
      </c>
      <c r="F354" s="29">
        <v>46093</v>
      </c>
      <c r="G354" s="63">
        <v>12000000</v>
      </c>
      <c r="H354" s="67"/>
      <c r="I354" s="63">
        <v>16971410</v>
      </c>
      <c r="J354" s="63">
        <v>12000000</v>
      </c>
      <c r="K354" s="176">
        <v>12941700</v>
      </c>
      <c r="L354" s="176">
        <v>7970290</v>
      </c>
      <c r="M354" s="14">
        <v>4029710</v>
      </c>
      <c r="N354" s="14">
        <v>4029710</v>
      </c>
      <c r="O354" s="177"/>
      <c r="P354" s="65">
        <v>2.7310000000000001E-2</v>
      </c>
      <c r="Q354" s="170">
        <v>2.9100000000000001E-2</v>
      </c>
      <c r="R354" s="170">
        <v>2.76E-2</v>
      </c>
      <c r="S354" s="170">
        <v>2.7E-2</v>
      </c>
      <c r="T354" s="92"/>
      <c r="U354" s="91"/>
      <c r="V354" s="92"/>
      <c r="W354" s="67"/>
      <c r="X354" s="67"/>
      <c r="Y354" s="67"/>
      <c r="Z354" s="67"/>
      <c r="AA354" s="67"/>
      <c r="AB354" s="67"/>
      <c r="AC354" s="67"/>
      <c r="AD354" s="91"/>
      <c r="AE354" s="33">
        <v>1.41</v>
      </c>
    </row>
    <row r="355" spans="1:31" x14ac:dyDescent="0.25">
      <c r="A355" s="121" t="s">
        <v>349</v>
      </c>
      <c r="B355" s="29">
        <v>45733</v>
      </c>
      <c r="C355" s="139" t="s">
        <v>98</v>
      </c>
      <c r="D355" s="97" t="s">
        <v>83</v>
      </c>
      <c r="E355" s="29">
        <v>45735</v>
      </c>
      <c r="F355" s="190">
        <v>46762</v>
      </c>
      <c r="G355" s="63">
        <v>2500000</v>
      </c>
      <c r="H355" s="67"/>
      <c r="I355" s="63">
        <v>5451200</v>
      </c>
      <c r="J355" s="63">
        <v>2875000</v>
      </c>
      <c r="K355" s="174">
        <v>5051200</v>
      </c>
      <c r="L355" s="174">
        <v>2475000</v>
      </c>
      <c r="M355" s="14">
        <v>400000</v>
      </c>
      <c r="N355" s="14">
        <v>400000</v>
      </c>
      <c r="O355" s="175"/>
      <c r="P355" s="65">
        <v>2.9929999999999998E-2</v>
      </c>
      <c r="Q355" s="170">
        <v>3.1899999999999998E-2</v>
      </c>
      <c r="R355" s="170">
        <v>3.0300000000000001E-2</v>
      </c>
      <c r="S355" s="170">
        <v>2.8799999999999999E-2</v>
      </c>
      <c r="T355" s="92">
        <v>101.88756327271246</v>
      </c>
      <c r="U355" s="91">
        <v>7.0916666666666671E-3</v>
      </c>
      <c r="V355" s="92">
        <v>102.59672993937912</v>
      </c>
      <c r="W355" s="67"/>
      <c r="X355" s="67"/>
      <c r="Y355" s="67"/>
      <c r="Z355" s="67"/>
      <c r="AA355" s="67"/>
      <c r="AB355" s="67"/>
      <c r="AC355" s="67"/>
      <c r="AD355" s="65">
        <v>3.6999999999999998E-2</v>
      </c>
      <c r="AE355" s="33">
        <v>2.1800000000000002</v>
      </c>
    </row>
    <row r="356" spans="1:31" x14ac:dyDescent="0.25">
      <c r="A356" s="121" t="s">
        <v>364</v>
      </c>
      <c r="B356" s="190">
        <v>45735</v>
      </c>
      <c r="C356" s="148" t="s">
        <v>374</v>
      </c>
      <c r="D356" s="97" t="s">
        <v>83</v>
      </c>
      <c r="E356" s="201">
        <v>45737</v>
      </c>
      <c r="F356" s="200">
        <v>52992</v>
      </c>
      <c r="G356" s="124">
        <v>1000000</v>
      </c>
      <c r="H356" s="145"/>
      <c r="I356" s="124">
        <v>2666300</v>
      </c>
      <c r="J356" s="124">
        <v>1150000</v>
      </c>
      <c r="K356" s="143">
        <v>2666300</v>
      </c>
      <c r="L356" s="143">
        <v>1150000</v>
      </c>
      <c r="M356" s="143">
        <v>0</v>
      </c>
      <c r="N356" s="120">
        <v>0</v>
      </c>
      <c r="O356" s="144">
        <v>6.1499999999999999E-2</v>
      </c>
      <c r="P356" s="129"/>
      <c r="Q356" s="147">
        <v>6.8000000000000005E-2</v>
      </c>
      <c r="R356" s="129">
        <v>6.1499999999999999E-2</v>
      </c>
      <c r="S356" s="147">
        <v>5.9799999999999999E-2</v>
      </c>
      <c r="T356" s="92">
        <v>107.15699033055708</v>
      </c>
      <c r="U356" s="91">
        <v>9.604999999999999E-3</v>
      </c>
      <c r="V356" s="92">
        <v>108.11749033055708</v>
      </c>
      <c r="W356" s="145"/>
      <c r="X356" s="145"/>
      <c r="Y356" s="145"/>
      <c r="Z356" s="145"/>
      <c r="AA356" s="145"/>
      <c r="AB356" s="145"/>
      <c r="AC356" s="145"/>
      <c r="AD356" s="129">
        <v>6.7799999999999999E-2</v>
      </c>
      <c r="AE356" s="33">
        <f>Table13[[#This Row],[Bid  Amount ]]/Table13[[#This Row],[Announced Amount]]</f>
        <v>2.6663000000000001</v>
      </c>
    </row>
    <row r="357" spans="1:31" x14ac:dyDescent="0.25">
      <c r="A357" s="121" t="s">
        <v>375</v>
      </c>
      <c r="B357" s="190">
        <v>45741</v>
      </c>
      <c r="C357" s="103" t="s">
        <v>64</v>
      </c>
      <c r="D357" s="97" t="s">
        <v>83</v>
      </c>
      <c r="E357" s="201">
        <v>45743</v>
      </c>
      <c r="F357" s="200">
        <v>46107</v>
      </c>
      <c r="G357" s="63">
        <v>12000000</v>
      </c>
      <c r="H357" s="67"/>
      <c r="I357" s="63">
        <v>12566740</v>
      </c>
      <c r="J357" s="63">
        <v>12000000</v>
      </c>
      <c r="K357" s="184">
        <v>8208100</v>
      </c>
      <c r="L357" s="184">
        <v>7641360</v>
      </c>
      <c r="M357" s="185">
        <v>4358640</v>
      </c>
      <c r="N357" s="14">
        <v>4358640</v>
      </c>
      <c r="O357" s="186"/>
      <c r="P357" s="65">
        <v>2.7009999999999999E-2</v>
      </c>
      <c r="Q357" s="170">
        <v>2.8899999999999999E-2</v>
      </c>
      <c r="R357" s="65">
        <v>2.7699999999999999E-2</v>
      </c>
      <c r="S357" s="170">
        <v>2.5499999999999998E-2</v>
      </c>
      <c r="T357" s="92"/>
      <c r="U357" s="91"/>
      <c r="V357" s="92"/>
      <c r="W357" s="67"/>
      <c r="X357" s="67"/>
      <c r="Y357" s="67"/>
      <c r="Z357" s="67"/>
      <c r="AA357" s="67"/>
      <c r="AB357" s="67"/>
      <c r="AC357" s="67"/>
      <c r="AD357" s="65"/>
      <c r="AE357" s="33">
        <f>Table13[[#This Row],[Bid  Amount ]]/Table13[[#This Row],[Announced Amount]]</f>
        <v>1.0472283333333334</v>
      </c>
    </row>
    <row r="358" spans="1:31" x14ac:dyDescent="0.25">
      <c r="A358" s="121" t="s">
        <v>359</v>
      </c>
      <c r="B358" s="190">
        <v>45742</v>
      </c>
      <c r="C358" s="122" t="s">
        <v>74</v>
      </c>
      <c r="D358" s="97" t="s">
        <v>83</v>
      </c>
      <c r="E358" s="201">
        <v>45744</v>
      </c>
      <c r="F358" s="29">
        <v>47505</v>
      </c>
      <c r="G358" s="63">
        <v>3500000</v>
      </c>
      <c r="H358" s="67"/>
      <c r="I358" s="63">
        <v>8686300</v>
      </c>
      <c r="J358" s="63">
        <v>4025000</v>
      </c>
      <c r="K358" s="184">
        <v>8286300</v>
      </c>
      <c r="L358" s="184">
        <v>3625000</v>
      </c>
      <c r="M358" s="185">
        <v>400000</v>
      </c>
      <c r="N358" s="14">
        <v>400000</v>
      </c>
      <c r="O358" s="186"/>
      <c r="P358" s="65">
        <v>3.2570000000000002E-2</v>
      </c>
      <c r="Q358" s="170">
        <v>0.04</v>
      </c>
      <c r="R358" s="65">
        <v>3.3500000000000002E-2</v>
      </c>
      <c r="S358" s="170">
        <v>3.15E-2</v>
      </c>
      <c r="T358" s="92">
        <v>102.84140759</v>
      </c>
      <c r="U358" s="91">
        <v>7.1500000000000001E-3</v>
      </c>
      <c r="V358" s="92">
        <v>103.55640759000001</v>
      </c>
      <c r="W358" s="67"/>
      <c r="X358" s="67"/>
      <c r="Y358" s="67"/>
      <c r="Z358" s="67"/>
      <c r="AA358" s="67"/>
      <c r="AB358" s="67"/>
      <c r="AC358" s="67"/>
      <c r="AD358" s="65">
        <v>3.9E-2</v>
      </c>
      <c r="AE358" s="33">
        <f>Table13[[#This Row],[Bid  Amount ]]/Table13[[#This Row],[Announced Amount]]</f>
        <v>2.4817999999999998</v>
      </c>
    </row>
    <row r="359" spans="1:31" x14ac:dyDescent="0.25">
      <c r="A359" s="121" t="s">
        <v>376</v>
      </c>
      <c r="B359" s="190">
        <v>45748</v>
      </c>
      <c r="C359" s="103" t="s">
        <v>64</v>
      </c>
      <c r="D359" s="97" t="s">
        <v>95</v>
      </c>
      <c r="E359" s="201">
        <v>45750</v>
      </c>
      <c r="F359" s="200">
        <v>46114</v>
      </c>
      <c r="G359" s="63">
        <v>9000000</v>
      </c>
      <c r="H359" s="67"/>
      <c r="I359" s="63">
        <v>9416540</v>
      </c>
      <c r="J359" s="63">
        <v>9000000</v>
      </c>
      <c r="K359" s="184">
        <v>8550000</v>
      </c>
      <c r="L359" s="184">
        <v>8133460</v>
      </c>
      <c r="M359" s="185">
        <v>866540</v>
      </c>
      <c r="N359" s="14">
        <v>866540</v>
      </c>
      <c r="O359" s="186"/>
      <c r="P359" s="65">
        <v>2.7570000000000001E-2</v>
      </c>
      <c r="Q359" s="170">
        <v>3.04E-2</v>
      </c>
      <c r="R359" s="65">
        <v>2.8400000000000002E-2</v>
      </c>
      <c r="S359" s="170">
        <v>2.6700000000000002E-2</v>
      </c>
      <c r="T359" s="92"/>
      <c r="U359" s="91"/>
      <c r="V359" s="92"/>
      <c r="W359" s="67"/>
      <c r="X359" s="67"/>
      <c r="Y359" s="67"/>
      <c r="Z359" s="67"/>
      <c r="AA359" s="67"/>
      <c r="AB359" s="67"/>
      <c r="AC359" s="67"/>
      <c r="AD359" s="65"/>
      <c r="AE359" s="33">
        <f>Table13[[#This Row],[Bid  Amount ]]/Table13[[#This Row],[Announced Amount]]</f>
        <v>1.0462822222222221</v>
      </c>
    </row>
    <row r="360" spans="1:31" x14ac:dyDescent="0.25">
      <c r="A360" s="30" t="s">
        <v>377</v>
      </c>
      <c r="B360" s="29">
        <v>45756</v>
      </c>
      <c r="C360" s="159" t="s">
        <v>128</v>
      </c>
      <c r="D360" s="97" t="s">
        <v>95</v>
      </c>
      <c r="E360" s="29">
        <v>45758</v>
      </c>
      <c r="F360" s="29">
        <v>46488</v>
      </c>
      <c r="G360" s="44">
        <v>6000000</v>
      </c>
      <c r="H360" s="31"/>
      <c r="I360" s="31">
        <v>8502500</v>
      </c>
      <c r="J360" s="63">
        <v>6900000</v>
      </c>
      <c r="K360" s="157">
        <v>8319500</v>
      </c>
      <c r="L360" s="157">
        <v>6717000</v>
      </c>
      <c r="M360" s="32">
        <v>183000</v>
      </c>
      <c r="N360" s="32">
        <v>183000</v>
      </c>
      <c r="O360" s="158">
        <v>2.8500000000000001E-2</v>
      </c>
      <c r="P360" s="91"/>
      <c r="Q360" s="91">
        <v>3.04E-2</v>
      </c>
      <c r="R360" s="91">
        <v>2.8500000000000001E-2</v>
      </c>
      <c r="S360" s="91">
        <v>2.5000000000000001E-2</v>
      </c>
      <c r="T360" s="92"/>
      <c r="U360" s="91"/>
      <c r="V360" s="92"/>
      <c r="W360" s="91"/>
      <c r="X360" s="33"/>
      <c r="Y360" s="65"/>
      <c r="Z360" s="65"/>
      <c r="AA360" s="65"/>
      <c r="AB360" s="65"/>
      <c r="AC360" s="65"/>
      <c r="AD360" s="91">
        <v>2.8500000000000001E-2</v>
      </c>
      <c r="AE360" s="33">
        <v>1.42</v>
      </c>
    </row>
    <row r="361" spans="1:31" x14ac:dyDescent="0.25">
      <c r="A361" s="121" t="s">
        <v>363</v>
      </c>
      <c r="B361" s="29">
        <v>45762</v>
      </c>
      <c r="C361" s="62" t="s">
        <v>131</v>
      </c>
      <c r="D361" s="97" t="s">
        <v>95</v>
      </c>
      <c r="E361" s="29">
        <v>45764</v>
      </c>
      <c r="F361" s="200">
        <v>49332</v>
      </c>
      <c r="G361" s="63">
        <v>3500000</v>
      </c>
      <c r="H361" s="67"/>
      <c r="I361" s="63">
        <v>4556300</v>
      </c>
      <c r="J361" s="63">
        <v>3701000</v>
      </c>
      <c r="K361" s="63">
        <v>4556300</v>
      </c>
      <c r="L361" s="63">
        <v>3701000</v>
      </c>
      <c r="M361" s="14">
        <v>0</v>
      </c>
      <c r="N361" s="14">
        <v>0</v>
      </c>
      <c r="O361" s="183">
        <v>4.7E-2</v>
      </c>
      <c r="P361" s="65"/>
      <c r="Q361" s="146">
        <v>5.7500000000000002E-2</v>
      </c>
      <c r="R361" s="170">
        <v>4.7E-2</v>
      </c>
      <c r="S361" s="170">
        <v>0.04</v>
      </c>
      <c r="T361" s="92">
        <v>104.26066172467453</v>
      </c>
      <c r="U361" s="91">
        <v>1.225E-2</v>
      </c>
      <c r="V361" s="92">
        <v>105.48566172467453</v>
      </c>
      <c r="W361" s="67"/>
      <c r="X361" s="67"/>
      <c r="Y361" s="67"/>
      <c r="Z361" s="67"/>
      <c r="AA361" s="67"/>
      <c r="AB361" s="67"/>
      <c r="AC361" s="67"/>
      <c r="AD361" s="65">
        <v>5.2499999999999998E-2</v>
      </c>
      <c r="AE361" s="33">
        <v>1.3</v>
      </c>
    </row>
    <row r="362" spans="1:31" x14ac:dyDescent="0.25">
      <c r="A362" s="121" t="s">
        <v>378</v>
      </c>
      <c r="B362" s="190">
        <v>45762</v>
      </c>
      <c r="C362" s="103" t="s">
        <v>64</v>
      </c>
      <c r="D362" s="97" t="s">
        <v>95</v>
      </c>
      <c r="E362" s="201">
        <v>45764</v>
      </c>
      <c r="F362" s="200">
        <v>46128</v>
      </c>
      <c r="G362" s="63">
        <v>9000000</v>
      </c>
      <c r="H362" s="67"/>
      <c r="I362" s="63">
        <v>9604170</v>
      </c>
      <c r="J362" s="63">
        <v>9000000</v>
      </c>
      <c r="K362" s="184">
        <v>4437000</v>
      </c>
      <c r="L362" s="184">
        <v>3832830</v>
      </c>
      <c r="M362" s="185">
        <v>5167170</v>
      </c>
      <c r="N362" s="14">
        <v>5167170</v>
      </c>
      <c r="O362" s="186"/>
      <c r="P362" s="65">
        <v>2.7449999999999999E-2</v>
      </c>
      <c r="Q362" s="170">
        <v>3.04E-2</v>
      </c>
      <c r="R362" s="65">
        <v>2.86E-2</v>
      </c>
      <c r="S362" s="170">
        <v>2.69E-2</v>
      </c>
      <c r="T362" s="92"/>
      <c r="U362" s="91"/>
      <c r="V362" s="92"/>
      <c r="W362" s="67"/>
      <c r="X362" s="67"/>
      <c r="Y362" s="67"/>
      <c r="Z362" s="67"/>
      <c r="AA362" s="67"/>
      <c r="AB362" s="67"/>
      <c r="AC362" s="67"/>
      <c r="AD362" s="65"/>
      <c r="AE362" s="33">
        <f>Table13[[#This Row],[Bid  Amount ]]/Table13[[#This Row],[Announced Amount]]</f>
        <v>1.0671299999999999</v>
      </c>
    </row>
    <row r="363" spans="1:31" x14ac:dyDescent="0.25">
      <c r="A363" s="121" t="s">
        <v>349</v>
      </c>
      <c r="B363" s="29">
        <v>45769</v>
      </c>
      <c r="C363" s="139" t="s">
        <v>98</v>
      </c>
      <c r="D363" s="97" t="s">
        <v>95</v>
      </c>
      <c r="E363" s="29">
        <v>45771</v>
      </c>
      <c r="F363" s="190">
        <v>46762</v>
      </c>
      <c r="G363" s="63">
        <v>2500000</v>
      </c>
      <c r="H363" s="67"/>
      <c r="I363" s="63">
        <v>3903200</v>
      </c>
      <c r="J363" s="63">
        <v>2875000</v>
      </c>
      <c r="K363" s="174">
        <v>3503200</v>
      </c>
      <c r="L363" s="174">
        <v>2475000</v>
      </c>
      <c r="M363" s="14">
        <v>400000</v>
      </c>
      <c r="N363" s="14">
        <v>400000</v>
      </c>
      <c r="O363" s="175"/>
      <c r="P363" s="65">
        <v>2.9579999999999999E-2</v>
      </c>
      <c r="Q363" s="170">
        <v>3.2800000000000003E-2</v>
      </c>
      <c r="R363" s="170">
        <v>3.0099999999999998E-2</v>
      </c>
      <c r="S363" s="170">
        <v>2.8400000000000002E-2</v>
      </c>
      <c r="T363" s="92">
        <v>101.91618248676743</v>
      </c>
      <c r="U363" s="91">
        <v>1.0688888888888887E-2</v>
      </c>
      <c r="V363" s="92">
        <v>102.98507137565632</v>
      </c>
      <c r="W363" s="67"/>
      <c r="X363" s="67"/>
      <c r="Y363" s="67"/>
      <c r="Z363" s="67"/>
      <c r="AA363" s="67"/>
      <c r="AB363" s="67"/>
      <c r="AC363" s="67"/>
      <c r="AD363" s="65">
        <v>3.6999999999999998E-2</v>
      </c>
      <c r="AE363" s="33">
        <v>1.56</v>
      </c>
    </row>
    <row r="364" spans="1:31" x14ac:dyDescent="0.25">
      <c r="A364" s="121" t="s">
        <v>359</v>
      </c>
      <c r="B364" s="190">
        <v>45770</v>
      </c>
      <c r="C364" s="122" t="s">
        <v>74</v>
      </c>
      <c r="D364" s="97" t="s">
        <v>95</v>
      </c>
      <c r="E364" s="201">
        <v>45772</v>
      </c>
      <c r="F364" s="29">
        <v>47505</v>
      </c>
      <c r="G364" s="63">
        <v>3500000</v>
      </c>
      <c r="H364" s="67"/>
      <c r="I364" s="63">
        <v>6225500</v>
      </c>
      <c r="J364" s="63">
        <v>4025000</v>
      </c>
      <c r="K364" s="184">
        <v>5825500</v>
      </c>
      <c r="L364" s="184">
        <v>3625000</v>
      </c>
      <c r="M364" s="185">
        <v>400000</v>
      </c>
      <c r="N364" s="14">
        <v>400000</v>
      </c>
      <c r="O364" s="186"/>
      <c r="P364" s="65">
        <v>3.2840000000000001E-2</v>
      </c>
      <c r="Q364" s="170">
        <v>3.7400000000000003E-2</v>
      </c>
      <c r="R364" s="65">
        <v>3.3399999999999999E-2</v>
      </c>
      <c r="S364" s="170">
        <v>3.1E-2</v>
      </c>
      <c r="T364" s="92">
        <v>102.68053264469461</v>
      </c>
      <c r="U364" s="91">
        <v>1.0075000000000001E-2</v>
      </c>
      <c r="V364" s="92">
        <v>103.6880326446946</v>
      </c>
      <c r="W364" s="67"/>
      <c r="X364" s="67"/>
      <c r="Y364" s="67"/>
      <c r="Z364" s="67"/>
      <c r="AA364" s="67"/>
      <c r="AB364" s="67"/>
      <c r="AC364" s="67"/>
      <c r="AD364" s="65">
        <v>3.9E-2</v>
      </c>
      <c r="AE364" s="33">
        <f>Table13[[#This Row],[Bid  Amount ]]/Table13[[#This Row],[Announced Amount]]</f>
        <v>1.7787142857142857</v>
      </c>
    </row>
    <row r="365" spans="1:31" x14ac:dyDescent="0.25">
      <c r="A365" s="121" t="s">
        <v>379</v>
      </c>
      <c r="B365" s="190">
        <v>45776</v>
      </c>
      <c r="C365" s="103" t="s">
        <v>64</v>
      </c>
      <c r="D365" s="97" t="s">
        <v>102</v>
      </c>
      <c r="E365" s="201">
        <v>45779</v>
      </c>
      <c r="F365" s="200">
        <v>46142</v>
      </c>
      <c r="G365" s="63">
        <v>9500000</v>
      </c>
      <c r="H365" s="67"/>
      <c r="I365" s="63">
        <v>8973640</v>
      </c>
      <c r="J365" s="63">
        <v>8673640</v>
      </c>
      <c r="K365" s="184">
        <v>3358000</v>
      </c>
      <c r="L365" s="184">
        <v>3058000</v>
      </c>
      <c r="M365" s="185">
        <v>5615640</v>
      </c>
      <c r="N365" s="14">
        <v>5615640</v>
      </c>
      <c r="O365" s="186"/>
      <c r="P365" s="65">
        <v>2.777E-2</v>
      </c>
      <c r="Q365" s="170">
        <v>3.0800000000000001E-2</v>
      </c>
      <c r="R365" s="65">
        <v>2.87E-2</v>
      </c>
      <c r="S365" s="170">
        <v>2.69E-2</v>
      </c>
      <c r="T365" s="92"/>
      <c r="U365" s="91"/>
      <c r="V365" s="92"/>
      <c r="W365" s="67"/>
      <c r="X365" s="67"/>
      <c r="Y365" s="67"/>
      <c r="Z365" s="67"/>
      <c r="AA365" s="67"/>
      <c r="AB365" s="67"/>
      <c r="AC365" s="67"/>
      <c r="AD365" s="65"/>
      <c r="AE365" s="33">
        <f>Table13[[#This Row],[Bid  Amount ]]/Table13[[#This Row],[Announced Amount]]</f>
        <v>0.94459368421052636</v>
      </c>
    </row>
    <row r="366" spans="1:31" x14ac:dyDescent="0.25">
      <c r="A366" s="30" t="s">
        <v>380</v>
      </c>
      <c r="B366" s="29">
        <v>45783</v>
      </c>
      <c r="C366" s="103" t="s">
        <v>66</v>
      </c>
      <c r="D366" s="97" t="s">
        <v>102</v>
      </c>
      <c r="E366" s="29">
        <v>45785</v>
      </c>
      <c r="F366" s="29">
        <v>45876</v>
      </c>
      <c r="G366" s="63">
        <v>1000000</v>
      </c>
      <c r="H366" s="67"/>
      <c r="I366" s="63">
        <v>1664690</v>
      </c>
      <c r="J366" s="63">
        <v>1000000</v>
      </c>
      <c r="K366" s="176">
        <v>1620000</v>
      </c>
      <c r="L366" s="176">
        <v>975310</v>
      </c>
      <c r="M366" s="14">
        <v>24690</v>
      </c>
      <c r="N366" s="14">
        <v>24690</v>
      </c>
      <c r="O366" s="177"/>
      <c r="P366" s="65">
        <v>2.6009999999999998E-2</v>
      </c>
      <c r="Q366" s="170">
        <v>2.75E-2</v>
      </c>
      <c r="R366" s="170">
        <v>2.7E-2</v>
      </c>
      <c r="S366" s="170">
        <v>2.5499999999999998E-2</v>
      </c>
      <c r="T366" s="92"/>
      <c r="U366" s="91"/>
      <c r="V366" s="92"/>
      <c r="W366" s="67"/>
      <c r="X366" s="67"/>
      <c r="Y366" s="67"/>
      <c r="Z366" s="67"/>
      <c r="AA366" s="67"/>
      <c r="AB366" s="67"/>
      <c r="AC366" s="67"/>
      <c r="AD366" s="91"/>
      <c r="AE366" s="33">
        <v>1.64</v>
      </c>
    </row>
    <row r="367" spans="1:31" x14ac:dyDescent="0.25">
      <c r="A367" s="30" t="s">
        <v>377</v>
      </c>
      <c r="B367" s="29">
        <v>45783</v>
      </c>
      <c r="C367" s="62" t="s">
        <v>127</v>
      </c>
      <c r="D367" s="97" t="s">
        <v>102</v>
      </c>
      <c r="E367" s="29">
        <v>45785</v>
      </c>
      <c r="F367" s="200">
        <v>46488</v>
      </c>
      <c r="G367" s="63">
        <v>4000000</v>
      </c>
      <c r="H367" s="67"/>
      <c r="I367" s="63">
        <v>6105700</v>
      </c>
      <c r="J367" s="63">
        <v>4351800</v>
      </c>
      <c r="K367" s="63">
        <v>6105700</v>
      </c>
      <c r="L367" s="63">
        <v>4351800</v>
      </c>
      <c r="M367" s="14">
        <v>0</v>
      </c>
      <c r="N367" s="14">
        <v>0</v>
      </c>
      <c r="O367" s="183">
        <v>2.8500000000000001E-2</v>
      </c>
      <c r="P367" s="65"/>
      <c r="Q367" s="146">
        <v>3.5000000000000003E-2</v>
      </c>
      <c r="R367" s="170">
        <v>2.8500000000000001E-2</v>
      </c>
      <c r="S367" s="170">
        <v>2.7300000000000001E-2</v>
      </c>
      <c r="T367" s="92">
        <v>99.998716737941891</v>
      </c>
      <c r="U367" s="91">
        <v>2.1375000000000001E-3</v>
      </c>
      <c r="V367" s="92">
        <v>100.2124667379419</v>
      </c>
      <c r="W367" s="67"/>
      <c r="X367" s="67"/>
      <c r="Y367" s="67"/>
      <c r="Z367" s="67"/>
      <c r="AA367" s="67"/>
      <c r="AB367" s="67"/>
      <c r="AC367" s="67"/>
      <c r="AD367" s="65">
        <v>2.8500000000000001E-2</v>
      </c>
      <c r="AE367" s="33">
        <v>1.53</v>
      </c>
    </row>
    <row r="368" spans="1:31" s="39" customFormat="1" x14ac:dyDescent="0.25">
      <c r="A368" s="204" t="s">
        <v>381</v>
      </c>
      <c r="B368" s="205">
        <v>45789</v>
      </c>
      <c r="C368" s="206" t="s">
        <v>133</v>
      </c>
      <c r="D368" s="207" t="s">
        <v>102</v>
      </c>
      <c r="E368" s="205">
        <v>45791</v>
      </c>
      <c r="F368" s="205">
        <v>48348</v>
      </c>
      <c r="G368" s="208">
        <v>4500000</v>
      </c>
      <c r="H368" s="209"/>
      <c r="I368" s="209">
        <v>3692700</v>
      </c>
      <c r="J368" s="210">
        <v>3290700</v>
      </c>
      <c r="K368" s="211">
        <v>3564500</v>
      </c>
      <c r="L368" s="211">
        <v>3162500</v>
      </c>
      <c r="M368" s="212">
        <v>128200</v>
      </c>
      <c r="N368" s="212">
        <v>128200</v>
      </c>
      <c r="O368" s="213">
        <v>3.9300000000000002E-2</v>
      </c>
      <c r="P368" s="214"/>
      <c r="Q368" s="214">
        <v>0.05</v>
      </c>
      <c r="R368" s="214">
        <v>3.9300000000000002E-2</v>
      </c>
      <c r="S368" s="214">
        <v>0.03</v>
      </c>
      <c r="T368" s="215"/>
      <c r="U368" s="214"/>
      <c r="V368" s="215"/>
      <c r="W368" s="214"/>
      <c r="X368" s="216"/>
      <c r="Y368" s="217"/>
      <c r="Z368" s="217"/>
      <c r="AA368" s="217"/>
      <c r="AB368" s="217"/>
      <c r="AC368" s="217"/>
      <c r="AD368" s="214">
        <v>3.9300000000000002E-2</v>
      </c>
      <c r="AE368" s="216">
        <f>Table13[[#This Row],[Bid  Amount ]]/Table13[[#This Row],[Announced Amount]]</f>
        <v>0.8206</v>
      </c>
    </row>
    <row r="369" spans="1:31" x14ac:dyDescent="0.25">
      <c r="A369" s="121" t="s">
        <v>349</v>
      </c>
      <c r="B369" s="29">
        <v>45796</v>
      </c>
      <c r="C369" s="139" t="s">
        <v>98</v>
      </c>
      <c r="D369" s="97" t="s">
        <v>102</v>
      </c>
      <c r="E369" s="29">
        <v>45798</v>
      </c>
      <c r="F369" s="190">
        <v>46762</v>
      </c>
      <c r="G369" s="63">
        <v>2500000</v>
      </c>
      <c r="H369" s="67"/>
      <c r="I369" s="63">
        <v>2950000</v>
      </c>
      <c r="J369" s="63">
        <v>2500000</v>
      </c>
      <c r="K369" s="174">
        <v>2650000</v>
      </c>
      <c r="L369" s="174">
        <v>2200000</v>
      </c>
      <c r="M369" s="14">
        <v>300000</v>
      </c>
      <c r="N369" s="14">
        <v>300000</v>
      </c>
      <c r="O369" s="175"/>
      <c r="P369" s="65">
        <v>2.9770000000000001E-2</v>
      </c>
      <c r="Q369" s="170">
        <v>3.2800000000000003E-2</v>
      </c>
      <c r="R369" s="170">
        <v>3.0099999999999998E-2</v>
      </c>
      <c r="S369" s="170">
        <v>2.92E-2</v>
      </c>
      <c r="T369" s="92">
        <v>101.81734194757365</v>
      </c>
      <c r="U369" s="91">
        <v>1.3463888888888888E-2</v>
      </c>
      <c r="V369" s="92">
        <v>103.16373083646255</v>
      </c>
      <c r="W369" s="67"/>
      <c r="X369" s="67"/>
      <c r="Y369" s="67"/>
      <c r="Z369" s="67"/>
      <c r="AA369" s="67"/>
      <c r="AB369" s="67"/>
      <c r="AC369" s="67"/>
      <c r="AD369" s="65">
        <v>3.6999999999999998E-2</v>
      </c>
      <c r="AE369" s="33">
        <v>1.18</v>
      </c>
    </row>
    <row r="370" spans="1:31" x14ac:dyDescent="0.25">
      <c r="A370" s="121" t="s">
        <v>359</v>
      </c>
      <c r="B370" s="190">
        <v>45803</v>
      </c>
      <c r="C370" s="122" t="s">
        <v>74</v>
      </c>
      <c r="D370" s="97" t="s">
        <v>102</v>
      </c>
      <c r="E370" s="201">
        <v>45805</v>
      </c>
      <c r="F370" s="29">
        <v>47505</v>
      </c>
      <c r="G370" s="63">
        <v>3500000</v>
      </c>
      <c r="H370" s="67"/>
      <c r="I370" s="63">
        <v>3502000</v>
      </c>
      <c r="J370" s="63">
        <v>3402000</v>
      </c>
      <c r="K370" s="184">
        <v>3202000</v>
      </c>
      <c r="L370" s="184">
        <v>3102000</v>
      </c>
      <c r="M370" s="185">
        <v>300000</v>
      </c>
      <c r="N370" s="14">
        <v>300000</v>
      </c>
      <c r="O370" s="186"/>
      <c r="P370" s="65">
        <v>3.3270000000000001E-2</v>
      </c>
      <c r="Q370" s="170">
        <v>3.2000000000000001E-2</v>
      </c>
      <c r="R370" s="65">
        <v>3.44E-2</v>
      </c>
      <c r="S370" s="170">
        <v>3.5400000000000001E-2</v>
      </c>
      <c r="T370" s="92">
        <v>102.44640640729031</v>
      </c>
      <c r="U370" s="91">
        <v>1.3649999999999999E-2</v>
      </c>
      <c r="V370" s="92">
        <v>103.81140640729031</v>
      </c>
      <c r="W370" s="67"/>
      <c r="X370" s="67"/>
      <c r="Y370" s="67"/>
      <c r="Z370" s="67"/>
      <c r="AA370" s="67"/>
      <c r="AB370" s="67"/>
      <c r="AC370" s="67"/>
      <c r="AD370" s="65">
        <v>3.9E-2</v>
      </c>
      <c r="AE370" s="33">
        <f>Table13[[#This Row],[Bid  Amount ]]/Table13[[#This Row],[Announced Amount]]</f>
        <v>1.0005714285714287</v>
      </c>
    </row>
    <row r="371" spans="1:31" x14ac:dyDescent="0.25">
      <c r="A371" s="121" t="s">
        <v>382</v>
      </c>
      <c r="B371" s="190">
        <v>45804</v>
      </c>
      <c r="C371" s="103" t="s">
        <v>64</v>
      </c>
      <c r="D371" s="97" t="s">
        <v>102</v>
      </c>
      <c r="E371" s="201">
        <v>45806</v>
      </c>
      <c r="F371" s="200">
        <v>46170</v>
      </c>
      <c r="G371" s="63">
        <v>9500000</v>
      </c>
      <c r="H371" s="67"/>
      <c r="I371" s="63">
        <v>11179000</v>
      </c>
      <c r="J371" s="63">
        <v>9500000</v>
      </c>
      <c r="K371" s="184">
        <v>5602500</v>
      </c>
      <c r="L371" s="184">
        <v>3923500</v>
      </c>
      <c r="M371" s="185">
        <v>5576500</v>
      </c>
      <c r="N371" s="14">
        <v>5576500</v>
      </c>
      <c r="O371" s="186"/>
      <c r="P371" s="65">
        <v>2.7300000000000001E-2</v>
      </c>
      <c r="Q371" s="170">
        <v>3.7900000000000003E-2</v>
      </c>
      <c r="R371" s="65">
        <v>2.81E-2</v>
      </c>
      <c r="S371" s="170">
        <v>2.7E-2</v>
      </c>
      <c r="T371" s="92"/>
      <c r="U371" s="91"/>
      <c r="V371" s="92"/>
      <c r="W371" s="67"/>
      <c r="X371" s="67"/>
      <c r="Y371" s="67"/>
      <c r="Z371" s="67"/>
      <c r="AA371" s="67"/>
      <c r="AB371" s="67"/>
      <c r="AC371" s="67"/>
      <c r="AD371" s="65"/>
      <c r="AE371" s="33">
        <f>Table13[[#This Row],[Bid  Amount ]]/Table13[[#This Row],[Announced Amount]]</f>
        <v>1.1767368421052631</v>
      </c>
    </row>
    <row r="372" spans="1:31" x14ac:dyDescent="0.25">
      <c r="A372" s="30" t="s">
        <v>370</v>
      </c>
      <c r="B372" s="190">
        <v>45804</v>
      </c>
      <c r="C372" s="126" t="s">
        <v>162</v>
      </c>
      <c r="D372" s="97" t="s">
        <v>102</v>
      </c>
      <c r="E372" s="190">
        <v>45806</v>
      </c>
      <c r="F372" s="190">
        <v>51185</v>
      </c>
      <c r="G372" s="124">
        <v>1500000</v>
      </c>
      <c r="H372" s="145"/>
      <c r="I372" s="124">
        <v>2117500</v>
      </c>
      <c r="J372" s="124">
        <v>1725000</v>
      </c>
      <c r="K372" s="149">
        <v>2117500</v>
      </c>
      <c r="L372" s="149">
        <v>1725000</v>
      </c>
      <c r="M372" s="120">
        <v>0</v>
      </c>
      <c r="N372" s="120">
        <v>0</v>
      </c>
      <c r="O372" s="150">
        <v>5.57E-2</v>
      </c>
      <c r="P372" s="129"/>
      <c r="Q372" s="147">
        <v>5.74E-2</v>
      </c>
      <c r="R372" s="147">
        <v>5.57E-2</v>
      </c>
      <c r="S372" s="147">
        <v>0.05</v>
      </c>
      <c r="T372" s="163">
        <v>100.1896604268124</v>
      </c>
      <c r="U372" s="162">
        <v>1.5527777777777777E-2</v>
      </c>
      <c r="V372" s="163">
        <v>101.74243820459017</v>
      </c>
      <c r="W372" s="145"/>
      <c r="X372" s="145"/>
      <c r="Y372" s="145"/>
      <c r="Z372" s="145"/>
      <c r="AA372" s="145"/>
      <c r="AB372" s="145"/>
      <c r="AC372" s="145"/>
      <c r="AD372" s="162">
        <v>5.5899999999999998E-2</v>
      </c>
      <c r="AE372" s="119">
        <v>1.41</v>
      </c>
    </row>
    <row r="373" spans="1:31" x14ac:dyDescent="0.25">
      <c r="A373" s="30" t="s">
        <v>377</v>
      </c>
      <c r="B373" s="29">
        <v>45811</v>
      </c>
      <c r="C373" s="62" t="s">
        <v>127</v>
      </c>
      <c r="D373" s="97" t="s">
        <v>106</v>
      </c>
      <c r="E373" s="29">
        <v>45813</v>
      </c>
      <c r="F373" s="200">
        <v>46488</v>
      </c>
      <c r="G373" s="63">
        <v>4000000</v>
      </c>
      <c r="H373" s="67"/>
      <c r="I373" s="63">
        <v>5929500</v>
      </c>
      <c r="J373" s="63">
        <v>4222500</v>
      </c>
      <c r="K373" s="63">
        <v>5929500</v>
      </c>
      <c r="L373" s="63">
        <v>4222500</v>
      </c>
      <c r="M373" s="14">
        <v>0</v>
      </c>
      <c r="N373" s="14">
        <v>0</v>
      </c>
      <c r="O373" s="183">
        <v>2.8500000000000001E-2</v>
      </c>
      <c r="P373" s="65"/>
      <c r="Q373" s="146">
        <v>3.1E-2</v>
      </c>
      <c r="R373" s="170">
        <v>2.8500000000000001E-2</v>
      </c>
      <c r="S373" s="170">
        <v>2.7E-2</v>
      </c>
      <c r="T373" s="92">
        <v>99.997884897031184</v>
      </c>
      <c r="U373" s="91">
        <v>4.2750000000000002E-3</v>
      </c>
      <c r="V373" s="92">
        <v>100.42538489703118</v>
      </c>
      <c r="W373" s="67"/>
      <c r="X373" s="67"/>
      <c r="Y373" s="67"/>
      <c r="Z373" s="67"/>
      <c r="AA373" s="67"/>
      <c r="AB373" s="67"/>
      <c r="AC373" s="67"/>
      <c r="AD373" s="65">
        <v>2.8500000000000001E-2</v>
      </c>
      <c r="AE373" s="33">
        <v>1.48</v>
      </c>
    </row>
    <row r="374" spans="1:31" x14ac:dyDescent="0.25">
      <c r="A374" s="30" t="s">
        <v>383</v>
      </c>
      <c r="B374" s="29">
        <v>45811</v>
      </c>
      <c r="C374" s="103" t="s">
        <v>76</v>
      </c>
      <c r="D374" s="97" t="s">
        <v>106</v>
      </c>
      <c r="E374" s="29">
        <v>45813</v>
      </c>
      <c r="F374" s="29">
        <v>45995</v>
      </c>
      <c r="G374" s="63">
        <v>1000000</v>
      </c>
      <c r="H374" s="67"/>
      <c r="I374" s="63">
        <v>1273150</v>
      </c>
      <c r="J374" s="63">
        <v>773150</v>
      </c>
      <c r="K374" s="176">
        <v>1175000</v>
      </c>
      <c r="L374" s="176">
        <v>675000</v>
      </c>
      <c r="M374" s="14">
        <v>98150</v>
      </c>
      <c r="N374" s="14">
        <v>98150</v>
      </c>
      <c r="O374" s="177"/>
      <c r="P374" s="65">
        <v>2.6179999999999998E-2</v>
      </c>
      <c r="Q374" s="170">
        <v>2.7300000000000001E-2</v>
      </c>
      <c r="R374" s="170">
        <v>2.64E-2</v>
      </c>
      <c r="S374" s="170">
        <v>2.5999999999999999E-2</v>
      </c>
      <c r="T374" s="92"/>
      <c r="U374" s="91"/>
      <c r="V374" s="92"/>
      <c r="W374" s="67"/>
      <c r="X374" s="67"/>
      <c r="Y374" s="67"/>
      <c r="Z374" s="67"/>
      <c r="AA374" s="67"/>
      <c r="AB374" s="67"/>
      <c r="AC374" s="67"/>
      <c r="AD374" s="91"/>
      <c r="AE374" s="33">
        <v>1.27</v>
      </c>
    </row>
    <row r="375" spans="1:31" x14ac:dyDescent="0.25">
      <c r="A375" s="30" t="s">
        <v>381</v>
      </c>
      <c r="B375" s="29">
        <v>45817</v>
      </c>
      <c r="C375" s="62" t="s">
        <v>130</v>
      </c>
      <c r="D375" s="97" t="s">
        <v>106</v>
      </c>
      <c r="E375" s="29">
        <v>45819</v>
      </c>
      <c r="F375" s="29">
        <v>48348</v>
      </c>
      <c r="G375" s="44">
        <v>3500000</v>
      </c>
      <c r="H375" s="31"/>
      <c r="I375" s="31">
        <v>3022100</v>
      </c>
      <c r="J375" s="63">
        <v>2721100</v>
      </c>
      <c r="K375" s="31">
        <v>3022100</v>
      </c>
      <c r="L375" s="63">
        <v>2721100</v>
      </c>
      <c r="M375" s="32">
        <v>0</v>
      </c>
      <c r="N375" s="32">
        <v>0</v>
      </c>
      <c r="O375" s="158">
        <v>3.9699999999999999E-2</v>
      </c>
      <c r="P375" s="91"/>
      <c r="Q375" s="91">
        <v>4.2299999999999997E-2</v>
      </c>
      <c r="R375" s="91">
        <v>3.9699999999999999E-2</v>
      </c>
      <c r="S375" s="91">
        <v>3.6999999999999998E-2</v>
      </c>
      <c r="T375" s="92">
        <v>99.757421973987334</v>
      </c>
      <c r="U375" s="91">
        <v>2.9475E-3</v>
      </c>
      <c r="V375" s="92">
        <v>100.05217197398733</v>
      </c>
      <c r="W375" s="91"/>
      <c r="X375" s="33"/>
      <c r="Y375" s="65"/>
      <c r="Z375" s="65"/>
      <c r="AA375" s="65"/>
      <c r="AB375" s="65"/>
      <c r="AC375" s="65"/>
      <c r="AD375" s="91">
        <v>3.9300000000000002E-2</v>
      </c>
      <c r="AE375" s="33">
        <f>Table13[[#This Row],[Bid  Amount ]]/Table13[[#This Row],[Announced Amount]]</f>
        <v>0.86345714285714281</v>
      </c>
    </row>
    <row r="376" spans="1:31" x14ac:dyDescent="0.25">
      <c r="A376" s="121" t="s">
        <v>384</v>
      </c>
      <c r="B376" s="190">
        <v>45818</v>
      </c>
      <c r="C376" s="148" t="s">
        <v>365</v>
      </c>
      <c r="D376" s="97" t="s">
        <v>106</v>
      </c>
      <c r="E376" s="201">
        <v>45820</v>
      </c>
      <c r="F376" s="200">
        <v>53125</v>
      </c>
      <c r="G376" s="124">
        <v>2000000</v>
      </c>
      <c r="H376" s="145"/>
      <c r="I376" s="124">
        <v>1934900</v>
      </c>
      <c r="J376" s="124">
        <v>1934900</v>
      </c>
      <c r="K376" s="143">
        <v>1782500</v>
      </c>
      <c r="L376" s="143">
        <v>1782500</v>
      </c>
      <c r="M376" s="143">
        <v>152400</v>
      </c>
      <c r="N376" s="120">
        <v>152400</v>
      </c>
      <c r="O376" s="144">
        <v>6.5000000000000002E-2</v>
      </c>
      <c r="P376" s="129"/>
      <c r="Q376" s="147">
        <v>6.5000000000000002E-2</v>
      </c>
      <c r="R376" s="129">
        <v>6.5000000000000002E-2</v>
      </c>
      <c r="S376" s="147">
        <v>0.05</v>
      </c>
      <c r="T376" s="145"/>
      <c r="U376" s="145"/>
      <c r="V376" s="145"/>
      <c r="W376" s="145"/>
      <c r="X376" s="145"/>
      <c r="Y376" s="145"/>
      <c r="Z376" s="145"/>
      <c r="AA376" s="145"/>
      <c r="AB376" s="145"/>
      <c r="AC376" s="145"/>
      <c r="AD376" s="129">
        <v>6.5000000000000002E-2</v>
      </c>
      <c r="AE376" s="33">
        <f>Table13[[#This Row],[Bid  Amount ]]/Table13[[#This Row],[Announced Amount]]</f>
        <v>0.96745000000000003</v>
      </c>
    </row>
    <row r="377" spans="1:31" x14ac:dyDescent="0.25">
      <c r="A377" s="121" t="s">
        <v>385</v>
      </c>
      <c r="B377" s="190">
        <v>45818</v>
      </c>
      <c r="C377" s="103" t="s">
        <v>64</v>
      </c>
      <c r="D377" s="97" t="s">
        <v>106</v>
      </c>
      <c r="E377" s="201">
        <v>45820</v>
      </c>
      <c r="F377" s="200">
        <v>46184</v>
      </c>
      <c r="G377" s="63">
        <v>7000000</v>
      </c>
      <c r="H377" s="67"/>
      <c r="I377" s="63">
        <v>7979520</v>
      </c>
      <c r="J377" s="63">
        <v>7000000</v>
      </c>
      <c r="K377" s="184">
        <v>3526000</v>
      </c>
      <c r="L377" s="184">
        <v>2546480</v>
      </c>
      <c r="M377" s="185">
        <v>4453520</v>
      </c>
      <c r="N377" s="14">
        <v>4453520</v>
      </c>
      <c r="O377" s="186"/>
      <c r="P377" s="65">
        <v>2.7349999999999999E-2</v>
      </c>
      <c r="Q377" s="170">
        <v>2.9600000000000001E-2</v>
      </c>
      <c r="R377" s="65">
        <v>2.7799999999999998E-2</v>
      </c>
      <c r="S377" s="170">
        <v>2.7099999999999999E-2</v>
      </c>
      <c r="T377" s="92"/>
      <c r="U377" s="91"/>
      <c r="V377" s="92"/>
      <c r="W377" s="67"/>
      <c r="X377" s="67"/>
      <c r="Y377" s="67"/>
      <c r="Z377" s="67"/>
      <c r="AA377" s="67"/>
      <c r="AB377" s="67"/>
      <c r="AC377" s="67"/>
      <c r="AD377" s="65"/>
      <c r="AE377" s="33">
        <f>Table13[[#This Row],[Bid  Amount ]]/Table13[[#This Row],[Announced Amount]]</f>
        <v>1.1399314285714286</v>
      </c>
    </row>
    <row r="378" spans="1:31" x14ac:dyDescent="0.25">
      <c r="A378" s="121" t="s">
        <v>349</v>
      </c>
      <c r="B378" s="29">
        <v>45824</v>
      </c>
      <c r="C378" s="139" t="s">
        <v>98</v>
      </c>
      <c r="D378" s="97" t="s">
        <v>106</v>
      </c>
      <c r="E378" s="29">
        <v>45826</v>
      </c>
      <c r="F378" s="190">
        <v>46762</v>
      </c>
      <c r="G378" s="63">
        <v>2500000</v>
      </c>
      <c r="H378" s="67"/>
      <c r="I378" s="63">
        <v>2000000</v>
      </c>
      <c r="J378" s="63">
        <v>1845000</v>
      </c>
      <c r="K378" s="174">
        <v>1800000</v>
      </c>
      <c r="L378" s="174">
        <v>1645000</v>
      </c>
      <c r="M378" s="14">
        <v>200000</v>
      </c>
      <c r="N378" s="14">
        <v>200000</v>
      </c>
      <c r="O378" s="175"/>
      <c r="P378" s="65">
        <v>3.0089999999999999E-2</v>
      </c>
      <c r="Q378" s="170">
        <v>3.2800000000000003E-2</v>
      </c>
      <c r="R378" s="170">
        <v>3.09E-2</v>
      </c>
      <c r="S378" s="170">
        <v>2.9499999999999998E-2</v>
      </c>
      <c r="T378" s="92">
        <v>101.68956389648029</v>
      </c>
      <c r="U378" s="91">
        <v>1.623888888888889E-2</v>
      </c>
      <c r="V378" s="92">
        <v>103.31345278536918</v>
      </c>
      <c r="W378" s="67"/>
      <c r="X378" s="67"/>
      <c r="Y378" s="67"/>
      <c r="Z378" s="67"/>
      <c r="AA378" s="67"/>
      <c r="AB378" s="67"/>
      <c r="AC378" s="67"/>
      <c r="AD378" s="65">
        <v>3.6999999999999998E-2</v>
      </c>
      <c r="AE378" s="33">
        <v>0.8</v>
      </c>
    </row>
    <row r="379" spans="1:31" x14ac:dyDescent="0.25">
      <c r="A379" s="121" t="s">
        <v>359</v>
      </c>
      <c r="B379" s="190">
        <v>45826</v>
      </c>
      <c r="C379" s="122" t="s">
        <v>74</v>
      </c>
      <c r="D379" s="97" t="s">
        <v>106</v>
      </c>
      <c r="E379" s="201">
        <v>45828</v>
      </c>
      <c r="F379" s="29">
        <v>47505</v>
      </c>
      <c r="G379" s="63">
        <v>3500000</v>
      </c>
      <c r="H379" s="67"/>
      <c r="I379" s="63">
        <v>1457000</v>
      </c>
      <c r="J379" s="63">
        <v>1457000</v>
      </c>
      <c r="K379" s="184">
        <v>1207000</v>
      </c>
      <c r="L379" s="184">
        <v>1207000</v>
      </c>
      <c r="M379" s="185">
        <v>250000</v>
      </c>
      <c r="N379" s="14">
        <v>250000</v>
      </c>
      <c r="O379" s="186"/>
      <c r="P379" s="65">
        <v>3.5020000000000003E-2</v>
      </c>
      <c r="Q379" s="170">
        <v>3.6299999999999999E-2</v>
      </c>
      <c r="R379" s="65">
        <v>3.6299999999999999E-2</v>
      </c>
      <c r="S379" s="170">
        <v>3.39E-2</v>
      </c>
      <c r="T379" s="92">
        <v>101.67123376999288</v>
      </c>
      <c r="U379" s="91">
        <v>1.6033333333333333E-2</v>
      </c>
      <c r="V379" s="92">
        <v>103.27456710332622</v>
      </c>
      <c r="W379" s="67"/>
      <c r="X379" s="67"/>
      <c r="Y379" s="67"/>
      <c r="Z379" s="67"/>
      <c r="AA379" s="67"/>
      <c r="AB379" s="67"/>
      <c r="AC379" s="67"/>
      <c r="AD379" s="65">
        <v>3.9E-2</v>
      </c>
      <c r="AE379" s="33">
        <f>Table13[[#This Row],[Bid  Amount ]]/Table13[[#This Row],[Announced Amount]]</f>
        <v>0.41628571428571426</v>
      </c>
    </row>
    <row r="380" spans="1:31" s="39" customFormat="1" x14ac:dyDescent="0.25">
      <c r="A380" s="218" t="s">
        <v>386</v>
      </c>
      <c r="B380" s="219">
        <v>45832</v>
      </c>
      <c r="C380" s="220" t="s">
        <v>64</v>
      </c>
      <c r="D380" s="207" t="s">
        <v>106</v>
      </c>
      <c r="E380" s="221">
        <v>45834</v>
      </c>
      <c r="F380" s="222">
        <v>46198</v>
      </c>
      <c r="G380" s="210">
        <v>7000000</v>
      </c>
      <c r="H380" s="223"/>
      <c r="I380" s="210">
        <v>7539450</v>
      </c>
      <c r="J380" s="210">
        <v>7000000</v>
      </c>
      <c r="K380" s="224">
        <v>3950000</v>
      </c>
      <c r="L380" s="224">
        <v>3410550</v>
      </c>
      <c r="M380" s="225">
        <v>3589450</v>
      </c>
      <c r="N380" s="226">
        <v>3589450</v>
      </c>
      <c r="O380" s="227"/>
      <c r="P380" s="217">
        <v>2.758E-2</v>
      </c>
      <c r="Q380" s="228">
        <v>2.9600000000000001E-2</v>
      </c>
      <c r="R380" s="217">
        <v>2.8799999999999999E-2</v>
      </c>
      <c r="S380" s="228">
        <v>2.7300000000000001E-2</v>
      </c>
      <c r="T380" s="215"/>
      <c r="U380" s="214"/>
      <c r="V380" s="215"/>
      <c r="W380" s="223"/>
      <c r="X380" s="223"/>
      <c r="Y380" s="223"/>
      <c r="Z380" s="223"/>
      <c r="AA380" s="223"/>
      <c r="AB380" s="223"/>
      <c r="AC380" s="223"/>
      <c r="AD380" s="217"/>
      <c r="AE380" s="216">
        <f>Table13[[#This Row],[Bid  Amount ]]/Table13[[#This Row],[Announced Amount]]</f>
        <v>1.0770642857142858</v>
      </c>
    </row>
    <row r="381" spans="1:31" x14ac:dyDescent="0.25">
      <c r="A381" s="121" t="s">
        <v>387</v>
      </c>
      <c r="B381" s="190">
        <v>45839</v>
      </c>
      <c r="C381" s="126" t="s">
        <v>388</v>
      </c>
      <c r="D381" s="123" t="s">
        <v>111</v>
      </c>
      <c r="E381" s="190">
        <v>45841</v>
      </c>
      <c r="F381" s="190">
        <v>46937</v>
      </c>
      <c r="G381" s="124">
        <v>3000000</v>
      </c>
      <c r="H381" s="145"/>
      <c r="I381" s="124">
        <v>2208000</v>
      </c>
      <c r="J381" s="124">
        <v>2208000</v>
      </c>
      <c r="K381" s="124">
        <v>2008000</v>
      </c>
      <c r="L381" s="149">
        <v>2008000</v>
      </c>
      <c r="M381" s="120">
        <v>200000</v>
      </c>
      <c r="N381" s="120">
        <v>200000</v>
      </c>
      <c r="O381" s="150"/>
      <c r="P381" s="129">
        <v>3.338E-2</v>
      </c>
      <c r="Q381" s="147">
        <v>3.5400000000000001E-2</v>
      </c>
      <c r="R381" s="147">
        <v>3.5400000000000001E-2</v>
      </c>
      <c r="S381" s="147">
        <v>0.03</v>
      </c>
      <c r="T381" s="92">
        <v>100.17560081212939</v>
      </c>
      <c r="U381" s="91">
        <v>0</v>
      </c>
      <c r="V381" s="92">
        <v>100.17560081212939</v>
      </c>
      <c r="W381" s="145"/>
      <c r="X381" s="145"/>
      <c r="Y381" s="145"/>
      <c r="Z381" s="145"/>
      <c r="AA381" s="145"/>
      <c r="AB381" s="145"/>
      <c r="AC381" s="145"/>
      <c r="AD381" s="162">
        <v>3.4000000000000002E-2</v>
      </c>
      <c r="AE381" s="119">
        <v>0.74</v>
      </c>
    </row>
    <row r="382" spans="1:31" x14ac:dyDescent="0.25">
      <c r="A382" s="30" t="s">
        <v>390</v>
      </c>
      <c r="B382" s="29">
        <v>45845</v>
      </c>
      <c r="C382" s="103" t="s">
        <v>391</v>
      </c>
      <c r="D382" s="123" t="s">
        <v>111</v>
      </c>
      <c r="E382" s="29">
        <v>45847</v>
      </c>
      <c r="F382" s="29">
        <v>47673</v>
      </c>
      <c r="G382" s="63">
        <v>4000000</v>
      </c>
      <c r="H382" s="67"/>
      <c r="I382" s="63">
        <v>2050500</v>
      </c>
      <c r="J382" s="63">
        <v>1950500</v>
      </c>
      <c r="K382" s="157">
        <v>1750500</v>
      </c>
      <c r="L382" s="157">
        <v>1650500</v>
      </c>
      <c r="M382" s="14">
        <v>300000</v>
      </c>
      <c r="N382" s="14">
        <v>300000</v>
      </c>
      <c r="O382" s="158"/>
      <c r="P382" s="65">
        <v>3.7330000000000002E-2</v>
      </c>
      <c r="Q382" s="170">
        <v>3.9399999999999998E-2</v>
      </c>
      <c r="R382" s="170">
        <v>3.8800000000000001E-2</v>
      </c>
      <c r="S382" s="170">
        <v>3.61E-2</v>
      </c>
      <c r="T382" s="92">
        <v>99.850746744089975</v>
      </c>
      <c r="U382" s="91">
        <v>0</v>
      </c>
      <c r="V382" s="92">
        <v>99.850746744089975</v>
      </c>
      <c r="W382" s="67"/>
      <c r="X382" s="67"/>
      <c r="Y382" s="67"/>
      <c r="Z382" s="67"/>
      <c r="AA382" s="67"/>
      <c r="AB382" s="67"/>
      <c r="AC382" s="67"/>
      <c r="AD382" s="91">
        <v>3.6999999999999998E-2</v>
      </c>
      <c r="AE382" s="33">
        <v>0.51</v>
      </c>
    </row>
    <row r="383" spans="1:31" x14ac:dyDescent="0.25">
      <c r="A383" s="30" t="s">
        <v>393</v>
      </c>
      <c r="B383" s="29">
        <v>45852</v>
      </c>
      <c r="C383" s="159" t="s">
        <v>133</v>
      </c>
      <c r="D383" s="123" t="s">
        <v>111</v>
      </c>
      <c r="E383" s="29">
        <v>45854</v>
      </c>
      <c r="F383" s="29">
        <v>48411</v>
      </c>
      <c r="G383" s="63">
        <v>3500000</v>
      </c>
      <c r="H383" s="67"/>
      <c r="I383" s="63">
        <v>1343400</v>
      </c>
      <c r="J383" s="63">
        <v>1143400</v>
      </c>
      <c r="K383" s="184">
        <v>1107000</v>
      </c>
      <c r="L383" s="184">
        <v>907000</v>
      </c>
      <c r="M383" s="185">
        <v>236400</v>
      </c>
      <c r="N383" s="14">
        <v>236400</v>
      </c>
      <c r="O383" s="186">
        <v>4.2900000000000001E-2</v>
      </c>
      <c r="P383" s="65"/>
      <c r="Q383" s="170">
        <v>4.4400000000000002E-2</v>
      </c>
      <c r="R383" s="65">
        <v>4.2900000000000001E-2</v>
      </c>
      <c r="S383" s="170">
        <v>3.5000000000000003E-2</v>
      </c>
      <c r="T383" s="67"/>
      <c r="U383" s="67"/>
      <c r="V383" s="67"/>
      <c r="W383" s="67"/>
      <c r="X383" s="67"/>
      <c r="Y383" s="67"/>
      <c r="Z383" s="67"/>
      <c r="AA383" s="67"/>
      <c r="AB383" s="67"/>
      <c r="AC383" s="67"/>
      <c r="AD383" s="65">
        <v>4.2900000000000001E-2</v>
      </c>
      <c r="AE383" s="33">
        <v>0.38</v>
      </c>
    </row>
    <row r="384" spans="1:31" x14ac:dyDescent="0.25">
      <c r="A384" s="30" t="s">
        <v>394</v>
      </c>
      <c r="B384" s="29">
        <v>45853</v>
      </c>
      <c r="C384" s="103" t="s">
        <v>64</v>
      </c>
      <c r="D384" s="123" t="s">
        <v>111</v>
      </c>
      <c r="E384" s="29">
        <v>45855</v>
      </c>
      <c r="F384" s="29">
        <v>46219</v>
      </c>
      <c r="G384" s="63">
        <v>7800000</v>
      </c>
      <c r="H384" s="67"/>
      <c r="I384" s="63">
        <v>8911560</v>
      </c>
      <c r="J384" s="63">
        <v>7711560</v>
      </c>
      <c r="K384" s="184">
        <v>4620000</v>
      </c>
      <c r="L384" s="184">
        <v>3420000</v>
      </c>
      <c r="M384" s="185">
        <v>4291560</v>
      </c>
      <c r="N384" s="14">
        <v>4291560</v>
      </c>
      <c r="O384" s="186"/>
      <c r="P384" s="65">
        <v>2.682E-2</v>
      </c>
      <c r="Q384" s="170">
        <v>2.9600000000000001E-2</v>
      </c>
      <c r="R384" s="65">
        <v>2.81E-2</v>
      </c>
      <c r="S384" s="170">
        <v>2.5000000000000001E-2</v>
      </c>
      <c r="T384" s="67"/>
      <c r="U384" s="67"/>
      <c r="V384" s="67"/>
      <c r="W384" s="67"/>
      <c r="X384" s="67"/>
      <c r="Y384" s="67"/>
      <c r="Z384" s="67"/>
      <c r="AA384" s="67"/>
      <c r="AB384" s="67"/>
      <c r="AC384" s="67"/>
      <c r="AD384" s="65"/>
      <c r="AE384" s="33">
        <v>1.1399999999999999</v>
      </c>
    </row>
    <row r="385" spans="1:31" x14ac:dyDescent="0.25">
      <c r="A385" s="30" t="s">
        <v>395</v>
      </c>
      <c r="B385" s="29">
        <v>45860</v>
      </c>
      <c r="C385" s="148" t="s">
        <v>129</v>
      </c>
      <c r="D385" s="123" t="s">
        <v>111</v>
      </c>
      <c r="E385" s="29">
        <v>45862</v>
      </c>
      <c r="F385" s="29">
        <v>49514</v>
      </c>
      <c r="G385" s="63">
        <v>3500000</v>
      </c>
      <c r="H385" s="67"/>
      <c r="I385" s="63">
        <v>2471300</v>
      </c>
      <c r="J385" s="63">
        <v>2052300</v>
      </c>
      <c r="K385" s="184">
        <v>2307500</v>
      </c>
      <c r="L385" s="184">
        <v>1888500</v>
      </c>
      <c r="M385" s="185">
        <v>163800</v>
      </c>
      <c r="N385" s="14">
        <v>163800</v>
      </c>
      <c r="O385" s="186">
        <v>5.0500000000000003E-2</v>
      </c>
      <c r="P385" s="65"/>
      <c r="Q385" s="170">
        <v>5.5899999999999998E-2</v>
      </c>
      <c r="R385" s="65">
        <v>5.0500000000000003E-2</v>
      </c>
      <c r="S385" s="170">
        <v>0.04</v>
      </c>
      <c r="T385" s="67"/>
      <c r="U385" s="67"/>
      <c r="V385" s="67"/>
      <c r="W385" s="67"/>
      <c r="X385" s="67"/>
      <c r="Y385" s="67"/>
      <c r="Z385" s="67"/>
      <c r="AA385" s="67"/>
      <c r="AB385" s="67"/>
      <c r="AC385" s="67"/>
      <c r="AD385" s="65">
        <v>5.0500000000000003E-2</v>
      </c>
      <c r="AE385" s="33">
        <v>0.71</v>
      </c>
    </row>
    <row r="386" spans="1:31" x14ac:dyDescent="0.25">
      <c r="A386" s="30" t="s">
        <v>396</v>
      </c>
      <c r="B386" s="29">
        <v>45862</v>
      </c>
      <c r="C386" s="159" t="s">
        <v>128</v>
      </c>
      <c r="D386" s="123" t="s">
        <v>111</v>
      </c>
      <c r="E386" s="29">
        <v>45866</v>
      </c>
      <c r="F386" s="29">
        <v>46596</v>
      </c>
      <c r="G386" s="63">
        <v>3000000</v>
      </c>
      <c r="H386" s="67"/>
      <c r="I386" s="63">
        <v>2477100</v>
      </c>
      <c r="J386" s="63">
        <v>2377100</v>
      </c>
      <c r="K386" s="184">
        <v>2258000</v>
      </c>
      <c r="L386" s="184">
        <v>2158000</v>
      </c>
      <c r="M386" s="185">
        <v>219100</v>
      </c>
      <c r="N386" s="14">
        <v>219100</v>
      </c>
      <c r="O386" s="186">
        <v>3.0800000000000001E-2</v>
      </c>
      <c r="P386" s="65"/>
      <c r="Q386" s="170">
        <v>3.1399999999999997E-2</v>
      </c>
      <c r="R386" s="65">
        <v>3.0800000000000001E-2</v>
      </c>
      <c r="S386" s="170">
        <v>2.5000000000000001E-2</v>
      </c>
      <c r="T386" s="67"/>
      <c r="U386" s="67"/>
      <c r="V386" s="67"/>
      <c r="W386" s="67"/>
      <c r="X386" s="67"/>
      <c r="Y386" s="67"/>
      <c r="Z386" s="67"/>
      <c r="AA386" s="67"/>
      <c r="AB386" s="67"/>
      <c r="AC386" s="67"/>
      <c r="AD386" s="65">
        <v>3.0800000000000001E-2</v>
      </c>
      <c r="AE386" s="33">
        <v>0.83</v>
      </c>
    </row>
    <row r="387" spans="1:31" x14ac:dyDescent="0.25">
      <c r="A387" s="30" t="s">
        <v>396</v>
      </c>
      <c r="B387" s="29">
        <v>45874</v>
      </c>
      <c r="C387" s="159" t="s">
        <v>127</v>
      </c>
      <c r="D387" s="123" t="s">
        <v>397</v>
      </c>
      <c r="E387" s="29">
        <v>45876</v>
      </c>
      <c r="F387" s="29">
        <v>46596</v>
      </c>
      <c r="G387" s="63">
        <v>2000000</v>
      </c>
      <c r="H387" s="67"/>
      <c r="I387" s="63">
        <v>3112000</v>
      </c>
      <c r="J387" s="63">
        <v>2300000</v>
      </c>
      <c r="K387" s="63">
        <v>3112000</v>
      </c>
      <c r="L387" s="63">
        <v>2300000</v>
      </c>
      <c r="M387" s="185">
        <v>0</v>
      </c>
      <c r="N387" s="14">
        <v>0</v>
      </c>
      <c r="O387" s="186">
        <v>3.0499999999999999E-2</v>
      </c>
      <c r="P387" s="65"/>
      <c r="Q387" s="170">
        <v>3.2399999999999998E-2</v>
      </c>
      <c r="R387" s="65">
        <v>3.0499999999999999E-2</v>
      </c>
      <c r="S387" s="170">
        <v>2.7E-2</v>
      </c>
      <c r="T387" s="231">
        <v>100.06</v>
      </c>
      <c r="U387" s="232">
        <v>7.6999999999999996E-4</v>
      </c>
      <c r="V387" s="231">
        <v>100.13</v>
      </c>
      <c r="W387" s="67"/>
      <c r="X387" s="67"/>
      <c r="Y387" s="67"/>
      <c r="Z387" s="67"/>
      <c r="AA387" s="67"/>
      <c r="AB387" s="67"/>
      <c r="AC387" s="67"/>
      <c r="AD387" s="65">
        <v>3.0800000000000001E-2</v>
      </c>
      <c r="AE387" s="33">
        <v>1.56</v>
      </c>
    </row>
    <row r="388" spans="1:31" x14ac:dyDescent="0.25">
      <c r="A388" s="30" t="s">
        <v>398</v>
      </c>
      <c r="B388" s="29">
        <v>45881</v>
      </c>
      <c r="C388" s="159" t="s">
        <v>64</v>
      </c>
      <c r="D388" s="97" t="s">
        <v>397</v>
      </c>
      <c r="E388" s="29">
        <v>45883</v>
      </c>
      <c r="F388" s="29">
        <v>46247</v>
      </c>
      <c r="G388" s="63">
        <v>6800000</v>
      </c>
      <c r="H388" s="67"/>
      <c r="I388" s="63">
        <v>8483560</v>
      </c>
      <c r="J388" s="63">
        <v>6933560</v>
      </c>
      <c r="K388" s="63">
        <v>3750000</v>
      </c>
      <c r="L388" s="63">
        <v>2200000</v>
      </c>
      <c r="M388" s="185">
        <v>4733560</v>
      </c>
      <c r="N388" s="14">
        <v>4733560</v>
      </c>
      <c r="O388" s="186"/>
      <c r="P388" s="65">
        <v>2.6239999999999999E-2</v>
      </c>
      <c r="Q388" s="170">
        <v>2.8400000000000002E-2</v>
      </c>
      <c r="R388" s="65">
        <v>2.7099999999999999E-2</v>
      </c>
      <c r="S388" s="170">
        <v>2.5499999999999998E-2</v>
      </c>
      <c r="T388" s="230"/>
      <c r="U388" s="229"/>
      <c r="V388" s="67"/>
      <c r="W388" s="67"/>
      <c r="X388" s="67"/>
      <c r="Y388" s="67"/>
      <c r="Z388" s="67"/>
      <c r="AA388" s="67"/>
      <c r="AB388" s="67"/>
      <c r="AC388" s="67"/>
      <c r="AD388" s="65"/>
      <c r="AE388" s="33">
        <v>1.25</v>
      </c>
    </row>
    <row r="389" spans="1:31" x14ac:dyDescent="0.25">
      <c r="A389" s="30" t="s">
        <v>399</v>
      </c>
      <c r="B389" s="29">
        <v>45887</v>
      </c>
      <c r="C389" s="159" t="s">
        <v>143</v>
      </c>
      <c r="D389" s="97" t="s">
        <v>397</v>
      </c>
      <c r="E389" s="29">
        <v>45889</v>
      </c>
      <c r="F389" s="29">
        <v>51368</v>
      </c>
      <c r="G389" s="44">
        <v>2000000</v>
      </c>
      <c r="H389" s="31"/>
      <c r="I389" s="31">
        <v>2442300</v>
      </c>
      <c r="J389" s="63">
        <v>2300000</v>
      </c>
      <c r="K389" s="157">
        <v>2264800</v>
      </c>
      <c r="L389" s="157">
        <v>2122500</v>
      </c>
      <c r="M389" s="32">
        <v>177500</v>
      </c>
      <c r="N389" s="32">
        <v>177500</v>
      </c>
      <c r="O389" s="158">
        <v>5.9499999999999997E-2</v>
      </c>
      <c r="P389" s="91"/>
      <c r="Q389" s="91">
        <v>6.0999999999999999E-2</v>
      </c>
      <c r="R389" s="91">
        <v>5.9499999999999997E-2</v>
      </c>
      <c r="S389" s="91">
        <v>5.0999999999999997E-2</v>
      </c>
      <c r="T389" s="92"/>
      <c r="U389" s="91"/>
      <c r="V389" s="92"/>
      <c r="W389" s="91"/>
      <c r="X389" s="33"/>
      <c r="Y389" s="65"/>
      <c r="Z389" s="65"/>
      <c r="AA389" s="65"/>
      <c r="AB389" s="65"/>
      <c r="AC389" s="65"/>
      <c r="AD389" s="91">
        <v>5.9499999999999997E-2</v>
      </c>
      <c r="AE389" s="33">
        <f>Table13[[#This Row],[Bid  Amount ]]/Table13[[#This Row],[Announced Amount]]</f>
        <v>1.22115</v>
      </c>
    </row>
    <row r="390" spans="1:31" x14ac:dyDescent="0.25">
      <c r="A390" s="30" t="s">
        <v>390</v>
      </c>
      <c r="B390" s="190">
        <v>45889</v>
      </c>
      <c r="C390" s="122" t="s">
        <v>74</v>
      </c>
      <c r="D390" s="97" t="s">
        <v>397</v>
      </c>
      <c r="E390" s="201">
        <v>45891</v>
      </c>
      <c r="F390" s="29">
        <v>47673</v>
      </c>
      <c r="G390" s="63">
        <v>3500000</v>
      </c>
      <c r="H390" s="67"/>
      <c r="I390" s="63">
        <v>3928000</v>
      </c>
      <c r="J390" s="63">
        <v>3828000</v>
      </c>
      <c r="K390" s="184">
        <v>3628000</v>
      </c>
      <c r="L390" s="184">
        <v>3528000</v>
      </c>
      <c r="M390" s="185">
        <v>300000</v>
      </c>
      <c r="N390" s="14">
        <v>300000</v>
      </c>
      <c r="O390" s="186"/>
      <c r="P390" s="65">
        <v>3.8800000000000001E-2</v>
      </c>
      <c r="Q390" s="170">
        <v>4.19E-2</v>
      </c>
      <c r="R390" s="65">
        <v>4.0599999999999997E-2</v>
      </c>
      <c r="S390" s="170">
        <v>3.7100000000000001E-2</v>
      </c>
      <c r="T390" s="92">
        <v>99.203409534097105</v>
      </c>
      <c r="U390" s="91">
        <v>4.4194444444444446E-3</v>
      </c>
      <c r="V390" s="92">
        <v>99.64535397854155</v>
      </c>
      <c r="W390" s="67"/>
      <c r="X390" s="67"/>
      <c r="Y390" s="67"/>
      <c r="Z390" s="67"/>
      <c r="AA390" s="67"/>
      <c r="AB390" s="67"/>
      <c r="AC390" s="67"/>
      <c r="AD390" s="65">
        <v>3.6999999999999998E-2</v>
      </c>
      <c r="AE390" s="33">
        <f>Table13[[#This Row],[Bid  Amount ]]/Table13[[#This Row],[Announced Amount]]</f>
        <v>1.1222857142857143</v>
      </c>
    </row>
    <row r="391" spans="1:31" x14ac:dyDescent="0.25">
      <c r="A391" s="121" t="s">
        <v>387</v>
      </c>
      <c r="B391" s="29">
        <v>45894</v>
      </c>
      <c r="C391" s="139" t="s">
        <v>98</v>
      </c>
      <c r="D391" s="97" t="s">
        <v>397</v>
      </c>
      <c r="E391" s="29">
        <v>45896</v>
      </c>
      <c r="F391" s="190">
        <v>46937</v>
      </c>
      <c r="G391" s="63">
        <v>2500000</v>
      </c>
      <c r="H391" s="67"/>
      <c r="I391" s="63">
        <v>3335900</v>
      </c>
      <c r="J391" s="63">
        <v>2875000</v>
      </c>
      <c r="K391" s="174">
        <v>2985900</v>
      </c>
      <c r="L391" s="174">
        <v>2525000</v>
      </c>
      <c r="M391" s="14">
        <v>350000</v>
      </c>
      <c r="N391" s="14">
        <v>350000</v>
      </c>
      <c r="O391" s="175"/>
      <c r="P391" s="65">
        <v>3.6060000000000002E-2</v>
      </c>
      <c r="Q391" s="170">
        <v>3.9699999999999999E-2</v>
      </c>
      <c r="R391" s="170">
        <v>3.7600000000000001E-2</v>
      </c>
      <c r="S391" s="170">
        <v>3.3799999999999997E-2</v>
      </c>
      <c r="T391" s="92">
        <v>99.443596403565792</v>
      </c>
      <c r="U391" s="91">
        <v>5.1000000000000004E-3</v>
      </c>
      <c r="V391" s="92">
        <v>99.953596403565797</v>
      </c>
      <c r="W391" s="67"/>
      <c r="X391" s="67"/>
      <c r="Y391" s="67"/>
      <c r="Z391" s="67"/>
      <c r="AA391" s="67"/>
      <c r="AB391" s="67"/>
      <c r="AC391" s="67"/>
      <c r="AD391" s="65">
        <v>3.4000000000000002E-2</v>
      </c>
      <c r="AE391" s="33">
        <v>1.33</v>
      </c>
    </row>
    <row r="392" spans="1:31" x14ac:dyDescent="0.25">
      <c r="A392" s="30" t="s">
        <v>400</v>
      </c>
      <c r="B392" s="29">
        <v>45895</v>
      </c>
      <c r="C392" s="159" t="s">
        <v>64</v>
      </c>
      <c r="D392" s="97" t="s">
        <v>397</v>
      </c>
      <c r="E392" s="29">
        <v>45897</v>
      </c>
      <c r="F392" s="29">
        <v>46261</v>
      </c>
      <c r="G392" s="63">
        <v>6800000</v>
      </c>
      <c r="H392" s="67"/>
      <c r="I392" s="63">
        <v>8837950</v>
      </c>
      <c r="J392" s="63">
        <v>6800000</v>
      </c>
      <c r="K392" s="63">
        <v>5000000</v>
      </c>
      <c r="L392" s="63">
        <v>2962050</v>
      </c>
      <c r="M392" s="185">
        <v>3837950</v>
      </c>
      <c r="N392" s="14">
        <v>3837950</v>
      </c>
      <c r="O392" s="186"/>
      <c r="P392" s="65">
        <v>2.6040000000000001E-2</v>
      </c>
      <c r="Q392" s="170">
        <v>2.9700000000000001E-2</v>
      </c>
      <c r="R392" s="65">
        <v>2.6499999999999999E-2</v>
      </c>
      <c r="S392" s="170">
        <v>2.5499999999999998E-2</v>
      </c>
      <c r="T392" s="230"/>
      <c r="U392" s="229"/>
      <c r="V392" s="67"/>
      <c r="W392" s="67"/>
      <c r="X392" s="67"/>
      <c r="Y392" s="67"/>
      <c r="Z392" s="67"/>
      <c r="AA392" s="67"/>
      <c r="AB392" s="67"/>
      <c r="AC392" s="67"/>
      <c r="AD392" s="65"/>
      <c r="AE392" s="33">
        <v>1.3</v>
      </c>
    </row>
    <row r="393" spans="1:31" x14ac:dyDescent="0.25">
      <c r="A393" s="30" t="s">
        <v>396</v>
      </c>
      <c r="B393" s="29">
        <v>45902</v>
      </c>
      <c r="C393" s="159" t="s">
        <v>127</v>
      </c>
      <c r="D393" s="123" t="s">
        <v>124</v>
      </c>
      <c r="E393" s="29">
        <v>45904</v>
      </c>
      <c r="F393" s="29">
        <v>46596</v>
      </c>
      <c r="G393" s="63">
        <v>2000000</v>
      </c>
      <c r="H393" s="67"/>
      <c r="I393" s="63">
        <v>3267800</v>
      </c>
      <c r="J393" s="63">
        <v>2267800</v>
      </c>
      <c r="K393" s="63">
        <v>3267800</v>
      </c>
      <c r="L393" s="63">
        <v>2267800</v>
      </c>
      <c r="M393" s="185">
        <v>0</v>
      </c>
      <c r="N393" s="14">
        <v>0</v>
      </c>
      <c r="O393" s="186">
        <v>2.9100000000000001E-2</v>
      </c>
      <c r="P393" s="65"/>
      <c r="Q393" s="170">
        <v>3.2800000000000003E-2</v>
      </c>
      <c r="R393" s="65">
        <v>2.9100000000000001E-2</v>
      </c>
      <c r="S393" s="170">
        <v>2.5999999999999999E-2</v>
      </c>
      <c r="T393" s="231">
        <v>100.31025338059511</v>
      </c>
      <c r="U393" s="232">
        <v>3.0800000000000003E-3</v>
      </c>
      <c r="V393" s="231">
        <v>100.61825338059512</v>
      </c>
      <c r="W393" s="67"/>
      <c r="X393" s="67"/>
      <c r="Y393" s="67"/>
      <c r="Z393" s="67"/>
      <c r="AA393" s="67"/>
      <c r="AB393" s="67"/>
      <c r="AC393" s="67"/>
      <c r="AD393" s="65">
        <v>3.0800000000000001E-2</v>
      </c>
      <c r="AE393" s="33">
        <v>1.63</v>
      </c>
    </row>
    <row r="394" spans="1:31" x14ac:dyDescent="0.25">
      <c r="A394" s="30" t="s">
        <v>393</v>
      </c>
      <c r="B394" s="29">
        <v>45909</v>
      </c>
      <c r="C394" s="62" t="s">
        <v>130</v>
      </c>
      <c r="D394" s="97" t="s">
        <v>124</v>
      </c>
      <c r="E394" s="29">
        <v>45911</v>
      </c>
      <c r="F394" s="29">
        <v>48411</v>
      </c>
      <c r="G394" s="44">
        <v>3000000</v>
      </c>
      <c r="H394" s="31"/>
      <c r="I394" s="31">
        <v>2421100</v>
      </c>
      <c r="J394" s="63">
        <v>2191100</v>
      </c>
      <c r="K394" s="31">
        <v>2421100</v>
      </c>
      <c r="L394" s="63">
        <v>2191100</v>
      </c>
      <c r="M394" s="32">
        <v>0</v>
      </c>
      <c r="N394" s="32">
        <v>0</v>
      </c>
      <c r="O394" s="158">
        <v>4.4499999999999998E-2</v>
      </c>
      <c r="P394" s="91"/>
      <c r="Q394" s="91">
        <v>3.6999999999999998E-2</v>
      </c>
      <c r="R394" s="91">
        <v>4.4499999999999998E-2</v>
      </c>
      <c r="S394" s="91">
        <v>4.5999999999999999E-2</v>
      </c>
      <c r="T394" s="92">
        <v>99.059486771803364</v>
      </c>
      <c r="U394" s="91">
        <v>6.5541666666666673E-3</v>
      </c>
      <c r="V394" s="92">
        <v>99.714903438470031</v>
      </c>
      <c r="W394" s="91"/>
      <c r="X394" s="33"/>
      <c r="Y394" s="65"/>
      <c r="Z394" s="65"/>
      <c r="AA394" s="65"/>
      <c r="AB394" s="65"/>
      <c r="AC394" s="65"/>
      <c r="AD394" s="91">
        <v>4.2900000000000001E-2</v>
      </c>
      <c r="AE394" s="33">
        <f>Table13[[#This Row],[Bid  Amount ]]/Table13[[#This Row],[Announced Amount]]</f>
        <v>0.80703333333333338</v>
      </c>
    </row>
    <row r="395" spans="1:31" x14ac:dyDescent="0.25">
      <c r="A395" s="121" t="s">
        <v>387</v>
      </c>
      <c r="B395" s="29">
        <v>45915</v>
      </c>
      <c r="C395" s="139" t="s">
        <v>98</v>
      </c>
      <c r="D395" s="97" t="s">
        <v>124</v>
      </c>
      <c r="E395" s="29">
        <v>45917</v>
      </c>
      <c r="F395" s="190">
        <v>46937</v>
      </c>
      <c r="G395" s="63">
        <v>2500000</v>
      </c>
      <c r="H395" s="67"/>
      <c r="I395" s="63">
        <v>2663600</v>
      </c>
      <c r="J395" s="63">
        <v>2500000</v>
      </c>
      <c r="K395" s="174">
        <v>2363600</v>
      </c>
      <c r="L395" s="174">
        <v>2200000</v>
      </c>
      <c r="M395" s="14">
        <v>300000</v>
      </c>
      <c r="N395" s="14">
        <v>300000</v>
      </c>
      <c r="O395" s="175"/>
      <c r="P395" s="65">
        <v>3.7330000000000002E-2</v>
      </c>
      <c r="Q395" s="170">
        <v>3.8199999999999998E-2</v>
      </c>
      <c r="R395" s="170">
        <v>3.8100000000000002E-2</v>
      </c>
      <c r="S395" s="170">
        <v>3.6400000000000002E-2</v>
      </c>
      <c r="T395" s="92">
        <v>99.443596403565792</v>
      </c>
      <c r="U395" s="91">
        <v>6.9888888888888891E-3</v>
      </c>
      <c r="V395" s="92">
        <v>99.819158558013569</v>
      </c>
      <c r="W395" s="67"/>
      <c r="X395" s="67"/>
      <c r="Y395" s="67"/>
      <c r="Z395" s="67"/>
      <c r="AA395" s="67"/>
      <c r="AB395" s="67"/>
      <c r="AC395" s="67"/>
      <c r="AD395" s="65">
        <v>3.4000000000000002E-2</v>
      </c>
      <c r="AE395" s="33">
        <v>1.07</v>
      </c>
    </row>
    <row r="396" spans="1:31" x14ac:dyDescent="0.25">
      <c r="A396" s="121" t="s">
        <v>384</v>
      </c>
      <c r="B396" s="190">
        <v>45917</v>
      </c>
      <c r="C396" s="148" t="s">
        <v>374</v>
      </c>
      <c r="D396" s="97" t="s">
        <v>124</v>
      </c>
      <c r="E396" s="201">
        <v>45919</v>
      </c>
      <c r="F396" s="200">
        <v>53125</v>
      </c>
      <c r="G396" s="124">
        <v>1000000</v>
      </c>
      <c r="H396" s="145"/>
      <c r="I396" s="124">
        <v>1310600</v>
      </c>
      <c r="J396" s="124">
        <v>1150000</v>
      </c>
      <c r="K396" s="143">
        <v>1310600</v>
      </c>
      <c r="L396" s="143">
        <v>1150000</v>
      </c>
      <c r="M396" s="143">
        <v>0</v>
      </c>
      <c r="N396" s="120">
        <v>0</v>
      </c>
      <c r="O396" s="144">
        <v>6.88E-2</v>
      </c>
      <c r="P396" s="129"/>
      <c r="Q396" s="147">
        <v>6.9900000000000004E-2</v>
      </c>
      <c r="R396" s="129">
        <v>6.88E-2</v>
      </c>
      <c r="S396" s="147">
        <v>5.7000000000000002E-2</v>
      </c>
      <c r="T396" s="92">
        <v>95.917100896936844</v>
      </c>
      <c r="U396" s="91">
        <v>1.7513888888888888E-2</v>
      </c>
      <c r="V396" s="92">
        <v>97.668489785825727</v>
      </c>
      <c r="W396" s="145"/>
      <c r="X396" s="145"/>
      <c r="Y396" s="145"/>
      <c r="Z396" s="145"/>
      <c r="AA396" s="145"/>
      <c r="AB396" s="145"/>
      <c r="AC396" s="145"/>
      <c r="AD396" s="129">
        <v>6.5000000000000002E-2</v>
      </c>
      <c r="AE396" s="33">
        <f>Table13[[#This Row],[Bid  Amount ]]/Table13[[#This Row],[Announced Amount]]</f>
        <v>1.3106</v>
      </c>
    </row>
    <row r="397" spans="1:31" x14ac:dyDescent="0.25">
      <c r="A397" s="30" t="s">
        <v>390</v>
      </c>
      <c r="B397" s="190">
        <v>45922</v>
      </c>
      <c r="C397" s="122" t="s">
        <v>74</v>
      </c>
      <c r="D397" s="97" t="s">
        <v>124</v>
      </c>
      <c r="E397" s="201">
        <v>45924</v>
      </c>
      <c r="F397" s="29">
        <v>47673</v>
      </c>
      <c r="G397" s="63">
        <v>3500000</v>
      </c>
      <c r="H397" s="67"/>
      <c r="I397" s="63">
        <v>2412300</v>
      </c>
      <c r="J397" s="63">
        <v>2412300</v>
      </c>
      <c r="K397" s="184">
        <v>2112300</v>
      </c>
      <c r="L397" s="184">
        <v>2112300</v>
      </c>
      <c r="M397" s="185">
        <v>300000</v>
      </c>
      <c r="N397" s="14">
        <v>300000</v>
      </c>
      <c r="O397" s="186"/>
      <c r="P397" s="65">
        <v>4.1369999999999997E-2</v>
      </c>
      <c r="Q397" s="170">
        <v>4.24E-2</v>
      </c>
      <c r="R397" s="65">
        <v>4.24E-2</v>
      </c>
      <c r="S397" s="170">
        <v>3.9E-2</v>
      </c>
      <c r="T397" s="92">
        <v>98.113463845435788</v>
      </c>
      <c r="U397" s="91">
        <v>7.7083333333333335E-3</v>
      </c>
      <c r="V397" s="92">
        <v>98.884297178769117</v>
      </c>
      <c r="W397" s="67"/>
      <c r="X397" s="67"/>
      <c r="Y397" s="67"/>
      <c r="Z397" s="67"/>
      <c r="AA397" s="67"/>
      <c r="AB397" s="67"/>
      <c r="AC397" s="67"/>
      <c r="AD397" s="65">
        <v>3.6999999999999998E-2</v>
      </c>
      <c r="AE397" s="33">
        <f>Table13[[#This Row],[Bid  Amount ]]/Table13[[#This Row],[Announced Amount]]</f>
        <v>0.68922857142857141</v>
      </c>
    </row>
    <row r="398" spans="1:31" x14ac:dyDescent="0.25">
      <c r="A398" s="30" t="s">
        <v>401</v>
      </c>
      <c r="B398" s="29">
        <v>45923</v>
      </c>
      <c r="C398" s="159" t="s">
        <v>64</v>
      </c>
      <c r="D398" s="97" t="s">
        <v>124</v>
      </c>
      <c r="E398" s="29">
        <v>45925</v>
      </c>
      <c r="F398" s="29">
        <v>46289</v>
      </c>
      <c r="G398" s="63">
        <v>6800000</v>
      </c>
      <c r="H398" s="67"/>
      <c r="I398" s="63">
        <v>8498280</v>
      </c>
      <c r="J398" s="63">
        <v>6800000</v>
      </c>
      <c r="K398" s="63">
        <v>4579000</v>
      </c>
      <c r="L398" s="63">
        <v>2880720</v>
      </c>
      <c r="M398" s="185">
        <v>3919280</v>
      </c>
      <c r="N398" s="14">
        <v>3919280</v>
      </c>
      <c r="O398" s="186"/>
      <c r="P398" s="65">
        <v>2.5700000000000001E-2</v>
      </c>
      <c r="Q398" s="170">
        <v>2.7900000000000001E-2</v>
      </c>
      <c r="R398" s="65">
        <v>2.5999999999999999E-2</v>
      </c>
      <c r="S398" s="170">
        <v>2.5499999999999998E-2</v>
      </c>
      <c r="T398" s="230"/>
      <c r="U398" s="229"/>
      <c r="V398" s="67"/>
      <c r="W398" s="67"/>
      <c r="X398" s="67"/>
      <c r="Y398" s="67"/>
      <c r="Z398" s="67"/>
      <c r="AA398" s="67"/>
      <c r="AB398" s="67"/>
      <c r="AC398" s="67"/>
      <c r="AD398" s="65"/>
      <c r="AE398" s="33">
        <v>1.25</v>
      </c>
    </row>
    <row r="399" spans="1:31" x14ac:dyDescent="0.25">
      <c r="A399" s="30" t="s">
        <v>402</v>
      </c>
      <c r="B399" s="29">
        <v>45930</v>
      </c>
      <c r="C399" s="159" t="s">
        <v>128</v>
      </c>
      <c r="D399" s="123" t="s">
        <v>136</v>
      </c>
      <c r="E399" s="29">
        <v>45932</v>
      </c>
      <c r="F399" s="29">
        <v>46662</v>
      </c>
      <c r="G399" s="63">
        <v>3500000</v>
      </c>
      <c r="H399" s="67"/>
      <c r="I399" s="63">
        <v>3252400</v>
      </c>
      <c r="J399" s="63">
        <v>3244400</v>
      </c>
      <c r="K399" s="184">
        <v>2978000</v>
      </c>
      <c r="L399" s="184">
        <v>2970000</v>
      </c>
      <c r="M399" s="185">
        <v>274400</v>
      </c>
      <c r="N399" s="14">
        <v>274400</v>
      </c>
      <c r="O399" s="186">
        <v>2.92E-2</v>
      </c>
      <c r="P399" s="65"/>
      <c r="Q399" s="170">
        <v>0.04</v>
      </c>
      <c r="R399" s="65">
        <v>2.92E-2</v>
      </c>
      <c r="S399" s="170">
        <v>1.7000000000000001E-2</v>
      </c>
      <c r="T399" s="67"/>
      <c r="U399" s="67"/>
      <c r="V399" s="67"/>
      <c r="W399" s="67"/>
      <c r="X399" s="67"/>
      <c r="Y399" s="67"/>
      <c r="Z399" s="67"/>
      <c r="AA399" s="67"/>
      <c r="AB399" s="67"/>
      <c r="AC399" s="67"/>
      <c r="AD399" s="65">
        <v>2.92E-2</v>
      </c>
      <c r="AE399" s="33">
        <v>0.93</v>
      </c>
    </row>
    <row r="400" spans="1:31" x14ac:dyDescent="0.25">
      <c r="A400" s="121" t="s">
        <v>387</v>
      </c>
      <c r="B400" s="29">
        <v>45936</v>
      </c>
      <c r="C400" s="139" t="s">
        <v>98</v>
      </c>
      <c r="D400" s="123" t="s">
        <v>136</v>
      </c>
      <c r="E400" s="29">
        <v>45938</v>
      </c>
      <c r="F400" s="190">
        <v>46937</v>
      </c>
      <c r="G400" s="63">
        <v>2500000</v>
      </c>
      <c r="H400" s="67"/>
      <c r="I400" s="63">
        <v>2720000</v>
      </c>
      <c r="J400" s="63">
        <v>2720000</v>
      </c>
      <c r="K400" s="174">
        <v>2470000</v>
      </c>
      <c r="L400" s="174">
        <v>2470000</v>
      </c>
      <c r="M400" s="14">
        <v>250000</v>
      </c>
      <c r="N400" s="14">
        <v>250000</v>
      </c>
      <c r="O400" s="175"/>
      <c r="P400" s="65">
        <v>3.8460000000000001E-2</v>
      </c>
      <c r="Q400" s="170">
        <v>3.9E-2</v>
      </c>
      <c r="R400" s="170">
        <v>3.9E-2</v>
      </c>
      <c r="S400" s="170">
        <v>3.6999999999999998E-2</v>
      </c>
      <c r="T400" s="92">
        <v>98.848104424536132</v>
      </c>
      <c r="U400" s="91">
        <v>8.9722222222222234E-3</v>
      </c>
      <c r="V400" s="92">
        <v>99.745326646758357</v>
      </c>
      <c r="W400" s="67"/>
      <c r="X400" s="67"/>
      <c r="Y400" s="67"/>
      <c r="Z400" s="67"/>
      <c r="AA400" s="67"/>
      <c r="AB400" s="67"/>
      <c r="AC400" s="67"/>
      <c r="AD400" s="65">
        <v>3.4000000000000002E-2</v>
      </c>
      <c r="AE400" s="33">
        <v>1.0900000000000001</v>
      </c>
    </row>
    <row r="401" spans="1:31" x14ac:dyDescent="0.25">
      <c r="A401" s="30" t="s">
        <v>403</v>
      </c>
      <c r="B401" s="29">
        <v>45944</v>
      </c>
      <c r="C401" s="159" t="s">
        <v>64</v>
      </c>
      <c r="D401" s="123" t="s">
        <v>136</v>
      </c>
      <c r="E401" s="29">
        <v>45946</v>
      </c>
      <c r="F401" s="29">
        <v>46310</v>
      </c>
      <c r="G401" s="63">
        <v>7800000</v>
      </c>
      <c r="H401" s="67"/>
      <c r="I401" s="63">
        <v>14448920</v>
      </c>
      <c r="J401" s="63">
        <v>8970000</v>
      </c>
      <c r="K401" s="63">
        <v>9184000</v>
      </c>
      <c r="L401" s="63">
        <v>3705080</v>
      </c>
      <c r="M401" s="185">
        <v>5264920</v>
      </c>
      <c r="N401" s="14">
        <v>5264920</v>
      </c>
      <c r="O401" s="186"/>
      <c r="P401" s="65">
        <v>2.5399999999999999E-2</v>
      </c>
      <c r="Q401" s="170">
        <v>2.69E-2</v>
      </c>
      <c r="R401" s="65">
        <v>2.5700000000000001E-2</v>
      </c>
      <c r="S401" s="170">
        <v>2.5000000000000001E-2</v>
      </c>
      <c r="T401" s="230"/>
      <c r="U401" s="229"/>
      <c r="V401" s="67"/>
      <c r="W401" s="67"/>
      <c r="X401" s="67"/>
      <c r="Y401" s="67"/>
      <c r="Z401" s="67"/>
      <c r="AA401" s="67"/>
      <c r="AB401" s="67"/>
      <c r="AC401" s="67"/>
      <c r="AD401" s="65"/>
      <c r="AE401" s="33">
        <v>1.85</v>
      </c>
    </row>
    <row r="402" spans="1:31" x14ac:dyDescent="0.25">
      <c r="A402" s="30" t="s">
        <v>390</v>
      </c>
      <c r="B402" s="29">
        <v>45945</v>
      </c>
      <c r="C402" s="122" t="s">
        <v>74</v>
      </c>
      <c r="D402" s="123" t="s">
        <v>136</v>
      </c>
      <c r="E402" s="29">
        <v>45947</v>
      </c>
      <c r="F402" s="29">
        <v>47673</v>
      </c>
      <c r="G402" s="124">
        <v>3500000</v>
      </c>
      <c r="H402" s="145"/>
      <c r="I402" s="124">
        <v>3360400</v>
      </c>
      <c r="J402" s="124">
        <v>3360400</v>
      </c>
      <c r="K402" s="233">
        <v>3110400</v>
      </c>
      <c r="L402" s="233">
        <v>3110400</v>
      </c>
      <c r="M402" s="143">
        <v>250000</v>
      </c>
      <c r="N402" s="120">
        <v>250000</v>
      </c>
      <c r="O402" s="234"/>
      <c r="P402" s="129">
        <v>4.3040000000000002E-2</v>
      </c>
      <c r="Q402" s="147">
        <v>4.3999999999999997E-2</v>
      </c>
      <c r="R402" s="129">
        <v>4.3999999999999997E-2</v>
      </c>
      <c r="S402" s="147">
        <v>0.04</v>
      </c>
      <c r="T402" s="92">
        <v>97.436065970000001</v>
      </c>
      <c r="U402" s="91">
        <v>1.0070000000000001E-2</v>
      </c>
      <c r="V402" s="92">
        <v>98.443288190000004</v>
      </c>
      <c r="W402" s="145"/>
      <c r="X402" s="145"/>
      <c r="Y402" s="145"/>
      <c r="Z402" s="145"/>
      <c r="AA402" s="145"/>
      <c r="AB402" s="145"/>
      <c r="AC402" s="145"/>
      <c r="AD402" s="129">
        <v>3.6999999999999998E-2</v>
      </c>
      <c r="AE402" s="119">
        <v>0.96</v>
      </c>
    </row>
    <row r="403" spans="1:31" x14ac:dyDescent="0.25">
      <c r="A403" s="30" t="s">
        <v>395</v>
      </c>
      <c r="B403" s="29">
        <v>45951</v>
      </c>
      <c r="C403" s="148" t="s">
        <v>131</v>
      </c>
      <c r="D403" s="123" t="s">
        <v>136</v>
      </c>
      <c r="E403" s="29">
        <v>45953</v>
      </c>
      <c r="F403" s="29">
        <v>49514</v>
      </c>
      <c r="G403" s="63">
        <v>2500000</v>
      </c>
      <c r="H403" s="145"/>
      <c r="I403" s="124">
        <v>3251400</v>
      </c>
      <c r="J403" s="124">
        <v>2875000</v>
      </c>
      <c r="K403" s="233">
        <v>3251400</v>
      </c>
      <c r="L403" s="233">
        <v>2875000</v>
      </c>
      <c r="M403" s="143">
        <v>0</v>
      </c>
      <c r="N403" s="120">
        <v>0</v>
      </c>
      <c r="O403" s="234">
        <v>5.2499999999999998E-2</v>
      </c>
      <c r="P403" s="129"/>
      <c r="Q403" s="147">
        <v>5.5E-2</v>
      </c>
      <c r="R403" s="129">
        <v>5.2499999999999998E-2</v>
      </c>
      <c r="S403" s="147">
        <v>4.8000000000000001E-2</v>
      </c>
      <c r="T403" s="92">
        <v>98.480412310000006</v>
      </c>
      <c r="U403" s="91">
        <v>1.248E-2</v>
      </c>
      <c r="V403" s="92">
        <v>99.728884530000002</v>
      </c>
      <c r="W403" s="145"/>
      <c r="X403" s="145"/>
      <c r="Y403" s="145"/>
      <c r="Z403" s="145"/>
      <c r="AA403" s="145"/>
      <c r="AB403" s="145"/>
      <c r="AC403" s="145"/>
      <c r="AD403" s="129">
        <v>5.0500000000000003E-2</v>
      </c>
      <c r="AE403" s="119">
        <v>1.3</v>
      </c>
    </row>
    <row r="404" spans="1:31" x14ac:dyDescent="0.25">
      <c r="A404" s="30" t="s">
        <v>404</v>
      </c>
      <c r="B404" s="29">
        <v>45952</v>
      </c>
      <c r="C404" s="159" t="s">
        <v>133</v>
      </c>
      <c r="D404" s="123" t="s">
        <v>136</v>
      </c>
      <c r="E404" s="29">
        <v>45954</v>
      </c>
      <c r="F404" s="29">
        <v>48511</v>
      </c>
      <c r="G404" s="124">
        <v>3000000</v>
      </c>
      <c r="H404" s="145"/>
      <c r="I404" s="124">
        <v>5266500</v>
      </c>
      <c r="J404" s="124">
        <v>3450000</v>
      </c>
      <c r="K404" s="233">
        <v>5005900</v>
      </c>
      <c r="L404" s="233">
        <v>3189400</v>
      </c>
      <c r="M404" s="143">
        <v>260600</v>
      </c>
      <c r="N404" s="120">
        <v>260600</v>
      </c>
      <c r="O404" s="234">
        <v>4.6899999999999997E-2</v>
      </c>
      <c r="P404" s="129"/>
      <c r="Q404" s="147">
        <v>4.8000000000000001E-2</v>
      </c>
      <c r="R404" s="129">
        <v>4.6899999999999997E-2</v>
      </c>
      <c r="S404" s="147">
        <v>0.04</v>
      </c>
      <c r="T404" s="145"/>
      <c r="U404" s="145"/>
      <c r="V404" s="145"/>
      <c r="W404" s="145"/>
      <c r="X404" s="145"/>
      <c r="Y404" s="145"/>
      <c r="Z404" s="145"/>
      <c r="AA404" s="145"/>
      <c r="AB404" s="145"/>
      <c r="AC404" s="145"/>
      <c r="AD404" s="129">
        <v>4.6899999999999997E-2</v>
      </c>
      <c r="AE404" s="119">
        <v>1.76</v>
      </c>
    </row>
    <row r="405" spans="1:31" x14ac:dyDescent="0.25">
      <c r="A405" s="30" t="s">
        <v>405</v>
      </c>
      <c r="B405" s="29">
        <v>45958</v>
      </c>
      <c r="C405" s="159" t="s">
        <v>64</v>
      </c>
      <c r="D405" s="123" t="s">
        <v>136</v>
      </c>
      <c r="E405" s="29">
        <v>45960</v>
      </c>
      <c r="F405" s="29">
        <v>46325</v>
      </c>
      <c r="G405" s="63">
        <v>7800000</v>
      </c>
      <c r="H405" s="67"/>
      <c r="I405" s="63">
        <v>11160300</v>
      </c>
      <c r="J405" s="63">
        <v>7800000</v>
      </c>
      <c r="K405" s="63">
        <v>5680000</v>
      </c>
      <c r="L405" s="63">
        <v>2319700</v>
      </c>
      <c r="M405" s="185">
        <v>5480300</v>
      </c>
      <c r="N405" s="14">
        <v>5480300</v>
      </c>
      <c r="O405" s="186"/>
      <c r="P405" s="65">
        <v>2.5000000000000001E-2</v>
      </c>
      <c r="Q405" s="170">
        <v>2.64E-2</v>
      </c>
      <c r="R405" s="65">
        <v>2.5000000000000001E-2</v>
      </c>
      <c r="S405" s="170">
        <v>2.5000000000000001E-2</v>
      </c>
      <c r="T405" s="230"/>
      <c r="U405" s="229"/>
      <c r="V405" s="67"/>
      <c r="W405" s="67"/>
      <c r="X405" s="67"/>
      <c r="Y405" s="67"/>
      <c r="Z405" s="67"/>
      <c r="AA405" s="67"/>
      <c r="AB405" s="67"/>
      <c r="AC405" s="67"/>
      <c r="AD405" s="65"/>
      <c r="AE405" s="33">
        <v>1.43</v>
      </c>
    </row>
    <row r="406" spans="1:31" x14ac:dyDescent="0.25">
      <c r="A406" s="30" t="s">
        <v>402</v>
      </c>
      <c r="B406" s="29">
        <v>45964</v>
      </c>
      <c r="C406" s="159" t="s">
        <v>127</v>
      </c>
      <c r="D406" s="123" t="s">
        <v>292</v>
      </c>
      <c r="E406" s="29">
        <v>45966</v>
      </c>
      <c r="F406" s="29">
        <v>46662</v>
      </c>
      <c r="G406" s="63">
        <v>2000000</v>
      </c>
      <c r="H406" s="67"/>
      <c r="I406" s="63">
        <v>3048700</v>
      </c>
      <c r="J406" s="63">
        <v>2000000</v>
      </c>
      <c r="K406" s="63">
        <v>3048700</v>
      </c>
      <c r="L406" s="63">
        <v>2000000</v>
      </c>
      <c r="M406" s="185">
        <v>0</v>
      </c>
      <c r="N406" s="14">
        <v>0</v>
      </c>
      <c r="O406" s="186">
        <v>2.8799999999999999E-2</v>
      </c>
      <c r="P406" s="65"/>
      <c r="Q406" s="170">
        <v>3.0800000000000001E-2</v>
      </c>
      <c r="R406" s="65">
        <v>2.8799999999999999E-2</v>
      </c>
      <c r="S406" s="170">
        <v>2.7E-2</v>
      </c>
      <c r="T406" s="235">
        <v>100.07219793706655</v>
      </c>
      <c r="U406" s="232">
        <v>2.6766666666666666E-3</v>
      </c>
      <c r="V406" s="235">
        <v>100.33986460373322</v>
      </c>
      <c r="W406" s="67"/>
      <c r="X406" s="67"/>
      <c r="Y406" s="67"/>
      <c r="Z406" s="67"/>
      <c r="AA406" s="67"/>
      <c r="AB406" s="67"/>
      <c r="AC406" s="67"/>
      <c r="AD406" s="65">
        <v>2.92E-2</v>
      </c>
      <c r="AE406" s="33">
        <v>1.52</v>
      </c>
    </row>
    <row r="407" spans="1:31" x14ac:dyDescent="0.25">
      <c r="A407" s="30" t="s">
        <v>406</v>
      </c>
      <c r="B407" s="29">
        <v>45972</v>
      </c>
      <c r="C407" s="159" t="s">
        <v>64</v>
      </c>
      <c r="D407" s="123" t="s">
        <v>292</v>
      </c>
      <c r="E407" s="29">
        <v>45974</v>
      </c>
      <c r="F407" s="29">
        <v>46338</v>
      </c>
      <c r="G407" s="63">
        <v>7300000</v>
      </c>
      <c r="H407" s="67"/>
      <c r="I407" s="63">
        <v>9938680</v>
      </c>
      <c r="J407" s="63">
        <v>7300000</v>
      </c>
      <c r="K407" s="63">
        <v>6682000</v>
      </c>
      <c r="L407" s="63">
        <v>4043320</v>
      </c>
      <c r="M407" s="185">
        <v>3256680</v>
      </c>
      <c r="N407" s="14">
        <v>3256680</v>
      </c>
      <c r="O407" s="186"/>
      <c r="P407" s="65">
        <v>2.4879999999999999E-2</v>
      </c>
      <c r="Q407" s="170">
        <v>2.8799999999999999E-2</v>
      </c>
      <c r="R407" s="65">
        <v>2.5000000000000001E-2</v>
      </c>
      <c r="S407" s="170">
        <v>2.4500000000000001E-2</v>
      </c>
      <c r="T407" s="230"/>
      <c r="U407" s="229"/>
      <c r="V407" s="67"/>
      <c r="W407" s="67"/>
      <c r="X407" s="67"/>
      <c r="Y407" s="67"/>
      <c r="Z407" s="67"/>
      <c r="AA407" s="67"/>
      <c r="AB407" s="67"/>
      <c r="AC407" s="67"/>
      <c r="AD407" s="65"/>
      <c r="AE407" s="33">
        <v>1.36</v>
      </c>
    </row>
    <row r="408" spans="1:31" x14ac:dyDescent="0.25">
      <c r="A408" s="30" t="s">
        <v>399</v>
      </c>
      <c r="B408" s="190">
        <v>45973</v>
      </c>
      <c r="C408" s="126" t="s">
        <v>162</v>
      </c>
      <c r="D408" s="123" t="s">
        <v>292</v>
      </c>
      <c r="E408" s="190">
        <v>45975</v>
      </c>
      <c r="F408" s="190">
        <v>51368</v>
      </c>
      <c r="G408" s="124">
        <v>1500000</v>
      </c>
      <c r="H408" s="145"/>
      <c r="I408" s="124">
        <v>1555900</v>
      </c>
      <c r="J408" s="124">
        <v>1500000</v>
      </c>
      <c r="K408" s="149">
        <v>1555900</v>
      </c>
      <c r="L408" s="149">
        <v>1500000</v>
      </c>
      <c r="M408" s="120">
        <v>0</v>
      </c>
      <c r="N408" s="120">
        <v>0</v>
      </c>
      <c r="O408" s="150">
        <v>6.1899999999999997E-2</v>
      </c>
      <c r="P408" s="129"/>
      <c r="Q408" s="147">
        <v>6.4799999999999996E-2</v>
      </c>
      <c r="R408" s="147">
        <v>6.1899999999999997E-2</v>
      </c>
      <c r="S408" s="147">
        <v>0.05</v>
      </c>
      <c r="T408" s="163">
        <v>97.687548298773592</v>
      </c>
      <c r="U408" s="162">
        <v>1.3883333333333333E-2</v>
      </c>
      <c r="V408" s="163">
        <v>99.075881632106928</v>
      </c>
      <c r="W408" s="162">
        <v>5.5899999999999998E-2</v>
      </c>
      <c r="X408" s="119">
        <v>1.41</v>
      </c>
      <c r="AD408" s="65">
        <v>5.9499999999999997E-2</v>
      </c>
      <c r="AE408" s="33">
        <v>1.04</v>
      </c>
    </row>
    <row r="409" spans="1:31" x14ac:dyDescent="0.25">
      <c r="A409" s="30" t="s">
        <v>390</v>
      </c>
      <c r="B409" s="29">
        <v>45978</v>
      </c>
      <c r="C409" s="122" t="s">
        <v>74</v>
      </c>
      <c r="D409" s="123" t="s">
        <v>292</v>
      </c>
      <c r="E409" s="29">
        <v>45980</v>
      </c>
      <c r="F409" s="29">
        <v>47673</v>
      </c>
      <c r="G409" s="124">
        <v>3500000</v>
      </c>
      <c r="H409" s="145"/>
      <c r="I409" s="124">
        <v>4068200</v>
      </c>
      <c r="J409" s="124">
        <v>4025000</v>
      </c>
      <c r="K409" s="233">
        <v>3768200</v>
      </c>
      <c r="L409" s="233">
        <v>3725000</v>
      </c>
      <c r="M409" s="143">
        <v>300000</v>
      </c>
      <c r="N409" s="120">
        <v>300000</v>
      </c>
      <c r="O409" s="234"/>
      <c r="P409" s="129">
        <v>4.487E-2</v>
      </c>
      <c r="Q409" s="147">
        <v>4.5499999999999999E-2</v>
      </c>
      <c r="R409" s="129">
        <v>4.5499999999999999E-2</v>
      </c>
      <c r="S409" s="147">
        <v>3.9E-2</v>
      </c>
      <c r="T409" s="92">
        <v>96.732782988319983</v>
      </c>
      <c r="U409" s="91">
        <v>1.336111111111111E-2</v>
      </c>
      <c r="V409" s="92">
        <v>98.068894099431091</v>
      </c>
      <c r="W409" s="145"/>
      <c r="X409" s="145"/>
      <c r="Y409" s="145"/>
      <c r="Z409" s="145"/>
      <c r="AA409" s="145"/>
      <c r="AB409" s="145"/>
      <c r="AC409" s="145"/>
      <c r="AD409" s="129">
        <v>3.6999999999999998E-2</v>
      </c>
      <c r="AE409" s="119">
        <v>1.1599999999999999</v>
      </c>
    </row>
    <row r="410" spans="1:31" x14ac:dyDescent="0.25">
      <c r="A410" s="121" t="s">
        <v>387</v>
      </c>
      <c r="B410" s="29">
        <v>45979</v>
      </c>
      <c r="C410" s="139" t="s">
        <v>98</v>
      </c>
      <c r="D410" s="123" t="s">
        <v>292</v>
      </c>
      <c r="E410" s="29">
        <v>45981</v>
      </c>
      <c r="F410" s="190">
        <v>46937</v>
      </c>
      <c r="G410" s="63">
        <v>2500000</v>
      </c>
      <c r="H410" s="67"/>
      <c r="I410" s="63">
        <v>2832400</v>
      </c>
      <c r="J410" s="63">
        <v>2499900</v>
      </c>
      <c r="K410" s="174">
        <v>2582400</v>
      </c>
      <c r="L410" s="174">
        <v>2249900</v>
      </c>
      <c r="M410" s="14">
        <v>250000</v>
      </c>
      <c r="N410" s="14">
        <v>250000</v>
      </c>
      <c r="O410" s="175"/>
      <c r="P410" s="65">
        <v>3.8870000000000002E-2</v>
      </c>
      <c r="Q410" s="170">
        <v>4.1000000000000002E-2</v>
      </c>
      <c r="R410" s="170">
        <v>4.0399999999999998E-2</v>
      </c>
      <c r="S410" s="170">
        <v>3.2000000000000001E-2</v>
      </c>
      <c r="T410" s="92">
        <v>98.795203260415121</v>
      </c>
      <c r="U410" s="91">
        <v>1.2938888888888889E-2</v>
      </c>
      <c r="V410" s="92">
        <v>100.08909214930401</v>
      </c>
      <c r="W410" s="67"/>
      <c r="X410" s="67"/>
      <c r="Y410" s="67"/>
      <c r="Z410" s="67"/>
      <c r="AA410" s="67"/>
      <c r="AB410" s="67"/>
      <c r="AC410" s="67"/>
      <c r="AD410" s="65">
        <v>3.4000000000000002E-2</v>
      </c>
      <c r="AE410" s="33">
        <v>1.1299999999999999</v>
      </c>
    </row>
    <row r="411" spans="1:31" x14ac:dyDescent="0.25">
      <c r="A411" s="30" t="s">
        <v>404</v>
      </c>
      <c r="B411" s="29">
        <v>45986</v>
      </c>
      <c r="C411" s="62" t="s">
        <v>130</v>
      </c>
      <c r="D411" s="123" t="s">
        <v>292</v>
      </c>
      <c r="E411" s="29">
        <v>45988</v>
      </c>
      <c r="F411" s="29">
        <v>48511</v>
      </c>
      <c r="G411" s="63">
        <v>2500000</v>
      </c>
      <c r="H411" s="31"/>
      <c r="I411" s="31">
        <v>3980600</v>
      </c>
      <c r="J411" s="63">
        <v>2779600</v>
      </c>
      <c r="K411" s="31">
        <v>3980600</v>
      </c>
      <c r="L411" s="63">
        <v>2779600</v>
      </c>
      <c r="M411" s="32">
        <v>0</v>
      </c>
      <c r="N411" s="32">
        <v>0</v>
      </c>
      <c r="O411" s="158">
        <v>4.7699999999999999E-2</v>
      </c>
      <c r="P411" s="91"/>
      <c r="Q411" s="91">
        <v>4.9700000000000001E-2</v>
      </c>
      <c r="R411" s="91">
        <v>4.7699999999999999E-2</v>
      </c>
      <c r="S411" s="91">
        <v>0.04</v>
      </c>
      <c r="T411" s="92">
        <v>99.529711062085198</v>
      </c>
      <c r="U411" s="91">
        <v>4.2991666666666664E-3</v>
      </c>
      <c r="V411" s="92">
        <v>99.959627728751869</v>
      </c>
      <c r="W411" s="91"/>
      <c r="X411" s="33"/>
      <c r="Y411" s="65"/>
      <c r="Z411" s="65"/>
      <c r="AA411" s="65"/>
      <c r="AB411" s="65"/>
      <c r="AC411" s="65"/>
      <c r="AD411" s="91">
        <v>4.6899999999999997E-2</v>
      </c>
      <c r="AE411" s="33">
        <f>Table13[[#This Row],[Bid  Amount ]]/Table13[[#This Row],[Announced Amount]]</f>
        <v>1.5922400000000001</v>
      </c>
    </row>
    <row r="412" spans="1:31" x14ac:dyDescent="0.25">
      <c r="A412" s="30" t="s">
        <v>407</v>
      </c>
      <c r="B412" s="29">
        <v>45993</v>
      </c>
      <c r="C412" s="159" t="s">
        <v>76</v>
      </c>
      <c r="D412" s="123" t="s">
        <v>148</v>
      </c>
      <c r="E412" s="29">
        <v>45995</v>
      </c>
      <c r="F412" s="29">
        <v>46177</v>
      </c>
      <c r="G412" s="63">
        <v>1000000</v>
      </c>
      <c r="H412" s="31"/>
      <c r="I412" s="31">
        <v>1164660</v>
      </c>
      <c r="J412" s="63">
        <v>1000000</v>
      </c>
      <c r="K412" s="31">
        <v>1055000</v>
      </c>
      <c r="L412" s="63">
        <v>890340</v>
      </c>
      <c r="M412" s="32">
        <v>109660</v>
      </c>
      <c r="N412" s="32">
        <v>109660</v>
      </c>
      <c r="O412" s="158"/>
      <c r="P412" s="91">
        <v>2.4709999999999999E-2</v>
      </c>
      <c r="Q412" s="91">
        <v>2.5399999999999999E-2</v>
      </c>
      <c r="R412" s="91">
        <v>2.5399999999999999E-2</v>
      </c>
      <c r="S412" s="91">
        <v>2.4299999999999999E-2</v>
      </c>
      <c r="T412" s="92"/>
      <c r="U412" s="91"/>
      <c r="V412" s="92"/>
      <c r="W412" s="91"/>
      <c r="X412" s="33"/>
      <c r="Y412" s="65"/>
      <c r="Z412" s="65"/>
      <c r="AA412" s="65"/>
      <c r="AB412" s="65"/>
      <c r="AC412" s="65"/>
      <c r="AD412" s="91"/>
      <c r="AE412" s="33">
        <v>1.1599999999999999</v>
      </c>
    </row>
    <row r="413" spans="1:31" x14ac:dyDescent="0.25">
      <c r="A413" s="30" t="s">
        <v>402</v>
      </c>
      <c r="B413" s="29">
        <v>46000</v>
      </c>
      <c r="C413" s="159" t="s">
        <v>127</v>
      </c>
      <c r="D413" s="123" t="s">
        <v>148</v>
      </c>
      <c r="E413" s="29">
        <v>46002</v>
      </c>
      <c r="F413" s="29">
        <v>46662</v>
      </c>
      <c r="G413" s="63">
        <v>2000000</v>
      </c>
      <c r="H413" s="31"/>
      <c r="I413" s="31">
        <v>2713300</v>
      </c>
      <c r="J413" s="63">
        <v>2000000</v>
      </c>
      <c r="K413" s="31">
        <v>2713300</v>
      </c>
      <c r="L413" s="63">
        <v>2000000</v>
      </c>
      <c r="M413" s="32">
        <v>0</v>
      </c>
      <c r="N413" s="32">
        <v>0</v>
      </c>
      <c r="O413" s="158">
        <v>2.8400000000000002E-2</v>
      </c>
      <c r="P413" s="91"/>
      <c r="Q413" s="91">
        <v>3.6999999999999998E-2</v>
      </c>
      <c r="R413" s="91">
        <v>2.8400000000000002E-2</v>
      </c>
      <c r="S413" s="91">
        <v>2.7E-2</v>
      </c>
      <c r="T413" s="92">
        <v>100.13761607000001</v>
      </c>
      <c r="U413" s="91">
        <v>5.5999999999999999E-3</v>
      </c>
      <c r="V413" s="92">
        <v>100.69728274000001</v>
      </c>
      <c r="W413" s="91"/>
      <c r="X413" s="33"/>
      <c r="Y413" s="65"/>
      <c r="Z413" s="65"/>
      <c r="AA413" s="65"/>
      <c r="AB413" s="65"/>
      <c r="AC413" s="65"/>
      <c r="AD413" s="91">
        <v>2.92E-2</v>
      </c>
      <c r="AE413" s="33">
        <v>1.36</v>
      </c>
    </row>
    <row r="414" spans="1:31" x14ac:dyDescent="0.25">
      <c r="A414" s="30" t="s">
        <v>387</v>
      </c>
      <c r="B414" s="29">
        <v>46006</v>
      </c>
      <c r="C414" s="159" t="s">
        <v>98</v>
      </c>
      <c r="D414" s="123" t="s">
        <v>148</v>
      </c>
      <c r="E414" s="29">
        <v>46008</v>
      </c>
      <c r="F414" s="29">
        <v>46937</v>
      </c>
      <c r="G414" s="63">
        <v>2500000</v>
      </c>
      <c r="H414" s="31"/>
      <c r="I414" s="31">
        <v>5358700</v>
      </c>
      <c r="J414" s="63">
        <v>2874900</v>
      </c>
      <c r="K414" s="31">
        <v>4958700</v>
      </c>
      <c r="L414" s="63">
        <v>2474900</v>
      </c>
      <c r="M414" s="32">
        <v>400000</v>
      </c>
      <c r="N414" s="32">
        <v>400000</v>
      </c>
      <c r="O414" s="158"/>
      <c r="P414" s="91">
        <v>3.7900000000000003E-2</v>
      </c>
      <c r="Q414" s="91">
        <v>4.1000000000000002E-2</v>
      </c>
      <c r="R414" s="91">
        <v>3.8800000000000001E-2</v>
      </c>
      <c r="S414" s="91">
        <v>3.2000000000000001E-2</v>
      </c>
      <c r="T414" s="92">
        <v>99.061152370000002</v>
      </c>
      <c r="U414" s="91">
        <v>1.549E-2</v>
      </c>
      <c r="V414" s="92">
        <v>100.61004126</v>
      </c>
      <c r="W414" s="91"/>
      <c r="X414" s="33"/>
      <c r="Y414" s="65"/>
      <c r="Z414" s="65"/>
      <c r="AA414" s="65"/>
      <c r="AB414" s="65"/>
      <c r="AC414" s="65"/>
      <c r="AD414" s="91">
        <v>3.4000000000000002E-2</v>
      </c>
      <c r="AE414" s="33">
        <v>2.14</v>
      </c>
    </row>
    <row r="415" spans="1:31" x14ac:dyDescent="0.25">
      <c r="A415" s="30" t="s">
        <v>390</v>
      </c>
      <c r="B415" s="29">
        <v>46008</v>
      </c>
      <c r="C415" s="159" t="s">
        <v>74</v>
      </c>
      <c r="D415" s="123" t="s">
        <v>148</v>
      </c>
      <c r="E415" s="29">
        <v>46010</v>
      </c>
      <c r="F415" s="29">
        <v>47673</v>
      </c>
      <c r="G415" s="63">
        <v>3500000</v>
      </c>
      <c r="H415" s="31"/>
      <c r="I415" s="31">
        <v>7150800</v>
      </c>
      <c r="J415" s="63">
        <v>4024900</v>
      </c>
      <c r="K415" s="31">
        <v>6800800</v>
      </c>
      <c r="L415" s="63">
        <v>3674900</v>
      </c>
      <c r="M415" s="32">
        <v>350000</v>
      </c>
      <c r="N415" s="32">
        <v>350000</v>
      </c>
      <c r="O415" s="158"/>
      <c r="P415" s="91">
        <v>4.2639999999999997E-2</v>
      </c>
      <c r="Q415" s="91">
        <v>4.7500000000000001E-2</v>
      </c>
      <c r="R415" s="91">
        <v>4.3200000000000002E-2</v>
      </c>
      <c r="S415" s="91">
        <v>4.1799999999999997E-2</v>
      </c>
      <c r="T415" s="92">
        <v>97.685137209999994</v>
      </c>
      <c r="U415" s="91">
        <v>1.644E-2</v>
      </c>
      <c r="V415" s="92">
        <v>99.329581660000002</v>
      </c>
      <c r="W415" s="91"/>
      <c r="X415" s="33"/>
      <c r="Y415" s="65"/>
      <c r="Z415" s="65"/>
      <c r="AA415" s="65"/>
      <c r="AB415" s="65"/>
      <c r="AC415" s="65"/>
      <c r="AD415" s="91">
        <v>3.6999999999999998E-2</v>
      </c>
      <c r="AE415" s="33">
        <v>2.04</v>
      </c>
    </row>
    <row r="416" spans="1:31" x14ac:dyDescent="0.25">
      <c r="A416" s="30" t="s">
        <v>408</v>
      </c>
      <c r="B416" s="29">
        <v>46014</v>
      </c>
      <c r="C416" s="159" t="s">
        <v>64</v>
      </c>
      <c r="D416" s="123" t="s">
        <v>148</v>
      </c>
      <c r="E416" s="29">
        <v>46017</v>
      </c>
      <c r="F416" s="29">
        <v>46380</v>
      </c>
      <c r="G416" s="63">
        <v>6000000</v>
      </c>
      <c r="H416" s="31"/>
      <c r="I416" s="31">
        <v>6964720</v>
      </c>
      <c r="J416" s="63">
        <v>6000000</v>
      </c>
      <c r="K416" s="31">
        <v>3700000</v>
      </c>
      <c r="L416" s="63">
        <v>2735280</v>
      </c>
      <c r="M416" s="32">
        <v>3264720</v>
      </c>
      <c r="N416" s="32">
        <v>3264720</v>
      </c>
      <c r="O416" s="158"/>
      <c r="P416" s="91">
        <v>2.4379999999999999E-2</v>
      </c>
      <c r="Q416" s="91">
        <v>2.6499999999999999E-2</v>
      </c>
      <c r="R416" s="91">
        <v>2.47E-2</v>
      </c>
      <c r="S416" s="91">
        <v>2.4299999999999999E-2</v>
      </c>
      <c r="T416" s="92"/>
      <c r="U416" s="91"/>
      <c r="V416" s="92"/>
      <c r="W416" s="91"/>
      <c r="X416" s="33"/>
      <c r="Y416" s="65"/>
      <c r="Z416" s="65"/>
      <c r="AA416" s="65"/>
      <c r="AB416" s="65"/>
      <c r="AC416" s="65"/>
      <c r="AD416" s="91"/>
      <c r="AE416" s="33">
        <v>1.1599999999999999</v>
      </c>
    </row>
    <row r="417" spans="1:31" x14ac:dyDescent="0.25">
      <c r="A417" s="30" t="s">
        <v>409</v>
      </c>
      <c r="B417" s="29">
        <v>46021</v>
      </c>
      <c r="C417" s="159" t="s">
        <v>64</v>
      </c>
      <c r="D417" s="123" t="s">
        <v>65</v>
      </c>
      <c r="E417" s="29">
        <v>46027</v>
      </c>
      <c r="F417" s="29">
        <v>46394</v>
      </c>
      <c r="G417" s="63">
        <v>6500000</v>
      </c>
      <c r="H417" s="31"/>
      <c r="I417" s="31">
        <v>6649360</v>
      </c>
      <c r="J417" s="63">
        <v>6149360</v>
      </c>
      <c r="K417" s="31">
        <v>3230000</v>
      </c>
      <c r="L417" s="63">
        <v>2730000</v>
      </c>
      <c r="M417" s="32">
        <v>3419360</v>
      </c>
      <c r="N417" s="32">
        <v>3419360</v>
      </c>
      <c r="O417" s="158"/>
      <c r="P417" s="91">
        <v>2.444E-2</v>
      </c>
      <c r="Q417" s="91">
        <v>2.69E-2</v>
      </c>
      <c r="R417" s="91">
        <v>2.4899999999999999E-2</v>
      </c>
      <c r="S417" s="91">
        <v>2.4E-2</v>
      </c>
      <c r="T417" s="92"/>
      <c r="U417" s="91"/>
      <c r="V417" s="92"/>
      <c r="W417" s="91"/>
      <c r="X417" s="33"/>
      <c r="Y417" s="65"/>
      <c r="Z417" s="65"/>
      <c r="AA417" s="65"/>
      <c r="AB417" s="65"/>
      <c r="AC417" s="65"/>
      <c r="AD417" s="91"/>
      <c r="AE417" s="33">
        <v>1.02</v>
      </c>
    </row>
    <row r="418" spans="1:31" x14ac:dyDescent="0.25">
      <c r="A418" s="30" t="s">
        <v>410</v>
      </c>
      <c r="B418" s="29">
        <v>46028</v>
      </c>
      <c r="C418" s="159" t="s">
        <v>365</v>
      </c>
      <c r="D418" s="123" t="s">
        <v>65</v>
      </c>
      <c r="E418" s="29">
        <v>46030</v>
      </c>
      <c r="F418" s="29">
        <v>53335</v>
      </c>
      <c r="G418" s="63">
        <v>1500000</v>
      </c>
      <c r="H418" s="31"/>
      <c r="I418" s="31">
        <v>2915600</v>
      </c>
      <c r="J418" s="63">
        <v>1724900</v>
      </c>
      <c r="K418" s="31">
        <v>2769300</v>
      </c>
      <c r="L418" s="63">
        <v>1578600</v>
      </c>
      <c r="M418" s="32">
        <v>146300</v>
      </c>
      <c r="N418" s="32">
        <v>146300</v>
      </c>
      <c r="O418" s="158">
        <v>6.7199999999999996E-2</v>
      </c>
      <c r="P418" s="91"/>
      <c r="Q418" s="91">
        <v>7.0400000000000004E-2</v>
      </c>
      <c r="R418" s="91">
        <v>6.7199999999999996E-2</v>
      </c>
      <c r="S418" s="91">
        <v>0.05</v>
      </c>
      <c r="T418" s="92"/>
      <c r="U418" s="91"/>
      <c r="V418" s="92"/>
      <c r="W418" s="91"/>
      <c r="X418" s="33"/>
      <c r="Y418" s="65"/>
      <c r="Z418" s="65"/>
      <c r="AA418" s="65"/>
      <c r="AB418" s="65"/>
      <c r="AC418" s="65"/>
      <c r="AD418" s="91">
        <v>6.7199999999999996E-2</v>
      </c>
      <c r="AE418" s="33">
        <v>1.94</v>
      </c>
    </row>
    <row r="419" spans="1:31" x14ac:dyDescent="0.25">
      <c r="A419" s="30" t="s">
        <v>411</v>
      </c>
      <c r="B419" s="29">
        <v>46028</v>
      </c>
      <c r="C419" s="159" t="s">
        <v>66</v>
      </c>
      <c r="D419" s="123" t="s">
        <v>65</v>
      </c>
      <c r="E419" s="29">
        <v>46030</v>
      </c>
      <c r="F419" s="29">
        <v>46121</v>
      </c>
      <c r="G419" s="63">
        <v>1000000</v>
      </c>
      <c r="H419" s="31"/>
      <c r="I419" s="31">
        <v>722950</v>
      </c>
      <c r="J419" s="63">
        <v>721050</v>
      </c>
      <c r="K419" s="31">
        <v>669900</v>
      </c>
      <c r="L419" s="63">
        <v>668000</v>
      </c>
      <c r="M419" s="32">
        <v>53050</v>
      </c>
      <c r="N419" s="32">
        <v>53050</v>
      </c>
      <c r="O419" s="158"/>
      <c r="P419" s="91">
        <v>2.4549999999999999E-2</v>
      </c>
      <c r="Q419" s="91">
        <v>6.3E-2</v>
      </c>
      <c r="R419" s="91">
        <v>2.5100000000000001E-2</v>
      </c>
      <c r="S419" s="91">
        <v>2.4E-2</v>
      </c>
      <c r="T419" s="92"/>
      <c r="U419" s="91"/>
      <c r="V419" s="92"/>
      <c r="W419" s="91"/>
      <c r="X419" s="33"/>
      <c r="Y419" s="65"/>
      <c r="Z419" s="65"/>
      <c r="AA419" s="65"/>
      <c r="AB419" s="65"/>
      <c r="AC419" s="65"/>
      <c r="AD419" s="91"/>
      <c r="AE419" s="33">
        <v>0.72</v>
      </c>
    </row>
    <row r="420" spans="1:31" x14ac:dyDescent="0.25">
      <c r="A420" s="30" t="s">
        <v>412</v>
      </c>
      <c r="B420" s="29">
        <v>46030</v>
      </c>
      <c r="C420" s="159" t="s">
        <v>413</v>
      </c>
      <c r="D420" s="123" t="s">
        <v>65</v>
      </c>
      <c r="E420" s="29">
        <v>46034</v>
      </c>
      <c r="F420" s="29">
        <v>46946</v>
      </c>
      <c r="G420" s="63">
        <v>9000000</v>
      </c>
      <c r="H420" s="67"/>
      <c r="I420" s="31">
        <v>13964400</v>
      </c>
      <c r="J420" s="63">
        <v>8356400</v>
      </c>
      <c r="K420" s="31">
        <v>13732200</v>
      </c>
      <c r="L420" s="184">
        <v>8124200</v>
      </c>
      <c r="M420" s="184">
        <v>232200</v>
      </c>
      <c r="N420" s="184">
        <v>232200</v>
      </c>
      <c r="O420" s="186">
        <v>3.3099999999999997E-2</v>
      </c>
      <c r="P420" s="91"/>
      <c r="Q420" s="186">
        <v>3.7999999999999999E-2</v>
      </c>
      <c r="R420" s="186">
        <v>3.3099999999999997E-2</v>
      </c>
      <c r="S420" s="186">
        <v>2.1999999999999999E-2</v>
      </c>
      <c r="T420" s="92"/>
      <c r="U420" s="91"/>
      <c r="V420" s="92"/>
      <c r="W420" s="236"/>
      <c r="X420" s="236"/>
      <c r="Y420" s="236"/>
      <c r="Z420" s="236"/>
      <c r="AA420" s="236"/>
      <c r="AB420" s="236"/>
      <c r="AC420" s="236"/>
      <c r="AD420" s="186">
        <v>3.3099999999999997E-2</v>
      </c>
      <c r="AE420" s="33">
        <v>1.55</v>
      </c>
    </row>
    <row r="421" spans="1:31" x14ac:dyDescent="0.25">
      <c r="A421" s="30" t="s">
        <v>414</v>
      </c>
      <c r="B421" s="29">
        <v>46035</v>
      </c>
      <c r="C421" s="159" t="s">
        <v>64</v>
      </c>
      <c r="D421" s="123" t="s">
        <v>65</v>
      </c>
      <c r="E421" s="29">
        <v>46037</v>
      </c>
      <c r="F421" s="29">
        <v>46401</v>
      </c>
      <c r="G421" s="63">
        <v>8500000</v>
      </c>
      <c r="H421" s="67"/>
      <c r="I421" s="31">
        <v>10440870</v>
      </c>
      <c r="J421" s="63">
        <v>8500000</v>
      </c>
      <c r="K421" s="31">
        <v>5155000</v>
      </c>
      <c r="L421" s="31">
        <v>3214130</v>
      </c>
      <c r="M421" s="31">
        <v>5285870</v>
      </c>
      <c r="N421" s="31">
        <v>5285870</v>
      </c>
      <c r="O421" s="186"/>
      <c r="P421" s="91">
        <v>2.4649999999999998E-2</v>
      </c>
      <c r="Q421" s="186">
        <v>2.52E-2</v>
      </c>
      <c r="R421" s="186">
        <v>2.5100000000000001E-2</v>
      </c>
      <c r="S421" s="186">
        <v>2.4E-2</v>
      </c>
      <c r="T421" s="67"/>
      <c r="U421" s="67"/>
      <c r="V421" s="67"/>
      <c r="W421" s="67"/>
      <c r="X421" s="67"/>
      <c r="Y421" s="67"/>
      <c r="Z421" s="67"/>
      <c r="AA421" s="67"/>
      <c r="AB421" s="67"/>
      <c r="AC421" s="67"/>
      <c r="AD421" s="67"/>
      <c r="AE421" s="33">
        <v>1.23</v>
      </c>
    </row>
    <row r="422" spans="1:31" x14ac:dyDescent="0.25">
      <c r="A422" s="121" t="s">
        <v>415</v>
      </c>
      <c r="B422" s="29">
        <v>46038</v>
      </c>
      <c r="C422" s="148" t="s">
        <v>129</v>
      </c>
      <c r="D422" s="123" t="s">
        <v>65</v>
      </c>
      <c r="E422" s="29">
        <v>46041</v>
      </c>
      <c r="F422" s="29">
        <v>49693</v>
      </c>
      <c r="G422" s="63">
        <v>4000000</v>
      </c>
      <c r="H422" s="145"/>
      <c r="I422" s="31">
        <v>6595500</v>
      </c>
      <c r="J422" s="63">
        <v>4600000</v>
      </c>
      <c r="K422" s="31">
        <v>6301400</v>
      </c>
      <c r="L422" s="31">
        <v>4305900</v>
      </c>
      <c r="M422" s="160">
        <v>294100</v>
      </c>
      <c r="N422" s="160">
        <v>294100</v>
      </c>
      <c r="O422" s="234">
        <v>5.1499999999999997E-2</v>
      </c>
      <c r="P422" s="162"/>
      <c r="Q422" s="234">
        <v>5.5E-2</v>
      </c>
      <c r="R422" s="234">
        <v>5.1499999999999997E-2</v>
      </c>
      <c r="S422" s="234">
        <v>4.7E-2</v>
      </c>
      <c r="T422" s="145"/>
      <c r="U422" s="145"/>
      <c r="V422" s="145"/>
      <c r="W422" s="145"/>
      <c r="X422" s="145"/>
      <c r="Y422" s="145"/>
      <c r="Z422" s="145"/>
      <c r="AA422" s="145"/>
      <c r="AB422" s="145"/>
      <c r="AC422" s="145"/>
      <c r="AD422" s="186">
        <v>5.1499999999999997E-2</v>
      </c>
      <c r="AE422" s="33">
        <v>1.65</v>
      </c>
    </row>
    <row r="423" spans="1:31" x14ac:dyDescent="0.25">
      <c r="A423" s="121" t="s">
        <v>417</v>
      </c>
      <c r="B423" s="29">
        <v>46043</v>
      </c>
      <c r="C423" s="126" t="s">
        <v>418</v>
      </c>
      <c r="D423" s="123" t="s">
        <v>65</v>
      </c>
      <c r="E423" s="29">
        <v>46045</v>
      </c>
      <c r="F423" s="29">
        <v>47141</v>
      </c>
      <c r="G423" s="63">
        <v>3000000</v>
      </c>
      <c r="H423" s="67"/>
      <c r="I423" s="31">
        <v>7136700</v>
      </c>
      <c r="J423" s="63">
        <v>3449900</v>
      </c>
      <c r="K423" s="184">
        <v>6636700</v>
      </c>
      <c r="L423" s="184">
        <v>2949900</v>
      </c>
      <c r="M423" s="31">
        <v>500000</v>
      </c>
      <c r="N423" s="31">
        <v>500000</v>
      </c>
      <c r="O423" s="186"/>
      <c r="P423" s="91">
        <v>3.4259999999999999E-2</v>
      </c>
      <c r="Q423" s="186">
        <v>4.5499999999999999E-2</v>
      </c>
      <c r="R423" s="186">
        <v>3.5000000000000003E-2</v>
      </c>
      <c r="S423" s="186">
        <v>2.3E-2</v>
      </c>
      <c r="T423" s="92">
        <v>100.35067759</v>
      </c>
      <c r="U423" s="91">
        <v>0</v>
      </c>
      <c r="V423" s="92">
        <v>100.35067759</v>
      </c>
      <c r="W423" s="67"/>
      <c r="X423" s="67"/>
      <c r="Y423" s="67"/>
      <c r="Z423" s="67"/>
      <c r="AA423" s="67"/>
      <c r="AB423" s="67"/>
      <c r="AC423" s="67"/>
      <c r="AD423" s="186">
        <v>3.5499999999999997E-2</v>
      </c>
      <c r="AE423" s="33">
        <v>2.38</v>
      </c>
    </row>
    <row r="424" spans="1:31" x14ac:dyDescent="0.25">
      <c r="A424" s="121" t="s">
        <v>420</v>
      </c>
      <c r="B424" s="29">
        <v>46048</v>
      </c>
      <c r="C424" s="126" t="s">
        <v>421</v>
      </c>
      <c r="D424" s="123" t="s">
        <v>65</v>
      </c>
      <c r="E424" s="29">
        <v>46050</v>
      </c>
      <c r="F424" s="29">
        <v>47876</v>
      </c>
      <c r="G424" s="124">
        <v>4000000</v>
      </c>
      <c r="H424" s="145"/>
      <c r="I424" s="160">
        <v>9190600</v>
      </c>
      <c r="J424" s="124">
        <v>4600000</v>
      </c>
      <c r="K424" s="233">
        <v>8790600</v>
      </c>
      <c r="L424" s="233">
        <v>4200000</v>
      </c>
      <c r="M424" s="160">
        <v>400000</v>
      </c>
      <c r="N424" s="160">
        <v>400000</v>
      </c>
      <c r="O424" s="234"/>
      <c r="P424" s="162">
        <v>3.78E-2</v>
      </c>
      <c r="Q424" s="234">
        <v>4.2999999999999997E-2</v>
      </c>
      <c r="R424" s="234">
        <v>3.9100000000000003E-2</v>
      </c>
      <c r="S424" s="234">
        <v>3.5000000000000003E-2</v>
      </c>
      <c r="T424" s="163">
        <v>100.3162076</v>
      </c>
      <c r="U424" s="91">
        <v>0</v>
      </c>
      <c r="V424" s="163">
        <v>100.3162076</v>
      </c>
      <c r="W424" s="145"/>
      <c r="X424" s="145"/>
      <c r="Y424" s="145"/>
      <c r="Z424" s="145"/>
      <c r="AA424" s="145"/>
      <c r="AB424" s="145"/>
      <c r="AC424" s="145"/>
      <c r="AD424" s="234">
        <v>3.85E-2</v>
      </c>
      <c r="AE424" s="119">
        <v>2.2999999999999998</v>
      </c>
    </row>
    <row r="425" spans="1:31" x14ac:dyDescent="0.25">
      <c r="A425" s="121" t="s">
        <v>422</v>
      </c>
      <c r="B425" s="29">
        <v>46049</v>
      </c>
      <c r="C425" s="159" t="s">
        <v>64</v>
      </c>
      <c r="D425" s="123" t="s">
        <v>65</v>
      </c>
      <c r="E425" s="29">
        <v>46051</v>
      </c>
      <c r="F425" s="29">
        <v>46415</v>
      </c>
      <c r="G425" s="124">
        <v>8000000</v>
      </c>
      <c r="H425" s="145"/>
      <c r="I425" s="160">
        <v>12786490</v>
      </c>
      <c r="J425" s="124">
        <v>8186490</v>
      </c>
      <c r="K425" s="233">
        <v>6959800</v>
      </c>
      <c r="L425" s="233">
        <v>2359800</v>
      </c>
      <c r="M425" s="160">
        <v>5826690</v>
      </c>
      <c r="N425" s="160">
        <v>5826690</v>
      </c>
      <c r="O425" s="234"/>
      <c r="P425" s="162">
        <v>2.4029999999999999E-2</v>
      </c>
      <c r="Q425" s="234">
        <v>2.5000000000000001E-2</v>
      </c>
      <c r="R425" s="234">
        <v>2.4199999999999999E-2</v>
      </c>
      <c r="S425" s="234">
        <v>2.4E-2</v>
      </c>
      <c r="T425" s="163"/>
      <c r="U425" s="162"/>
      <c r="V425" s="163"/>
      <c r="W425" s="145"/>
      <c r="X425" s="145"/>
      <c r="Y425" s="145"/>
      <c r="Z425" s="145"/>
      <c r="AA425" s="145"/>
      <c r="AB425" s="145"/>
      <c r="AC425" s="145"/>
      <c r="AD425" s="234"/>
      <c r="AE425" s="119">
        <v>1.6</v>
      </c>
    </row>
    <row r="426" spans="1:31" x14ac:dyDescent="0.25">
      <c r="A426" s="121" t="s">
        <v>423</v>
      </c>
      <c r="B426" s="29">
        <v>46055</v>
      </c>
      <c r="C426" s="148" t="s">
        <v>143</v>
      </c>
      <c r="D426" s="123" t="s">
        <v>77</v>
      </c>
      <c r="E426" s="29">
        <v>46057</v>
      </c>
      <c r="F426" s="29">
        <v>51536</v>
      </c>
      <c r="G426" s="124">
        <v>2000000</v>
      </c>
      <c r="H426" s="145"/>
      <c r="I426" s="160">
        <v>6048300</v>
      </c>
      <c r="J426" s="124">
        <v>2295400</v>
      </c>
      <c r="K426" s="233">
        <v>5761300</v>
      </c>
      <c r="L426" s="233">
        <v>2008400</v>
      </c>
      <c r="M426" s="160">
        <v>287000</v>
      </c>
      <c r="N426" s="160">
        <v>287000</v>
      </c>
      <c r="O426" s="234">
        <v>5.67E-2</v>
      </c>
      <c r="P426" s="162"/>
      <c r="Q426" s="234">
        <v>6.2899999999999998E-2</v>
      </c>
      <c r="R426" s="234">
        <v>5.67E-2</v>
      </c>
      <c r="S426" s="234">
        <v>5.5E-2</v>
      </c>
      <c r="T426" s="163"/>
      <c r="U426" s="162"/>
      <c r="V426" s="163"/>
      <c r="W426" s="145"/>
      <c r="X426" s="145"/>
      <c r="Y426" s="145"/>
      <c r="Z426" s="145"/>
      <c r="AA426" s="145"/>
      <c r="AB426" s="145"/>
      <c r="AC426" s="145"/>
      <c r="AD426" s="234">
        <v>5.67E-2</v>
      </c>
      <c r="AE426" s="119">
        <v>3.02</v>
      </c>
    </row>
    <row r="427" spans="1:31" x14ac:dyDescent="0.25">
      <c r="A427" s="121" t="s">
        <v>425</v>
      </c>
      <c r="B427" s="29">
        <v>46056</v>
      </c>
      <c r="C427" s="159" t="s">
        <v>76</v>
      </c>
      <c r="D427" s="123" t="s">
        <v>77</v>
      </c>
      <c r="E427" s="29">
        <v>46058</v>
      </c>
      <c r="F427" s="29">
        <v>46240</v>
      </c>
      <c r="G427" s="124">
        <v>1000000</v>
      </c>
      <c r="H427" s="145"/>
      <c r="I427" s="160">
        <v>2110340</v>
      </c>
      <c r="J427" s="124">
        <v>1000000</v>
      </c>
      <c r="K427" s="233">
        <v>2020000</v>
      </c>
      <c r="L427" s="233">
        <v>909660</v>
      </c>
      <c r="M427" s="160">
        <v>90340</v>
      </c>
      <c r="N427" s="160">
        <v>90340</v>
      </c>
      <c r="O427" s="234"/>
      <c r="P427" s="162">
        <v>2.3879999999999998E-2</v>
      </c>
      <c r="Q427" s="234">
        <v>2.5000000000000001E-2</v>
      </c>
      <c r="R427" s="234">
        <v>2.41E-2</v>
      </c>
      <c r="S427" s="234">
        <v>2.3699999999999999E-2</v>
      </c>
      <c r="T427" s="163"/>
      <c r="U427" s="162"/>
      <c r="V427" s="163"/>
      <c r="W427" s="145"/>
      <c r="X427" s="145"/>
      <c r="Y427" s="145"/>
      <c r="Z427" s="145"/>
      <c r="AA427" s="145"/>
      <c r="AB427" s="145"/>
      <c r="AC427" s="145"/>
      <c r="AD427" s="234"/>
      <c r="AE427" s="119">
        <v>2.11</v>
      </c>
    </row>
    <row r="428" spans="1:31" x14ac:dyDescent="0.25">
      <c r="A428" s="121" t="s">
        <v>424</v>
      </c>
      <c r="B428" s="29">
        <v>46057</v>
      </c>
      <c r="C428" s="148" t="s">
        <v>133</v>
      </c>
      <c r="D428" s="123" t="s">
        <v>77</v>
      </c>
      <c r="E428" s="29">
        <v>46059</v>
      </c>
      <c r="F428" s="29">
        <v>48616</v>
      </c>
      <c r="G428" s="63">
        <v>4500000</v>
      </c>
      <c r="H428" s="67"/>
      <c r="I428" s="31">
        <v>8121300</v>
      </c>
      <c r="J428" s="63">
        <v>5175000</v>
      </c>
      <c r="K428" s="184">
        <v>7789000</v>
      </c>
      <c r="L428" s="184">
        <v>4842700</v>
      </c>
      <c r="M428" s="31">
        <v>332300</v>
      </c>
      <c r="N428" s="31">
        <v>332300</v>
      </c>
      <c r="O428" s="186">
        <v>4.1099999999999998E-2</v>
      </c>
      <c r="P428" s="91"/>
      <c r="Q428" s="186">
        <v>4.7300000000000002E-2</v>
      </c>
      <c r="R428" s="186">
        <v>4.1099999999999998E-2</v>
      </c>
      <c r="S428" s="186">
        <v>3.6999999999999998E-2</v>
      </c>
      <c r="T428" s="92"/>
      <c r="U428" s="91"/>
      <c r="V428" s="92"/>
      <c r="W428" s="67"/>
      <c r="X428" s="67"/>
      <c r="Y428" s="67"/>
      <c r="Z428" s="67"/>
      <c r="AA428" s="67"/>
      <c r="AB428" s="67"/>
      <c r="AC428" s="67"/>
      <c r="AD428" s="186">
        <v>4.1099999999999998E-2</v>
      </c>
      <c r="AE428" s="33">
        <v>1.8</v>
      </c>
    </row>
    <row r="429" spans="1:31" x14ac:dyDescent="0.25">
      <c r="A429" s="121" t="s">
        <v>426</v>
      </c>
      <c r="B429" s="29">
        <v>46063</v>
      </c>
      <c r="C429" s="159" t="s">
        <v>64</v>
      </c>
      <c r="D429" s="123" t="s">
        <v>77</v>
      </c>
      <c r="E429" s="29">
        <v>46065</v>
      </c>
      <c r="F429" s="29">
        <v>46429</v>
      </c>
      <c r="G429" s="63">
        <v>11000000</v>
      </c>
      <c r="H429" s="67"/>
      <c r="I429" s="31">
        <v>10816820</v>
      </c>
      <c r="J429" s="63">
        <v>10814320</v>
      </c>
      <c r="K429" s="184">
        <v>5067500</v>
      </c>
      <c r="L429" s="184">
        <v>5065000</v>
      </c>
      <c r="M429" s="31">
        <v>5749320</v>
      </c>
      <c r="N429" s="31">
        <v>5749320</v>
      </c>
      <c r="O429" s="186"/>
      <c r="P429" s="91">
        <v>2.419E-2</v>
      </c>
      <c r="Q429" s="186">
        <v>2.5000000000000001E-2</v>
      </c>
      <c r="R429" s="186">
        <v>2.47E-2</v>
      </c>
      <c r="S429" s="186">
        <v>2.35E-2</v>
      </c>
      <c r="T429" s="92"/>
      <c r="U429" s="91"/>
      <c r="V429" s="92"/>
      <c r="W429" s="67"/>
      <c r="X429" s="67"/>
      <c r="Y429" s="67"/>
      <c r="Z429" s="67"/>
      <c r="AA429" s="67"/>
      <c r="AB429" s="67"/>
      <c r="AC429" s="67"/>
      <c r="AD429" s="186"/>
      <c r="AE429" s="33">
        <v>0.98</v>
      </c>
    </row>
    <row r="430" spans="1:31" x14ac:dyDescent="0.25">
      <c r="A430" s="121" t="s">
        <v>412</v>
      </c>
      <c r="B430" s="29">
        <v>46064</v>
      </c>
      <c r="C430" s="159" t="s">
        <v>427</v>
      </c>
      <c r="D430" s="123" t="s">
        <v>77</v>
      </c>
      <c r="E430" s="29">
        <v>46066</v>
      </c>
      <c r="F430" s="29">
        <v>46946</v>
      </c>
      <c r="G430" s="63">
        <v>8000000</v>
      </c>
      <c r="H430" s="67"/>
      <c r="I430" s="31">
        <v>11887200</v>
      </c>
      <c r="J430" s="63">
        <v>8916500</v>
      </c>
      <c r="K430" s="184">
        <v>11887200</v>
      </c>
      <c r="L430" s="184">
        <v>8916500</v>
      </c>
      <c r="M430" s="31"/>
      <c r="N430" s="31"/>
      <c r="O430" s="186">
        <v>3.1E-2</v>
      </c>
      <c r="P430" s="91"/>
      <c r="Q430" s="186">
        <v>3.7999999999999999E-2</v>
      </c>
      <c r="R430" s="186">
        <v>3.1E-2</v>
      </c>
      <c r="S430" s="186">
        <v>2.7E-2</v>
      </c>
      <c r="T430" s="92">
        <v>100.48299400000001</v>
      </c>
      <c r="U430" s="91">
        <v>2.8500000000000001E-3</v>
      </c>
      <c r="V430" s="92">
        <v>100.76802178</v>
      </c>
      <c r="W430" s="67"/>
      <c r="X430" s="67"/>
      <c r="Y430" s="67"/>
      <c r="Z430" s="67"/>
      <c r="AA430" s="67"/>
      <c r="AB430" s="67"/>
      <c r="AC430" s="67"/>
      <c r="AD430" s="186">
        <v>3.3099999999999997E-2</v>
      </c>
      <c r="AE430" s="33">
        <v>1.49</v>
      </c>
    </row>
    <row r="431" spans="1:31" x14ac:dyDescent="0.25">
      <c r="A431" s="121" t="s">
        <v>420</v>
      </c>
      <c r="B431" s="29">
        <v>46071</v>
      </c>
      <c r="C431" s="122" t="s">
        <v>74</v>
      </c>
      <c r="D431" s="123" t="s">
        <v>77</v>
      </c>
      <c r="E431" s="29">
        <v>46073</v>
      </c>
      <c r="F431" s="29">
        <v>47876</v>
      </c>
      <c r="G431" s="63">
        <v>3500000</v>
      </c>
      <c r="H431" s="67"/>
      <c r="I431" s="31">
        <v>8701700</v>
      </c>
      <c r="J431" s="63">
        <v>4000000</v>
      </c>
      <c r="K431" s="184">
        <v>8251700</v>
      </c>
      <c r="L431" s="184">
        <v>3550000</v>
      </c>
      <c r="M431" s="31">
        <v>450000</v>
      </c>
      <c r="N431" s="31">
        <v>450000</v>
      </c>
      <c r="O431" s="186"/>
      <c r="P431" s="91">
        <v>3.56E-2</v>
      </c>
      <c r="Q431" s="186">
        <v>3.9E-2</v>
      </c>
      <c r="R431" s="186">
        <v>3.6600000000000001E-2</v>
      </c>
      <c r="S431" s="186">
        <v>3.4799999999999998E-2</v>
      </c>
      <c r="T431" s="92">
        <v>101.30103662704164</v>
      </c>
      <c r="U431" s="91">
        <v>2.35277777777778E-3</v>
      </c>
      <c r="V431" s="92">
        <v>101.53631440481942</v>
      </c>
      <c r="W431" s="67"/>
      <c r="X431" s="67"/>
      <c r="Y431" s="67"/>
      <c r="Z431" s="67"/>
      <c r="AA431" s="67"/>
      <c r="AB431" s="67"/>
      <c r="AC431" s="67"/>
      <c r="AD431" s="186">
        <v>3.85E-2</v>
      </c>
      <c r="AE431" s="33">
        <v>2.4900000000000002</v>
      </c>
    </row>
    <row r="432" spans="1:31" x14ac:dyDescent="0.25">
      <c r="A432" s="121" t="s">
        <v>417</v>
      </c>
      <c r="B432" s="190">
        <v>46076</v>
      </c>
      <c r="C432" s="237" t="s">
        <v>98</v>
      </c>
      <c r="D432" s="123" t="s">
        <v>77</v>
      </c>
      <c r="E432" s="190">
        <v>46078</v>
      </c>
      <c r="F432" s="190">
        <v>47141</v>
      </c>
      <c r="G432" s="124">
        <v>2500000</v>
      </c>
      <c r="H432" s="145"/>
      <c r="I432" s="160">
        <v>6942200</v>
      </c>
      <c r="J432" s="124">
        <v>2850000</v>
      </c>
      <c r="K432" s="233">
        <v>6542200</v>
      </c>
      <c r="L432" s="233">
        <v>2450000</v>
      </c>
      <c r="M432" s="160">
        <v>400000</v>
      </c>
      <c r="N432" s="160">
        <v>400000</v>
      </c>
      <c r="O432" s="234"/>
      <c r="P432" s="162">
        <v>3.1199999999999999E-2</v>
      </c>
      <c r="Q432" s="234">
        <v>3.5499999999999997E-2</v>
      </c>
      <c r="R432" s="234">
        <v>3.15E-2</v>
      </c>
      <c r="S432" s="234">
        <v>0.03</v>
      </c>
      <c r="T432" s="163">
        <v>101.19412902000001</v>
      </c>
      <c r="U432" s="162">
        <v>3.16E-3</v>
      </c>
      <c r="V432" s="163">
        <v>101.50968457</v>
      </c>
      <c r="W432" s="145"/>
      <c r="X432" s="145"/>
      <c r="Y432" s="145"/>
      <c r="Z432" s="145"/>
      <c r="AA432" s="145"/>
      <c r="AB432" s="145"/>
      <c r="AC432" s="145"/>
      <c r="AD432" s="234">
        <v>3.5499999999999997E-2</v>
      </c>
      <c r="AE432" s="119">
        <v>2.78</v>
      </c>
    </row>
    <row r="433" spans="1:31" x14ac:dyDescent="0.25">
      <c r="A433" s="30" t="s">
        <v>428</v>
      </c>
      <c r="B433" s="190">
        <v>46077</v>
      </c>
      <c r="C433" s="103" t="s">
        <v>64</v>
      </c>
      <c r="D433" s="97" t="s">
        <v>77</v>
      </c>
      <c r="E433" s="29">
        <v>46079</v>
      </c>
      <c r="F433" s="29">
        <v>46443</v>
      </c>
      <c r="G433" s="63">
        <v>10500000</v>
      </c>
      <c r="H433" s="67"/>
      <c r="I433" s="31">
        <v>7156740</v>
      </c>
      <c r="J433" s="63">
        <v>7156740</v>
      </c>
      <c r="K433" s="64">
        <v>2870000</v>
      </c>
      <c r="L433" s="64">
        <v>2870000</v>
      </c>
      <c r="M433" s="31">
        <v>4286740</v>
      </c>
      <c r="N433" s="31">
        <v>4286740</v>
      </c>
      <c r="O433" s="65"/>
      <c r="P433" s="91">
        <v>2.4340000000000001E-2</v>
      </c>
      <c r="Q433" s="186">
        <v>2.5000000000000001E-2</v>
      </c>
      <c r="R433" s="186">
        <v>2.5000000000000001E-2</v>
      </c>
      <c r="S433" s="186">
        <v>2.3900000000000001E-2</v>
      </c>
      <c r="T433" s="92"/>
      <c r="U433" s="91"/>
      <c r="V433" s="92"/>
      <c r="W433" s="67"/>
      <c r="X433" s="67"/>
      <c r="Y433" s="67"/>
      <c r="Z433" s="67"/>
      <c r="AA433" s="67"/>
      <c r="AB433" s="67"/>
      <c r="AC433" s="67"/>
      <c r="AD433" s="186"/>
      <c r="AE433" s="33">
        <v>0.68</v>
      </c>
    </row>
    <row r="434" spans="1:31" x14ac:dyDescent="0.25">
      <c r="A434" s="30" t="s">
        <v>412</v>
      </c>
      <c r="B434" s="190">
        <v>46083</v>
      </c>
      <c r="C434" s="62" t="s">
        <v>427</v>
      </c>
      <c r="D434" s="97" t="s">
        <v>429</v>
      </c>
      <c r="E434" s="29">
        <v>46085</v>
      </c>
      <c r="F434" s="29">
        <v>46946</v>
      </c>
      <c r="G434" s="63">
        <v>8000000</v>
      </c>
      <c r="H434" s="67"/>
      <c r="I434" s="31">
        <v>8757900</v>
      </c>
      <c r="J434" s="63">
        <v>8000000</v>
      </c>
      <c r="K434" s="64">
        <v>8757900</v>
      </c>
      <c r="L434" s="64">
        <v>8000000</v>
      </c>
      <c r="M434" s="31"/>
      <c r="N434" s="31"/>
      <c r="O434" s="65">
        <v>0.03</v>
      </c>
      <c r="P434" s="91"/>
      <c r="Q434" s="186">
        <v>3.4000000000000002E-2</v>
      </c>
      <c r="R434" s="186">
        <v>0.03</v>
      </c>
      <c r="S434" s="186">
        <v>2.6499999999999999E-2</v>
      </c>
      <c r="T434" s="92">
        <v>100.69743601</v>
      </c>
      <c r="U434" s="91">
        <v>4.7800000000000004E-3</v>
      </c>
      <c r="V434" s="92">
        <v>101.17554712</v>
      </c>
      <c r="W434" s="67"/>
      <c r="X434" s="67"/>
      <c r="Y434" s="67"/>
      <c r="Z434" s="67"/>
      <c r="AA434" s="67"/>
      <c r="AB434" s="67"/>
      <c r="AC434" s="67"/>
      <c r="AD434" s="186">
        <v>3.3099999999999997E-2</v>
      </c>
      <c r="AE434" s="33">
        <v>1.0900000000000001</v>
      </c>
    </row>
    <row r="435" spans="1:31" x14ac:dyDescent="0.25">
      <c r="A435" s="30" t="s">
        <v>410</v>
      </c>
      <c r="B435" s="190">
        <v>46083</v>
      </c>
      <c r="C435" s="103" t="s">
        <v>374</v>
      </c>
      <c r="D435" s="97" t="s">
        <v>429</v>
      </c>
      <c r="E435" s="29">
        <v>46085</v>
      </c>
      <c r="F435" s="29">
        <v>53335</v>
      </c>
      <c r="G435" s="63">
        <v>1000000</v>
      </c>
      <c r="H435" s="67"/>
      <c r="I435" s="31">
        <v>2595200</v>
      </c>
      <c r="J435" s="63">
        <v>1150000</v>
      </c>
      <c r="K435" s="64">
        <v>2595200</v>
      </c>
      <c r="L435" s="64">
        <v>1150000</v>
      </c>
      <c r="M435" s="31"/>
      <c r="N435" s="31"/>
      <c r="O435" s="65">
        <v>6.2E-2</v>
      </c>
      <c r="P435" s="91"/>
      <c r="Q435" s="186">
        <v>7.0000000000000007E-2</v>
      </c>
      <c r="R435" s="186">
        <v>6.2E-2</v>
      </c>
      <c r="S435" s="186">
        <v>5.8000000000000003E-2</v>
      </c>
      <c r="T435" s="92">
        <v>105.87929009</v>
      </c>
      <c r="U435" s="91">
        <v>1.0449999999999999E-2</v>
      </c>
      <c r="V435" s="92">
        <v>106.92462342</v>
      </c>
      <c r="W435" s="67"/>
      <c r="X435" s="67"/>
      <c r="Y435" s="67"/>
      <c r="Z435" s="67"/>
      <c r="AA435" s="67"/>
      <c r="AB435" s="67"/>
      <c r="AC435" s="67"/>
      <c r="AD435" s="186">
        <v>6.7199999999999996E-2</v>
      </c>
      <c r="AE435" s="33">
        <v>2.6</v>
      </c>
    </row>
    <row r="436" spans="1:31" x14ac:dyDescent="0.25">
      <c r="A436" s="30" t="s">
        <v>415</v>
      </c>
      <c r="B436" s="190">
        <v>46085</v>
      </c>
      <c r="C436" s="62" t="s">
        <v>131</v>
      </c>
      <c r="D436" s="97" t="s">
        <v>429</v>
      </c>
      <c r="E436" s="190">
        <v>46087</v>
      </c>
      <c r="F436" s="29">
        <v>49693</v>
      </c>
      <c r="G436" s="63">
        <v>3500000</v>
      </c>
      <c r="H436" s="67"/>
      <c r="I436" s="31">
        <v>5265100</v>
      </c>
      <c r="J436" s="63">
        <v>3847000</v>
      </c>
      <c r="K436" s="64">
        <v>5265100</v>
      </c>
      <c r="L436" s="64">
        <v>3847000</v>
      </c>
      <c r="M436" s="31"/>
      <c r="N436" s="31"/>
      <c r="O436" s="65">
        <v>4.7199999999999999E-2</v>
      </c>
      <c r="P436" s="91"/>
      <c r="Q436" s="186">
        <v>5.2400000000000002E-2</v>
      </c>
      <c r="R436" s="186">
        <v>4.7199999999999999E-2</v>
      </c>
      <c r="S436" s="186">
        <v>4.4999999999999998E-2</v>
      </c>
      <c r="T436" s="92">
        <v>103.35573388</v>
      </c>
      <c r="U436" s="91">
        <v>6.7200000000000003E-3</v>
      </c>
      <c r="V436" s="92">
        <v>104.02809499</v>
      </c>
      <c r="W436" s="67"/>
      <c r="X436" s="67"/>
      <c r="Y436" s="67"/>
      <c r="Z436" s="67"/>
      <c r="AA436" s="67"/>
      <c r="AB436" s="67"/>
      <c r="AC436" s="67"/>
      <c r="AD436" s="186">
        <v>5.1499999999999997E-2</v>
      </c>
      <c r="AE436" s="33">
        <v>1.5</v>
      </c>
    </row>
    <row r="437" spans="1:31" x14ac:dyDescent="0.25">
      <c r="A437" s="30" t="s">
        <v>430</v>
      </c>
      <c r="B437" s="190">
        <v>46091</v>
      </c>
      <c r="C437" s="103" t="s">
        <v>76</v>
      </c>
      <c r="D437" s="97" t="s">
        <v>429</v>
      </c>
      <c r="E437" s="29">
        <v>46093</v>
      </c>
      <c r="F437" s="190">
        <v>46275</v>
      </c>
      <c r="G437" s="63">
        <v>1000000</v>
      </c>
      <c r="H437" s="67"/>
      <c r="I437" s="31">
        <v>461400</v>
      </c>
      <c r="J437" s="31">
        <v>461400</v>
      </c>
      <c r="K437" s="64">
        <v>430000</v>
      </c>
      <c r="L437" s="64">
        <v>430000</v>
      </c>
      <c r="M437" s="31">
        <v>31400</v>
      </c>
      <c r="N437" s="31">
        <v>31400</v>
      </c>
      <c r="O437" s="65"/>
      <c r="P437" s="91">
        <v>2.3890000000000002E-2</v>
      </c>
      <c r="Q437" s="186">
        <v>2.3900000000000001E-2</v>
      </c>
      <c r="R437" s="186">
        <v>2.3900000000000001E-2</v>
      </c>
      <c r="S437" s="186">
        <v>2.3800000000000002E-2</v>
      </c>
      <c r="T437" s="92"/>
      <c r="U437" s="91"/>
      <c r="V437" s="92"/>
      <c r="W437" s="67"/>
      <c r="X437" s="67"/>
      <c r="Y437" s="67"/>
      <c r="Z437" s="67"/>
      <c r="AA437" s="67"/>
      <c r="AB437" s="67"/>
      <c r="AC437" s="67"/>
      <c r="AD437" s="186"/>
      <c r="AE437" s="33">
        <v>0.46</v>
      </c>
    </row>
    <row r="438" spans="1:31" ht="15.75" customHeight="1" x14ac:dyDescent="0.25">
      <c r="A438" s="30" t="s">
        <v>431</v>
      </c>
      <c r="B438" s="190">
        <v>46091</v>
      </c>
      <c r="C438" s="62" t="s">
        <v>64</v>
      </c>
      <c r="D438" s="97" t="s">
        <v>429</v>
      </c>
      <c r="E438" s="29">
        <v>46093</v>
      </c>
      <c r="F438" s="29">
        <v>46457</v>
      </c>
      <c r="G438" s="63">
        <v>11000000</v>
      </c>
      <c r="H438" s="31"/>
      <c r="I438" s="31">
        <v>9363780</v>
      </c>
      <c r="J438" s="31">
        <v>9363780</v>
      </c>
      <c r="K438" s="64">
        <v>5829000</v>
      </c>
      <c r="L438" s="64">
        <v>5829000</v>
      </c>
      <c r="M438" s="32">
        <v>3534780</v>
      </c>
      <c r="N438" s="32">
        <v>3534780</v>
      </c>
      <c r="O438" s="65"/>
      <c r="P438" s="91">
        <v>2.4469999999999999E-2</v>
      </c>
      <c r="Q438" s="91">
        <v>2.52E-2</v>
      </c>
      <c r="R438" s="91">
        <v>2.52E-2</v>
      </c>
      <c r="S438" s="91">
        <v>2.3E-2</v>
      </c>
      <c r="T438" s="92"/>
      <c r="U438" s="91"/>
      <c r="V438" s="92"/>
      <c r="W438" s="91"/>
      <c r="X438" s="33"/>
      <c r="Y438" s="65"/>
      <c r="Z438" s="65"/>
      <c r="AA438" s="65"/>
      <c r="AB438" s="65"/>
      <c r="AC438" s="65"/>
      <c r="AD438" s="91"/>
      <c r="AE438" s="33">
        <v>0.85</v>
      </c>
    </row>
    <row r="439" spans="1:31" x14ac:dyDescent="0.25">
      <c r="A439" s="30" t="s">
        <v>424</v>
      </c>
      <c r="B439" s="190">
        <v>46092</v>
      </c>
      <c r="C439" s="103" t="s">
        <v>130</v>
      </c>
      <c r="D439" s="97" t="s">
        <v>429</v>
      </c>
      <c r="E439" s="29">
        <v>46094</v>
      </c>
      <c r="F439" s="29">
        <v>48616</v>
      </c>
      <c r="G439" s="63">
        <v>4000000</v>
      </c>
      <c r="H439" s="67"/>
      <c r="I439" s="31">
        <v>5708900</v>
      </c>
      <c r="J439" s="31">
        <v>4600000</v>
      </c>
      <c r="K439" s="64">
        <v>5708900</v>
      </c>
      <c r="L439" s="64">
        <v>4600000</v>
      </c>
      <c r="M439" s="31"/>
      <c r="N439" s="31"/>
      <c r="O439" s="65">
        <v>4.0500000000000001E-2</v>
      </c>
      <c r="P439" s="91"/>
      <c r="Q439" s="186">
        <v>4.8000000000000001E-2</v>
      </c>
      <c r="R439" s="186">
        <v>4.0500000000000001E-2</v>
      </c>
      <c r="S439" s="186">
        <v>3.5000000000000003E-2</v>
      </c>
      <c r="T439" s="92">
        <v>100.35457149</v>
      </c>
      <c r="U439" s="91">
        <v>4.2199999999999998E-3</v>
      </c>
      <c r="V439" s="92">
        <v>100.77698816</v>
      </c>
      <c r="W439" s="67"/>
      <c r="X439" s="67"/>
      <c r="Y439" s="67"/>
      <c r="Z439" s="67"/>
      <c r="AA439" s="67"/>
      <c r="AB439" s="67"/>
      <c r="AC439" s="67"/>
      <c r="AD439" s="186">
        <v>4.1099999999999998E-2</v>
      </c>
      <c r="AE439" s="33">
        <v>1.43</v>
      </c>
    </row>
    <row r="440" spans="1:31" x14ac:dyDescent="0.25">
      <c r="A440" s="30" t="s">
        <v>417</v>
      </c>
      <c r="B440" s="190">
        <v>46098</v>
      </c>
      <c r="C440" s="62" t="s">
        <v>98</v>
      </c>
      <c r="D440" s="97" t="s">
        <v>429</v>
      </c>
      <c r="E440" s="190">
        <v>46100</v>
      </c>
      <c r="F440" s="29">
        <v>47141</v>
      </c>
      <c r="G440" s="63">
        <v>2500000</v>
      </c>
      <c r="H440" s="31"/>
      <c r="I440" s="31">
        <v>5267900</v>
      </c>
      <c r="J440" s="31">
        <v>2874800</v>
      </c>
      <c r="K440" s="64">
        <v>4967900</v>
      </c>
      <c r="L440" s="64">
        <v>2574800</v>
      </c>
      <c r="M440" s="32">
        <v>300000</v>
      </c>
      <c r="N440" s="32">
        <v>300000</v>
      </c>
      <c r="O440" s="65"/>
      <c r="P440" s="91">
        <v>3.058E-2</v>
      </c>
      <c r="Q440" s="91">
        <v>3.5499999999999997E-2</v>
      </c>
      <c r="R440" s="91">
        <v>3.09E-2</v>
      </c>
      <c r="S440" s="91">
        <v>0.03</v>
      </c>
      <c r="T440" s="92">
        <v>101.3277332</v>
      </c>
      <c r="U440" s="91">
        <v>5.5199999999999997E-3</v>
      </c>
      <c r="V440" s="92">
        <v>101.87995542</v>
      </c>
      <c r="W440" s="91"/>
      <c r="X440" s="33"/>
      <c r="Y440" s="65"/>
      <c r="Z440" s="65"/>
      <c r="AA440" s="65"/>
      <c r="AB440" s="65"/>
      <c r="AC440" s="65"/>
      <c r="AD440" s="91">
        <v>3.5499999999999997E-2</v>
      </c>
      <c r="AE440" s="33">
        <v>2.11</v>
      </c>
    </row>
    <row r="441" spans="1:31" s="39" customFormat="1" x14ac:dyDescent="0.25">
      <c r="A441" s="30" t="s">
        <v>432</v>
      </c>
      <c r="B441" s="190">
        <v>46105</v>
      </c>
      <c r="C441" s="103" t="s">
        <v>64</v>
      </c>
      <c r="D441" s="97" t="s">
        <v>429</v>
      </c>
      <c r="E441" s="29">
        <v>46107</v>
      </c>
      <c r="F441" s="29">
        <v>46471</v>
      </c>
      <c r="G441" s="63">
        <v>11000000</v>
      </c>
      <c r="H441" s="67"/>
      <c r="I441" s="31">
        <v>6648600</v>
      </c>
      <c r="J441" s="31">
        <v>6648600</v>
      </c>
      <c r="K441" s="64">
        <v>2310000</v>
      </c>
      <c r="L441" s="64">
        <v>2310000</v>
      </c>
      <c r="M441" s="31">
        <v>4338600</v>
      </c>
      <c r="N441" s="31">
        <v>4338600</v>
      </c>
      <c r="O441" s="65"/>
      <c r="P441" s="91">
        <v>2.4989999999999998E-2</v>
      </c>
      <c r="Q441" s="186">
        <v>2.5399999999999999E-2</v>
      </c>
      <c r="R441" s="186">
        <v>2.5399999999999999E-2</v>
      </c>
      <c r="S441" s="186">
        <v>2.4500000000000001E-2</v>
      </c>
      <c r="T441" s="92"/>
      <c r="U441" s="91"/>
      <c r="V441" s="92"/>
      <c r="W441" s="67"/>
      <c r="X441" s="67"/>
      <c r="Y441" s="67"/>
      <c r="Z441" s="67"/>
      <c r="AA441" s="67"/>
      <c r="AB441" s="67"/>
      <c r="AC441" s="67"/>
      <c r="AD441" s="186"/>
      <c r="AE441" s="33">
        <v>0.6</v>
      </c>
    </row>
    <row r="442" spans="1:31" x14ac:dyDescent="0.25">
      <c r="A442" s="121" t="s">
        <v>420</v>
      </c>
      <c r="B442" s="190">
        <v>46106</v>
      </c>
      <c r="C442" s="126" t="s">
        <v>74</v>
      </c>
      <c r="D442" s="123" t="s">
        <v>429</v>
      </c>
      <c r="E442" s="29">
        <v>46108</v>
      </c>
      <c r="F442" s="190">
        <v>47876</v>
      </c>
      <c r="G442" s="124">
        <v>3500000</v>
      </c>
      <c r="H442" s="160"/>
      <c r="I442" s="160">
        <v>5500200</v>
      </c>
      <c r="J442" s="160">
        <v>4025000</v>
      </c>
      <c r="K442" s="171">
        <v>5100200</v>
      </c>
      <c r="L442" s="171">
        <v>3625000</v>
      </c>
      <c r="M442" s="161">
        <v>400000</v>
      </c>
      <c r="N442" s="161">
        <v>400000</v>
      </c>
      <c r="O442" s="129"/>
      <c r="P442" s="162">
        <v>3.4500000000000003E-2</v>
      </c>
      <c r="Q442" s="162">
        <v>4.2900000000000001E-2</v>
      </c>
      <c r="R442" s="162">
        <v>3.5499999999999997E-2</v>
      </c>
      <c r="S442" s="162">
        <v>3.3000000000000002E-2</v>
      </c>
      <c r="T442" s="163">
        <v>101.76408643000001</v>
      </c>
      <c r="U442" s="162">
        <v>6.3099999999999996E-3</v>
      </c>
      <c r="V442" s="163">
        <v>102.39505865</v>
      </c>
      <c r="W442" s="162"/>
      <c r="X442" s="119"/>
      <c r="Y442" s="129"/>
      <c r="Z442" s="129"/>
      <c r="AA442" s="129"/>
      <c r="AB442" s="129"/>
      <c r="AC442" s="129"/>
      <c r="AD442" s="162">
        <v>3.85E-2</v>
      </c>
      <c r="AE442" s="119">
        <v>1.57</v>
      </c>
    </row>
    <row r="443" spans="1:31" s="39" customFormat="1" x14ac:dyDescent="0.25">
      <c r="A443" s="121" t="s">
        <v>433</v>
      </c>
      <c r="B443" s="190">
        <v>46112</v>
      </c>
      <c r="C443" s="62" t="s">
        <v>64</v>
      </c>
      <c r="D443" s="97" t="s">
        <v>95</v>
      </c>
      <c r="E443" s="29">
        <v>46114</v>
      </c>
      <c r="F443" s="29">
        <v>46478</v>
      </c>
      <c r="G443" s="124">
        <v>7400000</v>
      </c>
      <c r="H443" s="145"/>
      <c r="I443" s="160">
        <v>4034840</v>
      </c>
      <c r="J443" s="160">
        <v>4034840</v>
      </c>
      <c r="K443" s="233">
        <v>3050000</v>
      </c>
      <c r="L443" s="233">
        <v>3050000</v>
      </c>
      <c r="M443" s="160">
        <v>984840</v>
      </c>
      <c r="N443" s="160">
        <v>984840</v>
      </c>
      <c r="O443" s="234"/>
      <c r="P443" s="162">
        <v>2.529E-2</v>
      </c>
      <c r="Q443" s="234">
        <v>2.5999999999999999E-2</v>
      </c>
      <c r="R443" s="234">
        <v>2.5999999999999999E-2</v>
      </c>
      <c r="S443" s="234">
        <v>2.4500000000000001E-2</v>
      </c>
      <c r="T443" s="163"/>
      <c r="U443" s="162"/>
      <c r="V443" s="163"/>
      <c r="W443" s="145"/>
      <c r="X443" s="145"/>
      <c r="Y443" s="145"/>
      <c r="Z443" s="145"/>
      <c r="AA443" s="145"/>
      <c r="AB443" s="145"/>
      <c r="AC443" s="145"/>
      <c r="AD443" s="234"/>
      <c r="AE443" s="119">
        <v>0.55000000000000004</v>
      </c>
    </row>
    <row r="444" spans="1:31" x14ac:dyDescent="0.25">
      <c r="A444" s="121" t="s">
        <v>434</v>
      </c>
      <c r="B444" s="190">
        <v>46119</v>
      </c>
      <c r="C444" s="62" t="s">
        <v>66</v>
      </c>
      <c r="D444" s="97" t="s">
        <v>95</v>
      </c>
      <c r="E444" s="29">
        <v>46121</v>
      </c>
      <c r="F444" s="29">
        <v>46212</v>
      </c>
      <c r="G444" s="63">
        <v>1000000</v>
      </c>
      <c r="H444" s="67"/>
      <c r="I444" s="31">
        <v>2560020</v>
      </c>
      <c r="J444" s="31">
        <v>1000000</v>
      </c>
      <c r="K444" s="184">
        <v>2532000</v>
      </c>
      <c r="L444" s="184">
        <v>971980</v>
      </c>
      <c r="M444" s="31">
        <v>28020</v>
      </c>
      <c r="N444" s="31">
        <v>28020</v>
      </c>
      <c r="O444" s="186"/>
      <c r="P444" s="91">
        <v>2.4420000000000001E-2</v>
      </c>
      <c r="Q444" s="186">
        <v>2.5499999999999998E-2</v>
      </c>
      <c r="R444" s="186">
        <v>2.4500000000000001E-2</v>
      </c>
      <c r="S444" s="186">
        <v>2.4299999999999999E-2</v>
      </c>
      <c r="T444" s="92"/>
      <c r="U444" s="91"/>
      <c r="V444" s="92"/>
      <c r="W444" s="67"/>
      <c r="X444" s="67"/>
      <c r="Y444" s="67"/>
      <c r="Z444" s="67"/>
      <c r="AA444" s="67"/>
      <c r="AB444" s="67"/>
      <c r="AC444" s="67"/>
      <c r="AD444" s="186"/>
      <c r="AE444" s="33">
        <v>2.56</v>
      </c>
    </row>
    <row r="445" spans="1:31" x14ac:dyDescent="0.25">
      <c r="A445" s="121" t="s">
        <v>423</v>
      </c>
      <c r="B445" s="190">
        <v>46119</v>
      </c>
      <c r="C445" s="103" t="s">
        <v>162</v>
      </c>
      <c r="D445" s="97" t="s">
        <v>95</v>
      </c>
      <c r="E445" s="29">
        <v>46121</v>
      </c>
      <c r="F445" s="29">
        <v>51536</v>
      </c>
      <c r="G445" s="63">
        <v>1500000</v>
      </c>
      <c r="H445" s="67"/>
      <c r="I445" s="31">
        <v>1702400</v>
      </c>
      <c r="J445" s="31">
        <v>1500000</v>
      </c>
      <c r="K445" s="184">
        <v>1702400</v>
      </c>
      <c r="L445" s="184">
        <v>1500000</v>
      </c>
      <c r="M445" s="31"/>
      <c r="N445" s="31"/>
      <c r="O445" s="186">
        <v>5.7500000000000002E-2</v>
      </c>
      <c r="P445" s="91"/>
      <c r="Q445" s="186">
        <v>6.25E-2</v>
      </c>
      <c r="R445" s="186">
        <v>5.7500000000000002E-2</v>
      </c>
      <c r="S445" s="186">
        <v>5.0999999999999997E-2</v>
      </c>
      <c r="T445" s="92">
        <v>99.200019889999993</v>
      </c>
      <c r="U445" s="91">
        <v>1.0240000000000001E-2</v>
      </c>
      <c r="V445" s="92">
        <v>100.22376989</v>
      </c>
      <c r="W445" s="67"/>
      <c r="X445" s="67"/>
      <c r="Y445" s="67"/>
      <c r="Z445" s="67"/>
      <c r="AA445" s="67"/>
      <c r="AB445" s="67"/>
      <c r="AC445" s="67"/>
      <c r="AD445" s="186">
        <v>5.67E-2</v>
      </c>
      <c r="AE445" s="33">
        <v>1.1299999999999999</v>
      </c>
    </row>
    <row r="446" spans="1:31" x14ac:dyDescent="0.25">
      <c r="A446" s="121" t="s">
        <v>435</v>
      </c>
      <c r="B446" s="190">
        <v>46120</v>
      </c>
      <c r="C446" s="148" t="s">
        <v>128</v>
      </c>
      <c r="D446" s="97" t="s">
        <v>95</v>
      </c>
      <c r="E446" s="29">
        <v>46122</v>
      </c>
      <c r="F446" s="29">
        <v>46853</v>
      </c>
      <c r="G446" s="63">
        <v>4000000</v>
      </c>
      <c r="H446" s="67"/>
      <c r="I446" s="31">
        <v>9549200</v>
      </c>
      <c r="J446" s="31">
        <v>4519200</v>
      </c>
      <c r="K446" s="184">
        <v>9345800</v>
      </c>
      <c r="L446" s="184">
        <v>4315800</v>
      </c>
      <c r="M446" s="31">
        <v>203400</v>
      </c>
      <c r="N446" s="31">
        <v>203400</v>
      </c>
      <c r="O446" s="186">
        <v>2.8000000000000001E-2</v>
      </c>
      <c r="P446" s="91"/>
      <c r="Q446" s="186">
        <v>3.1E-2</v>
      </c>
      <c r="R446" s="186">
        <v>2.8000000000000001E-2</v>
      </c>
      <c r="S446" s="186">
        <v>2.5999999999999999E-2</v>
      </c>
      <c r="T446" s="92"/>
      <c r="U446" s="91"/>
      <c r="V446" s="92"/>
      <c r="W446" s="67"/>
      <c r="X446" s="67"/>
      <c r="Y446" s="67"/>
      <c r="Z446" s="67"/>
      <c r="AA446" s="67"/>
      <c r="AB446" s="67"/>
      <c r="AC446" s="67"/>
      <c r="AD446" s="186">
        <v>2.8000000000000001E-2</v>
      </c>
      <c r="AE446" s="33">
        <v>2.39</v>
      </c>
    </row>
    <row r="447" spans="1:31" x14ac:dyDescent="0.25">
      <c r="A447" s="121" t="s">
        <v>436</v>
      </c>
      <c r="B447" s="190">
        <v>46126</v>
      </c>
      <c r="C447" s="148" t="s">
        <v>129</v>
      </c>
      <c r="D447" s="97" t="s">
        <v>95</v>
      </c>
      <c r="E447" s="29">
        <v>46128</v>
      </c>
      <c r="F447" s="29">
        <v>49781</v>
      </c>
      <c r="G447" s="63">
        <v>4000000</v>
      </c>
      <c r="H447" s="67"/>
      <c r="I447" s="31">
        <v>4783800</v>
      </c>
      <c r="J447" s="31">
        <v>4600000</v>
      </c>
      <c r="K447" s="184">
        <v>4546200</v>
      </c>
      <c r="L447" s="184">
        <v>4362400</v>
      </c>
      <c r="M447" s="31">
        <v>237600</v>
      </c>
      <c r="N447" s="31">
        <v>237600</v>
      </c>
      <c r="O447" s="186">
        <v>4.9500000000000002E-2</v>
      </c>
      <c r="P447" s="91"/>
      <c r="Q447" s="186">
        <v>0.06</v>
      </c>
      <c r="R447" s="186">
        <v>4.9500000000000002E-2</v>
      </c>
      <c r="S447" s="186">
        <v>0.04</v>
      </c>
      <c r="T447" s="92"/>
      <c r="U447" s="91"/>
      <c r="V447" s="92"/>
      <c r="W447" s="67"/>
      <c r="X447" s="67"/>
      <c r="Y447" s="67"/>
      <c r="Z447" s="67"/>
      <c r="AA447" s="67"/>
      <c r="AB447" s="67"/>
      <c r="AC447" s="67"/>
      <c r="AD447" s="186">
        <v>4.9500000000000002E-2</v>
      </c>
      <c r="AE447" s="33">
        <v>1.2</v>
      </c>
    </row>
    <row r="448" spans="1:31" x14ac:dyDescent="0.25">
      <c r="A448" s="121" t="s">
        <v>437</v>
      </c>
      <c r="B448" s="190">
        <v>46126</v>
      </c>
      <c r="C448" s="62" t="s">
        <v>64</v>
      </c>
      <c r="D448" s="97" t="s">
        <v>95</v>
      </c>
      <c r="E448" s="29">
        <v>46128</v>
      </c>
      <c r="F448" s="29">
        <v>46492</v>
      </c>
      <c r="G448" s="63">
        <v>7800000</v>
      </c>
      <c r="H448" s="67"/>
      <c r="I448" s="31">
        <v>11232730</v>
      </c>
      <c r="J448" s="31">
        <v>7800000</v>
      </c>
      <c r="K448" s="184">
        <v>6900000</v>
      </c>
      <c r="L448" s="184">
        <v>3467270</v>
      </c>
      <c r="M448" s="31">
        <v>4332730</v>
      </c>
      <c r="N448" s="31">
        <v>4332730</v>
      </c>
      <c r="O448" s="186"/>
      <c r="P448" s="91">
        <v>2.4799999999999999E-2</v>
      </c>
      <c r="Q448" s="186">
        <v>2.64E-2</v>
      </c>
      <c r="R448" s="186">
        <v>2.53E-2</v>
      </c>
      <c r="S448" s="186">
        <v>2.4500000000000001E-2</v>
      </c>
      <c r="T448" s="92"/>
      <c r="U448" s="91"/>
      <c r="V448" s="92"/>
      <c r="W448" s="67"/>
      <c r="X448" s="67"/>
      <c r="Y448" s="67"/>
      <c r="Z448" s="67"/>
      <c r="AA448" s="67"/>
      <c r="AB448" s="67"/>
      <c r="AC448" s="67"/>
      <c r="AD448" s="186"/>
      <c r="AE448" s="33">
        <v>1.44</v>
      </c>
    </row>
    <row r="449" spans="1:31" x14ac:dyDescent="0.25">
      <c r="A449" s="30" t="s">
        <v>417</v>
      </c>
      <c r="B449" s="190">
        <v>46133</v>
      </c>
      <c r="C449" s="62" t="s">
        <v>98</v>
      </c>
      <c r="D449" s="97" t="s">
        <v>95</v>
      </c>
      <c r="E449" s="29">
        <v>46135</v>
      </c>
      <c r="F449" s="29">
        <v>47141</v>
      </c>
      <c r="G449" s="63">
        <v>2500000</v>
      </c>
      <c r="H449" s="67"/>
      <c r="I449" s="31">
        <v>3562100</v>
      </c>
      <c r="J449" s="31">
        <v>2759600</v>
      </c>
      <c r="K449" s="184">
        <v>3262100</v>
      </c>
      <c r="L449" s="184">
        <v>2459600</v>
      </c>
      <c r="M449" s="31">
        <v>300000</v>
      </c>
      <c r="N449" s="31">
        <v>300000</v>
      </c>
      <c r="O449" s="186"/>
      <c r="P449" s="91">
        <v>3.04E-2</v>
      </c>
      <c r="Q449" s="186">
        <v>3.5499999999999997E-2</v>
      </c>
      <c r="R449" s="186">
        <v>3.15E-2</v>
      </c>
      <c r="S449" s="186">
        <v>2.5000000000000001E-2</v>
      </c>
      <c r="T449" s="92">
        <v>101.33241952</v>
      </c>
      <c r="U449" s="91">
        <v>8.8800000000000007E-3</v>
      </c>
      <c r="V449" s="92">
        <v>102.21991952</v>
      </c>
      <c r="W449" s="67"/>
      <c r="X449" s="67"/>
      <c r="Y449" s="67"/>
      <c r="Z449" s="67"/>
      <c r="AA449" s="67"/>
      <c r="AB449" s="67"/>
      <c r="AC449" s="67"/>
      <c r="AD449" s="186">
        <v>3.5499999999999997E-2</v>
      </c>
      <c r="AE449" s="33">
        <v>1.42</v>
      </c>
    </row>
    <row r="450" spans="1:31" x14ac:dyDescent="0.25">
      <c r="A450" s="121" t="s">
        <v>420</v>
      </c>
      <c r="B450" s="190">
        <v>46134</v>
      </c>
      <c r="C450" s="126" t="s">
        <v>74</v>
      </c>
      <c r="D450" s="97" t="s">
        <v>95</v>
      </c>
      <c r="E450" s="29">
        <v>46136</v>
      </c>
      <c r="F450" s="190">
        <v>47876</v>
      </c>
      <c r="G450" s="124">
        <v>3500000</v>
      </c>
      <c r="H450" s="145"/>
      <c r="I450" s="160">
        <v>3826100</v>
      </c>
      <c r="J450" s="160">
        <v>3821100</v>
      </c>
      <c r="K450" s="233">
        <v>3526100</v>
      </c>
      <c r="L450" s="233">
        <v>3521100</v>
      </c>
      <c r="M450" s="160">
        <v>300000</v>
      </c>
      <c r="N450" s="160">
        <v>300000</v>
      </c>
      <c r="O450" s="234"/>
      <c r="P450" s="162">
        <v>3.5680000000000003E-2</v>
      </c>
      <c r="Q450" s="234">
        <v>3.85E-2</v>
      </c>
      <c r="R450" s="234">
        <v>3.73E-2</v>
      </c>
      <c r="S450" s="234">
        <v>3.4000000000000002E-2</v>
      </c>
      <c r="T450" s="163">
        <v>101.22054485</v>
      </c>
      <c r="U450" s="162">
        <v>9.1999999999999998E-3</v>
      </c>
      <c r="V450" s="163">
        <v>102.14026706999999</v>
      </c>
      <c r="W450" s="145"/>
      <c r="X450" s="145"/>
      <c r="Y450" s="145"/>
      <c r="Z450" s="145"/>
      <c r="AA450" s="145"/>
      <c r="AB450" s="145"/>
      <c r="AC450" s="145"/>
      <c r="AD450" s="234">
        <v>3.85E-2</v>
      </c>
      <c r="AE450" s="119">
        <v>1.0900000000000001</v>
      </c>
    </row>
    <row r="451" spans="1:31" x14ac:dyDescent="0.25">
      <c r="A451" s="121" t="s">
        <v>438</v>
      </c>
      <c r="B451" s="190">
        <v>46140</v>
      </c>
      <c r="C451" s="62" t="s">
        <v>64</v>
      </c>
      <c r="D451" s="97" t="s">
        <v>95</v>
      </c>
      <c r="E451" s="29">
        <v>46142</v>
      </c>
      <c r="F451" s="29">
        <v>46506</v>
      </c>
      <c r="G451" s="124">
        <v>7800000</v>
      </c>
      <c r="H451" s="145"/>
      <c r="I451" s="160">
        <v>8062920</v>
      </c>
      <c r="J451" s="160">
        <v>7662920</v>
      </c>
      <c r="K451" s="233">
        <v>3770000</v>
      </c>
      <c r="L451" s="233">
        <v>3370000</v>
      </c>
      <c r="M451" s="160">
        <v>4292920</v>
      </c>
      <c r="N451" s="160">
        <v>4292920</v>
      </c>
      <c r="O451" s="234"/>
      <c r="P451" s="162">
        <v>2.5180000000000001E-2</v>
      </c>
      <c r="Q451" s="234">
        <v>2.81E-2</v>
      </c>
      <c r="R451" s="234">
        <v>2.5899999999999999E-2</v>
      </c>
      <c r="S451" s="234">
        <v>2.4500000000000001E-2</v>
      </c>
      <c r="T451" s="163"/>
      <c r="U451" s="162"/>
      <c r="V451" s="163"/>
      <c r="W451" s="145"/>
      <c r="X451" s="145"/>
      <c r="Y451" s="145"/>
      <c r="Z451" s="145"/>
      <c r="AA451" s="145"/>
      <c r="AB451" s="145"/>
      <c r="AC451" s="145"/>
      <c r="AD451" s="234"/>
      <c r="AE451" s="119">
        <v>1.03</v>
      </c>
    </row>
    <row r="452" spans="1:31" x14ac:dyDescent="0.25">
      <c r="A452" s="121" t="s">
        <v>439</v>
      </c>
      <c r="B452" s="190">
        <v>46146</v>
      </c>
      <c r="C452" s="148" t="s">
        <v>365</v>
      </c>
      <c r="D452" s="123" t="s">
        <v>102</v>
      </c>
      <c r="E452" s="29">
        <v>46148</v>
      </c>
      <c r="F452" s="29">
        <v>53453</v>
      </c>
      <c r="G452" s="124">
        <v>2000000</v>
      </c>
      <c r="H452" s="145"/>
      <c r="I452" s="160">
        <v>2086100</v>
      </c>
      <c r="J452" s="160">
        <v>1786100</v>
      </c>
      <c r="K452" s="233">
        <v>1988400</v>
      </c>
      <c r="L452" s="233">
        <v>1688400</v>
      </c>
      <c r="M452" s="160">
        <v>97700</v>
      </c>
      <c r="N452" s="160">
        <v>97700</v>
      </c>
      <c r="O452" s="234">
        <v>6.5000000000000002E-2</v>
      </c>
      <c r="P452" s="162"/>
      <c r="Q452" s="234">
        <v>7.1999999999999995E-2</v>
      </c>
      <c r="R452" s="234">
        <v>6.5000000000000002E-2</v>
      </c>
      <c r="S452" s="234">
        <v>5.7000000000000002E-2</v>
      </c>
      <c r="T452" s="163"/>
      <c r="U452" s="162"/>
      <c r="V452" s="163"/>
      <c r="W452" s="145"/>
      <c r="X452" s="145"/>
      <c r="Y452" s="145"/>
      <c r="Z452" s="145"/>
      <c r="AA452" s="145"/>
      <c r="AB452" s="145"/>
      <c r="AC452" s="145"/>
      <c r="AD452" s="234">
        <v>6.5000000000000002E-2</v>
      </c>
      <c r="AE452" s="119">
        <v>1.04</v>
      </c>
    </row>
    <row r="453" spans="1:31" x14ac:dyDescent="0.25">
      <c r="A453" s="238" t="s">
        <v>441</v>
      </c>
      <c r="B453" s="239">
        <v>46154</v>
      </c>
      <c r="C453" s="240" t="s">
        <v>76</v>
      </c>
      <c r="D453" s="241" t="s">
        <v>102</v>
      </c>
      <c r="E453" s="239">
        <v>46156</v>
      </c>
      <c r="F453" s="239">
        <v>46338</v>
      </c>
      <c r="G453" s="242">
        <v>1000000</v>
      </c>
      <c r="H453" s="243"/>
      <c r="I453" s="244">
        <v>2692880</v>
      </c>
      <c r="J453" s="245">
        <v>1000000</v>
      </c>
      <c r="K453" s="246">
        <v>2600000</v>
      </c>
      <c r="L453" s="246">
        <v>907120</v>
      </c>
      <c r="M453" s="245">
        <v>92880</v>
      </c>
      <c r="N453" s="245">
        <v>92880</v>
      </c>
      <c r="O453" s="247"/>
      <c r="P453" s="248">
        <v>2.3980000000000001E-2</v>
      </c>
      <c r="Q453" s="249">
        <v>2.4799999999999999E-2</v>
      </c>
      <c r="R453" s="249">
        <v>2.4E-2</v>
      </c>
      <c r="S453" s="249">
        <v>2.3800000000000002E-2</v>
      </c>
      <c r="T453" s="250"/>
      <c r="U453" s="248"/>
      <c r="V453" s="250"/>
      <c r="W453" s="243"/>
      <c r="X453" s="243"/>
      <c r="Y453" s="243"/>
      <c r="Z453" s="243"/>
      <c r="AA453" s="243"/>
      <c r="AB453" s="243"/>
      <c r="AC453" s="243"/>
      <c r="AD453" s="249"/>
      <c r="AE453" s="251">
        <v>2.96</v>
      </c>
    </row>
    <row r="454" spans="1:31" x14ac:dyDescent="0.25">
      <c r="A454" s="121" t="s">
        <v>435</v>
      </c>
      <c r="B454" s="190">
        <v>46155</v>
      </c>
      <c r="C454" s="148" t="s">
        <v>127</v>
      </c>
      <c r="D454" s="123" t="s">
        <v>102</v>
      </c>
      <c r="E454" s="29">
        <v>46157</v>
      </c>
      <c r="F454" s="29">
        <v>46853</v>
      </c>
      <c r="G454" s="63">
        <v>3000000</v>
      </c>
      <c r="H454" s="67"/>
      <c r="I454" s="31">
        <v>7116500</v>
      </c>
      <c r="J454" s="31">
        <v>3412500</v>
      </c>
      <c r="K454" s="184">
        <v>7116500</v>
      </c>
      <c r="L454" s="184">
        <v>3412500</v>
      </c>
      <c r="M454" s="31"/>
      <c r="N454" s="31"/>
      <c r="O454" s="186">
        <v>2.75E-2</v>
      </c>
      <c r="P454" s="91"/>
      <c r="Q454" s="186">
        <v>3.09E-2</v>
      </c>
      <c r="R454" s="186">
        <v>2.75E-2</v>
      </c>
      <c r="S454" s="186">
        <v>2.5000000000000001E-2</v>
      </c>
      <c r="T454" s="92">
        <v>100.09058213</v>
      </c>
      <c r="U454" s="91">
        <v>2.7200000000000002E-3</v>
      </c>
      <c r="V454" s="92">
        <v>100.36280435</v>
      </c>
      <c r="W454" s="67"/>
      <c r="X454" s="67"/>
      <c r="Y454" s="67"/>
      <c r="Z454" s="67"/>
      <c r="AA454" s="67"/>
      <c r="AB454" s="67"/>
      <c r="AC454" s="67"/>
      <c r="AD454" s="186">
        <v>2.8000000000000001E-2</v>
      </c>
      <c r="AE454" s="33">
        <v>2.37</v>
      </c>
    </row>
    <row r="455" spans="1:31" x14ac:dyDescent="0.25">
      <c r="A455" s="121" t="s">
        <v>420</v>
      </c>
      <c r="B455" s="190">
        <v>46161</v>
      </c>
      <c r="C455" s="126" t="s">
        <v>74</v>
      </c>
      <c r="D455" s="123" t="s">
        <v>102</v>
      </c>
      <c r="E455" s="29">
        <v>46163</v>
      </c>
      <c r="F455" s="190">
        <v>47876</v>
      </c>
      <c r="G455" s="124">
        <v>3500000</v>
      </c>
      <c r="H455" s="145"/>
      <c r="I455" s="160">
        <v>2910000</v>
      </c>
      <c r="J455" s="160">
        <v>2910000</v>
      </c>
      <c r="K455" s="233">
        <v>2610000</v>
      </c>
      <c r="L455" s="233">
        <v>2610000</v>
      </c>
      <c r="M455" s="160">
        <v>300000</v>
      </c>
      <c r="N455" s="160">
        <v>300000</v>
      </c>
      <c r="O455" s="234"/>
      <c r="P455" s="162">
        <v>3.7179999999999998E-2</v>
      </c>
      <c r="Q455" s="234">
        <v>3.85E-2</v>
      </c>
      <c r="R455" s="234">
        <v>3.85E-2</v>
      </c>
      <c r="S455" s="234">
        <v>3.5799999999999998E-2</v>
      </c>
      <c r="T455" s="163">
        <v>100.55875725</v>
      </c>
      <c r="U455" s="162">
        <v>1.208E-2</v>
      </c>
      <c r="V455" s="163">
        <v>101.76722947</v>
      </c>
      <c r="W455" s="145"/>
      <c r="X455" s="145"/>
      <c r="Y455" s="145"/>
      <c r="Z455" s="145"/>
      <c r="AA455" s="145"/>
      <c r="AB455" s="145"/>
      <c r="AC455" s="145"/>
      <c r="AD455" s="234">
        <v>3.85E-2</v>
      </c>
      <c r="AE455" s="119">
        <v>0.83</v>
      </c>
    </row>
    <row r="456" spans="1:31" x14ac:dyDescent="0.25">
      <c r="A456" s="30" t="s">
        <v>417</v>
      </c>
      <c r="B456" s="190">
        <v>46162</v>
      </c>
      <c r="C456" s="62" t="s">
        <v>98</v>
      </c>
      <c r="D456" s="123" t="s">
        <v>102</v>
      </c>
      <c r="E456" s="29">
        <v>46164</v>
      </c>
      <c r="F456" s="29">
        <v>47141</v>
      </c>
      <c r="G456" s="63">
        <v>2500000</v>
      </c>
      <c r="H456" s="145"/>
      <c r="I456" s="160">
        <v>2969500</v>
      </c>
      <c r="J456" s="160">
        <v>2553700</v>
      </c>
      <c r="K456" s="233">
        <v>2669500</v>
      </c>
      <c r="L456" s="233">
        <v>2253700</v>
      </c>
      <c r="M456" s="160">
        <v>300000</v>
      </c>
      <c r="N456" s="160">
        <v>300000</v>
      </c>
      <c r="O456" s="234"/>
      <c r="P456" s="162">
        <v>3.2489999999999998E-2</v>
      </c>
      <c r="Q456" s="234">
        <v>3.7999999999999999E-2</v>
      </c>
      <c r="R456" s="234">
        <v>3.3500000000000002E-2</v>
      </c>
      <c r="S456" s="234">
        <v>0.03</v>
      </c>
      <c r="T456" s="163">
        <v>100.76051543</v>
      </c>
      <c r="U456" s="162">
        <v>1.1730000000000001E-2</v>
      </c>
      <c r="V456" s="163">
        <v>101.93398765000001</v>
      </c>
      <c r="W456" s="145"/>
      <c r="X456" s="145"/>
      <c r="Y456" s="145"/>
      <c r="Z456" s="145"/>
      <c r="AA456" s="145"/>
      <c r="AB456" s="145"/>
      <c r="AC456" s="145"/>
      <c r="AD456" s="234">
        <v>3.5499999999999997E-2</v>
      </c>
      <c r="AE456" s="119">
        <v>1.19</v>
      </c>
    </row>
    <row r="457" spans="1:31" x14ac:dyDescent="0.25">
      <c r="A457" s="30" t="s">
        <v>442</v>
      </c>
      <c r="B457" s="190">
        <v>46167</v>
      </c>
      <c r="C457" s="103" t="s">
        <v>133</v>
      </c>
      <c r="D457" s="123" t="s">
        <v>102</v>
      </c>
      <c r="E457" s="29">
        <v>46170</v>
      </c>
      <c r="F457" s="29">
        <v>48727</v>
      </c>
      <c r="G457" s="124">
        <v>4000000</v>
      </c>
      <c r="H457" s="145"/>
      <c r="I457" s="160">
        <v>3413800</v>
      </c>
      <c r="J457" s="160">
        <v>3113800</v>
      </c>
      <c r="K457" s="233">
        <v>3204700</v>
      </c>
      <c r="L457" s="233">
        <v>2904700</v>
      </c>
      <c r="M457" s="160">
        <v>209100</v>
      </c>
      <c r="N457" s="160">
        <v>209100</v>
      </c>
      <c r="O457" s="234">
        <v>4.3499999999999997E-2</v>
      </c>
      <c r="P457" s="162"/>
      <c r="Q457" s="234">
        <v>4.6399999999999997E-2</v>
      </c>
      <c r="R457" s="234">
        <v>4.3499999999999997E-2</v>
      </c>
      <c r="S457" s="234">
        <v>3.5000000000000003E-2</v>
      </c>
      <c r="T457" s="163"/>
      <c r="U457" s="162"/>
      <c r="V457" s="163"/>
      <c r="W457" s="145"/>
      <c r="X457" s="145"/>
      <c r="Y457" s="145"/>
      <c r="Z457" s="145"/>
      <c r="AA457" s="145"/>
      <c r="AB457" s="145"/>
      <c r="AC457" s="145"/>
      <c r="AD457" s="234">
        <v>4.3499999999999997E-2</v>
      </c>
      <c r="AE457" s="119">
        <v>0.85</v>
      </c>
    </row>
    <row r="458" spans="1:31" x14ac:dyDescent="0.25">
      <c r="A458" s="30" t="s">
        <v>443</v>
      </c>
      <c r="B458" s="190">
        <v>46168</v>
      </c>
      <c r="C458" s="62" t="s">
        <v>64</v>
      </c>
      <c r="D458" s="123" t="s">
        <v>102</v>
      </c>
      <c r="E458" s="29">
        <v>46170</v>
      </c>
      <c r="F458" s="29">
        <v>46534</v>
      </c>
      <c r="G458" s="124">
        <v>9000000</v>
      </c>
      <c r="H458" s="145"/>
      <c r="I458" s="160">
        <v>11063720</v>
      </c>
      <c r="J458" s="160">
        <v>10240720</v>
      </c>
      <c r="K458" s="233">
        <v>7554240</v>
      </c>
      <c r="L458" s="233">
        <v>6731240</v>
      </c>
      <c r="M458" s="160">
        <v>3509480</v>
      </c>
      <c r="N458" s="160">
        <v>3509480</v>
      </c>
      <c r="O458" s="234"/>
      <c r="P458" s="162">
        <v>2.5649999999999999E-2</v>
      </c>
      <c r="Q458" s="234">
        <v>2.8000000000000001E-2</v>
      </c>
      <c r="R458" s="234">
        <v>2.6499999999999999E-2</v>
      </c>
      <c r="S458" s="234">
        <v>0.01</v>
      </c>
      <c r="T458" s="163"/>
      <c r="U458" s="162"/>
      <c r="V458" s="163"/>
      <c r="W458" s="145"/>
      <c r="X458" s="145"/>
      <c r="Y458" s="145"/>
      <c r="Z458" s="145"/>
      <c r="AA458" s="145"/>
      <c r="AB458" s="145"/>
      <c r="AC458" s="145"/>
      <c r="AD458" s="234"/>
      <c r="AE458" s="119">
        <v>1.23</v>
      </c>
    </row>
    <row r="459" spans="1:31" x14ac:dyDescent="0.25">
      <c r="A459" s="30" t="s">
        <v>444</v>
      </c>
      <c r="B459" s="190">
        <v>46175</v>
      </c>
      <c r="C459" s="62" t="s">
        <v>66</v>
      </c>
      <c r="D459" s="123" t="s">
        <v>106</v>
      </c>
      <c r="E459" s="29">
        <v>46177</v>
      </c>
      <c r="F459" s="29">
        <v>46268</v>
      </c>
      <c r="G459" s="242">
        <v>1000000</v>
      </c>
      <c r="H459" s="145"/>
      <c r="I459" s="160">
        <v>1479880</v>
      </c>
      <c r="J459" s="160">
        <v>979880</v>
      </c>
      <c r="K459" s="233">
        <v>1470000</v>
      </c>
      <c r="L459" s="233">
        <v>970000</v>
      </c>
      <c r="M459" s="160">
        <v>9880</v>
      </c>
      <c r="N459" s="160">
        <v>9880</v>
      </c>
      <c r="O459" s="234"/>
      <c r="P459" s="162">
        <v>2.4E-2</v>
      </c>
      <c r="Q459" s="234">
        <v>2.46E-2</v>
      </c>
      <c r="R459" s="234">
        <v>2.4E-2</v>
      </c>
      <c r="S459" s="234">
        <v>2.4E-2</v>
      </c>
      <c r="T459" s="163"/>
      <c r="U459" s="162"/>
      <c r="V459" s="163"/>
      <c r="W459" s="145"/>
      <c r="X459" s="145"/>
      <c r="Y459" s="145"/>
      <c r="Z459" s="145"/>
      <c r="AA459" s="145"/>
      <c r="AB459" s="145"/>
      <c r="AC459" s="145"/>
      <c r="AD459" s="234"/>
      <c r="AE459" s="119">
        <v>1.48</v>
      </c>
    </row>
    <row r="460" spans="1:31" x14ac:dyDescent="0.25">
      <c r="A460" s="30" t="s">
        <v>445</v>
      </c>
      <c r="B460" s="190">
        <v>46176</v>
      </c>
      <c r="C460" s="103" t="s">
        <v>143</v>
      </c>
      <c r="D460" s="123" t="s">
        <v>106</v>
      </c>
      <c r="E460" s="29">
        <v>46178</v>
      </c>
      <c r="F460" s="29">
        <v>51657</v>
      </c>
      <c r="G460" s="124">
        <v>2000000</v>
      </c>
      <c r="H460" s="145"/>
      <c r="I460" s="160">
        <v>1412400</v>
      </c>
      <c r="J460" s="160">
        <v>1410800</v>
      </c>
      <c r="K460" s="233">
        <v>1304600</v>
      </c>
      <c r="L460" s="233">
        <v>1303000</v>
      </c>
      <c r="M460" s="160">
        <v>107800</v>
      </c>
      <c r="N460" s="160">
        <v>107800</v>
      </c>
      <c r="O460" s="234">
        <v>6.2199999999999998E-2</v>
      </c>
      <c r="P460" s="162"/>
      <c r="Q460" s="234">
        <v>6.7000000000000004E-2</v>
      </c>
      <c r="R460" s="234">
        <v>6.2199999999999998E-2</v>
      </c>
      <c r="S460" s="234">
        <v>5.5E-2</v>
      </c>
      <c r="T460" s="163"/>
      <c r="U460" s="162"/>
      <c r="V460" s="163"/>
      <c r="W460" s="145"/>
      <c r="X460" s="145"/>
      <c r="Y460" s="145"/>
      <c r="Z460" s="145"/>
      <c r="AA460" s="145"/>
      <c r="AB460" s="145"/>
      <c r="AC460" s="145"/>
      <c r="AD460" s="234">
        <v>6.2199999999999998E-2</v>
      </c>
      <c r="AE460" s="119">
        <v>0.71</v>
      </c>
    </row>
    <row r="461" spans="1:31" x14ac:dyDescent="0.25">
      <c r="A461" s="30" t="s">
        <v>446</v>
      </c>
      <c r="B461" s="190">
        <v>46182</v>
      </c>
      <c r="C461" s="62" t="s">
        <v>64</v>
      </c>
      <c r="D461" s="123" t="s">
        <v>106</v>
      </c>
      <c r="E461" s="29">
        <v>46184</v>
      </c>
      <c r="F461" s="29">
        <v>46548</v>
      </c>
      <c r="G461" s="124">
        <v>7500000</v>
      </c>
      <c r="H461" s="145"/>
      <c r="I461" s="160">
        <v>8468220</v>
      </c>
      <c r="J461" s="160">
        <v>7500000</v>
      </c>
      <c r="K461" s="233">
        <v>4805500</v>
      </c>
      <c r="L461" s="233">
        <v>3837280</v>
      </c>
      <c r="M461" s="160">
        <v>3662720</v>
      </c>
      <c r="N461" s="160">
        <v>3662720</v>
      </c>
      <c r="O461" s="234"/>
      <c r="P461" s="162">
        <v>2.5860000000000001E-2</v>
      </c>
      <c r="Q461" s="234">
        <v>2.8000000000000001E-2</v>
      </c>
      <c r="R461" s="234">
        <v>2.69E-2</v>
      </c>
      <c r="S461" s="234">
        <v>2.5000000000000001E-2</v>
      </c>
      <c r="T461" s="163"/>
      <c r="U461" s="162"/>
      <c r="V461" s="163"/>
      <c r="W461" s="145"/>
      <c r="X461" s="145"/>
      <c r="Y461" s="145"/>
      <c r="Z461" s="145"/>
      <c r="AA461" s="145"/>
      <c r="AB461" s="145"/>
      <c r="AC461" s="145"/>
      <c r="AD461" s="234"/>
      <c r="AE461" s="119">
        <v>1.1299999999999999</v>
      </c>
    </row>
    <row r="462" spans="1:31" x14ac:dyDescent="0.25">
      <c r="A462" s="121" t="s">
        <v>435</v>
      </c>
      <c r="B462" s="190">
        <v>46183</v>
      </c>
      <c r="C462" s="148" t="s">
        <v>127</v>
      </c>
      <c r="D462" s="123" t="s">
        <v>106</v>
      </c>
      <c r="E462" s="29">
        <v>46185</v>
      </c>
      <c r="F462" s="29">
        <v>46853</v>
      </c>
      <c r="G462" s="63">
        <v>3000000</v>
      </c>
      <c r="H462" s="145"/>
      <c r="I462" s="160">
        <v>8502800</v>
      </c>
      <c r="J462" s="160">
        <v>3450000</v>
      </c>
      <c r="K462" s="233">
        <v>8502800</v>
      </c>
      <c r="L462" s="233">
        <v>3450000</v>
      </c>
      <c r="M462" s="160"/>
      <c r="N462" s="160"/>
      <c r="O462" s="234">
        <v>2.75E-2</v>
      </c>
      <c r="P462" s="162"/>
      <c r="Q462" s="234">
        <v>3.1199999999999999E-2</v>
      </c>
      <c r="R462" s="234">
        <v>2.75E-2</v>
      </c>
      <c r="S462" s="234">
        <v>2.53E-2</v>
      </c>
      <c r="T462" s="163">
        <v>100.08638093</v>
      </c>
      <c r="U462" s="162">
        <v>4.8300000000000001E-3</v>
      </c>
      <c r="V462" s="163">
        <v>100.56860315</v>
      </c>
      <c r="W462" s="145"/>
      <c r="X462" s="145"/>
      <c r="Y462" s="145"/>
      <c r="Z462" s="145"/>
      <c r="AA462" s="145"/>
      <c r="AB462" s="145"/>
      <c r="AC462" s="145"/>
      <c r="AD462" s="234">
        <v>2.8000000000000001E-2</v>
      </c>
      <c r="AE462" s="119">
        <v>2.83</v>
      </c>
    </row>
    <row r="463" spans="1:31" x14ac:dyDescent="0.25">
      <c r="A463" s="30" t="s">
        <v>417</v>
      </c>
      <c r="B463" s="190">
        <v>46188</v>
      </c>
      <c r="C463" s="62" t="s">
        <v>98</v>
      </c>
      <c r="D463" s="123" t="s">
        <v>106</v>
      </c>
      <c r="E463" s="29">
        <v>46190</v>
      </c>
      <c r="F463" s="29">
        <v>47141</v>
      </c>
      <c r="G463" s="124">
        <v>2500000</v>
      </c>
      <c r="H463" s="145"/>
      <c r="I463" s="160">
        <v>2756400</v>
      </c>
      <c r="J463" s="160">
        <v>2500000</v>
      </c>
      <c r="K463" s="233">
        <v>2456400</v>
      </c>
      <c r="L463" s="233">
        <v>2200000</v>
      </c>
      <c r="M463" s="160">
        <v>300000</v>
      </c>
      <c r="N463" s="160">
        <v>300000</v>
      </c>
      <c r="O463" s="234"/>
      <c r="P463" s="162">
        <v>3.3750000000000002E-2</v>
      </c>
      <c r="Q463" s="234">
        <v>4.1300000000000003E-2</v>
      </c>
      <c r="R463" s="234">
        <v>3.4700000000000002E-2</v>
      </c>
      <c r="S463" s="234">
        <v>3.2399999999999998E-2</v>
      </c>
      <c r="T463" s="163">
        <v>100.42974924000001</v>
      </c>
      <c r="U463" s="162">
        <v>1.4200000000000001E-2</v>
      </c>
      <c r="V463" s="163">
        <v>101.84974923999999</v>
      </c>
      <c r="W463" s="145"/>
      <c r="X463" s="145"/>
      <c r="Y463" s="145"/>
      <c r="Z463" s="145"/>
      <c r="AA463" s="145"/>
      <c r="AB463" s="145"/>
      <c r="AC463" s="145"/>
      <c r="AD463" s="234">
        <v>3.5499999999999997E-2</v>
      </c>
      <c r="AE463" s="119">
        <v>1.1000000000000001</v>
      </c>
    </row>
    <row r="464" spans="1:31" x14ac:dyDescent="0.25">
      <c r="A464" s="121" t="s">
        <v>420</v>
      </c>
      <c r="B464" s="190">
        <v>46190</v>
      </c>
      <c r="C464" s="126" t="s">
        <v>74</v>
      </c>
      <c r="D464" s="123" t="s">
        <v>106</v>
      </c>
      <c r="E464" s="29">
        <v>46192</v>
      </c>
      <c r="F464" s="190">
        <v>47876</v>
      </c>
      <c r="G464" s="124">
        <v>3500000</v>
      </c>
      <c r="H464" s="145"/>
      <c r="I464" s="160">
        <v>2257400</v>
      </c>
      <c r="J464" s="160">
        <v>2152400</v>
      </c>
      <c r="K464" s="233">
        <v>1957400</v>
      </c>
      <c r="L464" s="233">
        <v>1852400</v>
      </c>
      <c r="M464" s="160">
        <v>300000</v>
      </c>
      <c r="N464" s="160">
        <v>300000</v>
      </c>
      <c r="O464" s="234"/>
      <c r="P464" s="162">
        <v>3.9570000000000001E-2</v>
      </c>
      <c r="Q464" s="234">
        <v>5.5E-2</v>
      </c>
      <c r="R464" s="234">
        <v>4.0599999999999997E-2</v>
      </c>
      <c r="S464" s="234">
        <v>3.7499999999999999E-2</v>
      </c>
      <c r="T464" s="163">
        <v>99.550063010000002</v>
      </c>
      <c r="U464" s="162">
        <v>1.508E-2</v>
      </c>
      <c r="V464" s="163">
        <v>101.05797966999999</v>
      </c>
      <c r="W464" s="145"/>
      <c r="X464" s="145"/>
      <c r="Y464" s="145"/>
      <c r="Z464" s="145"/>
      <c r="AA464" s="145"/>
      <c r="AB464" s="145"/>
      <c r="AC464" s="145"/>
      <c r="AD464" s="234">
        <v>3.85E-2</v>
      </c>
      <c r="AE464" s="119">
        <v>0.64</v>
      </c>
    </row>
    <row r="465" spans="1:31" x14ac:dyDescent="0.25">
      <c r="A465" s="121" t="s">
        <v>447</v>
      </c>
      <c r="B465" s="190">
        <v>46196</v>
      </c>
      <c r="C465" s="62" t="s">
        <v>64</v>
      </c>
      <c r="D465" s="123" t="s">
        <v>106</v>
      </c>
      <c r="E465" s="29">
        <v>46198</v>
      </c>
      <c r="F465" s="29">
        <v>46562</v>
      </c>
      <c r="G465" s="124">
        <v>7500000</v>
      </c>
      <c r="H465" s="145"/>
      <c r="I465" s="160">
        <v>7205090</v>
      </c>
      <c r="J465" s="160">
        <v>7205090</v>
      </c>
      <c r="K465" s="233">
        <v>4567900</v>
      </c>
      <c r="L465" s="233">
        <v>4567900</v>
      </c>
      <c r="M465" s="160">
        <v>2637190</v>
      </c>
      <c r="N465" s="160">
        <v>2637190</v>
      </c>
      <c r="O465" s="234"/>
      <c r="P465" s="162">
        <v>2.6450000000000001E-2</v>
      </c>
      <c r="Q465" s="234">
        <v>2.7900000000000001E-2</v>
      </c>
      <c r="R465" s="234">
        <v>2.7900000000000001E-2</v>
      </c>
      <c r="S465" s="234">
        <v>2.53E-2</v>
      </c>
      <c r="T465" s="163"/>
      <c r="U465" s="162"/>
      <c r="V465" s="163"/>
      <c r="W465" s="145"/>
      <c r="X465" s="145"/>
      <c r="Y465" s="145"/>
      <c r="Z465" s="145"/>
      <c r="AA465" s="145"/>
      <c r="AB465" s="145"/>
      <c r="AC465" s="145"/>
      <c r="AD465" s="234"/>
      <c r="AE465" s="119">
        <v>0.96</v>
      </c>
    </row>
    <row r="466" spans="1:31" x14ac:dyDescent="0.25">
      <c r="A466" s="30" t="s">
        <v>442</v>
      </c>
      <c r="B466" s="190">
        <v>46197</v>
      </c>
      <c r="C466" s="148" t="s">
        <v>130</v>
      </c>
      <c r="D466" s="123" t="s">
        <v>106</v>
      </c>
      <c r="E466" s="29">
        <v>46199</v>
      </c>
      <c r="F466" s="29">
        <v>48727</v>
      </c>
      <c r="G466" s="124">
        <v>3500000</v>
      </c>
      <c r="H466" s="145"/>
      <c r="I466" s="160">
        <v>955800</v>
      </c>
      <c r="J466" s="160">
        <v>955800</v>
      </c>
      <c r="K466" s="233">
        <v>955800</v>
      </c>
      <c r="L466" s="233">
        <v>955800</v>
      </c>
      <c r="M466" s="160"/>
      <c r="N466" s="160"/>
      <c r="O466" s="234">
        <v>4.6800000000000001E-2</v>
      </c>
      <c r="P466" s="162"/>
      <c r="Q466" s="234">
        <v>4.6800000000000001E-2</v>
      </c>
      <c r="R466" s="234">
        <v>4.6800000000000001E-2</v>
      </c>
      <c r="S466" s="234">
        <v>0.04</v>
      </c>
      <c r="T466" s="163">
        <v>98.064538029999994</v>
      </c>
      <c r="U466" s="162">
        <v>3.3800000000000002E-3</v>
      </c>
      <c r="V466" s="163">
        <v>98.40287137</v>
      </c>
      <c r="W466" s="145"/>
      <c r="X466" s="145"/>
      <c r="Y466" s="145"/>
      <c r="Z466" s="145"/>
      <c r="AA466" s="145"/>
      <c r="AB466" s="145"/>
      <c r="AC466" s="145"/>
      <c r="AD466" s="234">
        <v>4.3499999999999997E-2</v>
      </c>
      <c r="AE466" s="119">
        <v>0.27</v>
      </c>
    </row>
    <row r="467" spans="1:31" x14ac:dyDescent="0.25">
      <c r="A467" s="30" t="s">
        <v>448</v>
      </c>
      <c r="B467" s="190">
        <v>46204</v>
      </c>
      <c r="C467" s="103" t="s">
        <v>128</v>
      </c>
      <c r="D467" s="123" t="s">
        <v>111</v>
      </c>
      <c r="E467" s="29">
        <v>46206</v>
      </c>
      <c r="F467" s="29">
        <v>46937</v>
      </c>
      <c r="G467" s="124">
        <v>5000000</v>
      </c>
      <c r="H467" s="145"/>
      <c r="I467" s="160">
        <v>4733200</v>
      </c>
      <c r="J467" s="160">
        <v>4726200</v>
      </c>
      <c r="K467" s="233">
        <v>4612000</v>
      </c>
      <c r="L467" s="233">
        <v>4605000</v>
      </c>
      <c r="M467" s="160">
        <v>121200</v>
      </c>
      <c r="N467" s="160">
        <v>121200</v>
      </c>
      <c r="O467" s="234">
        <v>3.1399999999999997E-2</v>
      </c>
      <c r="P467" s="162"/>
      <c r="Q467" s="234">
        <v>3.3700000000000001E-2</v>
      </c>
      <c r="R467" s="234">
        <v>3.1399999999999997E-2</v>
      </c>
      <c r="S467" s="234">
        <v>2.7E-2</v>
      </c>
      <c r="T467" s="163"/>
      <c r="U467" s="162"/>
      <c r="V467" s="163"/>
      <c r="W467" s="145"/>
      <c r="X467" s="145"/>
      <c r="Y467" s="145"/>
      <c r="Z467" s="145"/>
      <c r="AA467" s="145"/>
      <c r="AB467" s="145"/>
      <c r="AC467" s="145"/>
      <c r="AD467" s="234">
        <v>3.1399999999999997E-2</v>
      </c>
      <c r="AE467" s="119">
        <v>0.95</v>
      </c>
    </row>
    <row r="468" spans="1:31" x14ac:dyDescent="0.25">
      <c r="A468" s="30" t="s">
        <v>449</v>
      </c>
      <c r="B468" s="190">
        <v>46210</v>
      </c>
      <c r="C468" s="62" t="s">
        <v>66</v>
      </c>
      <c r="D468" s="123" t="s">
        <v>111</v>
      </c>
      <c r="E468" s="29">
        <v>46212</v>
      </c>
      <c r="F468" s="29">
        <v>46303</v>
      </c>
      <c r="G468" s="124">
        <v>1000000</v>
      </c>
      <c r="H468" s="145"/>
      <c r="I468" s="160">
        <v>1599530</v>
      </c>
      <c r="J468" s="160">
        <v>1000000</v>
      </c>
      <c r="K468" s="233">
        <v>1560000</v>
      </c>
      <c r="L468" s="233">
        <v>960470</v>
      </c>
      <c r="M468" s="160">
        <v>39530</v>
      </c>
      <c r="N468" s="160">
        <v>39530</v>
      </c>
      <c r="O468" s="234"/>
      <c r="P468" s="162">
        <v>2.4080000000000001E-2</v>
      </c>
      <c r="Q468" s="234">
        <v>2.6100000000000002E-2</v>
      </c>
      <c r="R468" s="234">
        <v>2.4199999999999999E-2</v>
      </c>
      <c r="S468" s="234">
        <v>2.4E-2</v>
      </c>
      <c r="T468" s="163"/>
      <c r="U468" s="162"/>
      <c r="V468" s="163"/>
      <c r="W468" s="145"/>
      <c r="X468" s="145"/>
      <c r="Y468" s="145"/>
      <c r="Z468" s="145"/>
      <c r="AA468" s="145"/>
      <c r="AB468" s="145"/>
      <c r="AC468" s="145"/>
      <c r="AD468" s="234"/>
      <c r="AE468" s="119">
        <v>1.6</v>
      </c>
    </row>
    <row r="469" spans="1:31" x14ac:dyDescent="0.25">
      <c r="A469" s="30" t="s">
        <v>450</v>
      </c>
      <c r="B469" s="190">
        <v>46210</v>
      </c>
      <c r="C469" s="148" t="s">
        <v>133</v>
      </c>
      <c r="D469" s="123" t="s">
        <v>111</v>
      </c>
      <c r="E469" s="29">
        <v>46212</v>
      </c>
      <c r="F469" s="29">
        <v>48769</v>
      </c>
      <c r="G469" s="63">
        <v>4000000</v>
      </c>
      <c r="H469" s="67"/>
      <c r="I469" s="31">
        <v>3446000</v>
      </c>
      <c r="J469" s="31">
        <v>3442000</v>
      </c>
      <c r="K469" s="184">
        <v>3300200</v>
      </c>
      <c r="L469" s="184">
        <v>3296200</v>
      </c>
      <c r="M469" s="31">
        <v>145800</v>
      </c>
      <c r="N469" s="31">
        <v>145800</v>
      </c>
      <c r="O469" s="186">
        <v>4.9599999999999998E-2</v>
      </c>
      <c r="P469" s="91"/>
      <c r="Q469" s="186">
        <v>0.05</v>
      </c>
      <c r="R469" s="186">
        <v>4.9599999999999998E-2</v>
      </c>
      <c r="S469" s="186">
        <v>3.5000000000000003E-2</v>
      </c>
      <c r="T469" s="92"/>
      <c r="U469" s="91"/>
      <c r="V469" s="92"/>
      <c r="W469" s="67"/>
      <c r="X469" s="67"/>
      <c r="Y469" s="67"/>
      <c r="Z469" s="67"/>
      <c r="AA469" s="67"/>
      <c r="AB469" s="67"/>
      <c r="AC469" s="67"/>
      <c r="AD469" s="186">
        <v>4.9599999999999998E-2</v>
      </c>
      <c r="AE469" s="33">
        <v>0.86</v>
      </c>
    </row>
    <row r="470" spans="1:31" x14ac:dyDescent="0.25">
      <c r="A470" s="30" t="s">
        <v>436</v>
      </c>
      <c r="B470" s="190">
        <v>46216</v>
      </c>
      <c r="C470" s="148" t="s">
        <v>131</v>
      </c>
      <c r="D470" s="123" t="s">
        <v>111</v>
      </c>
      <c r="E470" s="29">
        <v>46218</v>
      </c>
      <c r="F470" s="29">
        <v>49781</v>
      </c>
      <c r="G470" s="124">
        <v>3500000</v>
      </c>
      <c r="H470" s="145"/>
      <c r="I470" s="160">
        <v>4151200</v>
      </c>
      <c r="J470" s="160">
        <v>4025000</v>
      </c>
      <c r="K470" s="233">
        <v>4151200</v>
      </c>
      <c r="L470" s="233">
        <v>4025000</v>
      </c>
      <c r="M470" s="160"/>
      <c r="N470" s="160"/>
      <c r="O470" s="234">
        <v>5.3999999999999999E-2</v>
      </c>
      <c r="P470" s="162"/>
      <c r="Q470" s="234">
        <v>4.9000000000000002E-2</v>
      </c>
      <c r="R470" s="234">
        <v>5.3999999999999999E-2</v>
      </c>
      <c r="S470" s="234">
        <v>0.06</v>
      </c>
      <c r="T470" s="163">
        <v>96.614420449999997</v>
      </c>
      <c r="U470" s="162">
        <v>1.2239999999999999E-2</v>
      </c>
      <c r="V470" s="163">
        <v>97.838170450000007</v>
      </c>
      <c r="W470" s="145"/>
      <c r="X470" s="145"/>
      <c r="Y470" s="145"/>
      <c r="Z470" s="145"/>
      <c r="AA470" s="145"/>
      <c r="AB470" s="145"/>
      <c r="AC470" s="145"/>
      <c r="AD470" s="234">
        <v>4.9500000000000002E-2</v>
      </c>
      <c r="AE470" s="119">
        <v>1.19</v>
      </c>
    </row>
    <row r="471" spans="1:31" x14ac:dyDescent="0.25">
      <c r="A471" s="30" t="s">
        <v>451</v>
      </c>
      <c r="B471" s="190">
        <v>46217</v>
      </c>
      <c r="C471" s="62" t="s">
        <v>64</v>
      </c>
      <c r="D471" s="123" t="s">
        <v>111</v>
      </c>
      <c r="E471" s="29">
        <v>46219</v>
      </c>
      <c r="F471" s="29">
        <v>46583</v>
      </c>
      <c r="G471" s="124">
        <v>8000000</v>
      </c>
      <c r="H471" s="145"/>
      <c r="I471" s="160">
        <v>5550670</v>
      </c>
      <c r="J471" s="160">
        <v>5550670</v>
      </c>
      <c r="K471" s="233">
        <v>2450000</v>
      </c>
      <c r="L471" s="233">
        <v>2450000</v>
      </c>
      <c r="M471" s="160">
        <v>3100067</v>
      </c>
      <c r="N471" s="160">
        <v>3100067</v>
      </c>
      <c r="O471" s="234"/>
      <c r="P471" s="162">
        <v>2.666E-2</v>
      </c>
      <c r="Q471" s="234">
        <v>2.8400000000000002E-2</v>
      </c>
      <c r="R471" s="234">
        <v>2.8400000000000002E-2</v>
      </c>
      <c r="S471" s="234">
        <v>2.5499999999999998E-2</v>
      </c>
      <c r="T471" s="163"/>
      <c r="U471" s="162"/>
      <c r="V471" s="163"/>
      <c r="W471" s="145"/>
      <c r="X471" s="145"/>
      <c r="Y471" s="145"/>
      <c r="Z471" s="145"/>
      <c r="AA471" s="145"/>
      <c r="AB471" s="145"/>
      <c r="AC471" s="145"/>
      <c r="AD471" s="234"/>
      <c r="AE471" s="119">
        <v>0.69</v>
      </c>
    </row>
    <row r="472" spans="1:31" x14ac:dyDescent="0.25">
      <c r="A472" s="30" t="s">
        <v>453</v>
      </c>
      <c r="B472" s="190">
        <v>46223</v>
      </c>
      <c r="C472" s="126" t="s">
        <v>452</v>
      </c>
      <c r="D472" s="123" t="s">
        <v>111</v>
      </c>
      <c r="E472" s="29">
        <v>46225</v>
      </c>
      <c r="F472" s="29">
        <v>47321</v>
      </c>
      <c r="G472" s="124">
        <v>4000000</v>
      </c>
      <c r="H472" s="145"/>
      <c r="I472" s="160">
        <v>3696200</v>
      </c>
      <c r="J472" s="160">
        <v>3686200</v>
      </c>
      <c r="K472" s="233">
        <v>3346200</v>
      </c>
      <c r="L472" s="233">
        <v>3336200</v>
      </c>
      <c r="M472" s="160">
        <v>350000</v>
      </c>
      <c r="N472" s="160">
        <v>350000</v>
      </c>
      <c r="O472" s="234"/>
      <c r="P472" s="162">
        <v>3.7080000000000002E-2</v>
      </c>
      <c r="Q472" s="234">
        <v>0.04</v>
      </c>
      <c r="R472" s="234">
        <v>3.85E-2</v>
      </c>
      <c r="S472" s="234">
        <v>3.4000000000000002E-2</v>
      </c>
      <c r="T472" s="163">
        <v>99.836755089999997</v>
      </c>
      <c r="U472" s="162">
        <v>0</v>
      </c>
      <c r="V472" s="163">
        <v>99.836755089999997</v>
      </c>
      <c r="W472" s="145"/>
      <c r="X472" s="145"/>
      <c r="Y472" s="145"/>
      <c r="Z472" s="145"/>
      <c r="AA472" s="145"/>
      <c r="AB472" s="145"/>
      <c r="AC472" s="145"/>
      <c r="AD472" s="234">
        <v>3.6499999999999998E-2</v>
      </c>
      <c r="AE472" s="119">
        <v>0.92</v>
      </c>
    </row>
    <row r="473" spans="1:31" x14ac:dyDescent="0.25">
      <c r="A473" s="30" t="s">
        <v>455</v>
      </c>
      <c r="B473" s="190">
        <v>46224</v>
      </c>
      <c r="C473" s="126" t="s">
        <v>456</v>
      </c>
      <c r="D473" s="123" t="s">
        <v>111</v>
      </c>
      <c r="E473" s="29">
        <v>46226</v>
      </c>
      <c r="F473" s="29">
        <v>48052</v>
      </c>
      <c r="G473" s="124">
        <v>4000000</v>
      </c>
      <c r="H473" s="67"/>
      <c r="I473" s="31">
        <v>3213600</v>
      </c>
      <c r="J473" s="31">
        <v>3213600</v>
      </c>
      <c r="K473" s="184">
        <v>2863600</v>
      </c>
      <c r="L473" s="184">
        <v>2863600</v>
      </c>
      <c r="M473" s="31">
        <v>350000</v>
      </c>
      <c r="N473" s="31">
        <v>350000</v>
      </c>
      <c r="O473" s="186"/>
      <c r="P473" s="91">
        <v>4.2810000000000001E-2</v>
      </c>
      <c r="Q473" s="186">
        <v>4.6399999999999997E-2</v>
      </c>
      <c r="R473" s="186">
        <v>4.6399999999999997E-2</v>
      </c>
      <c r="S473" s="186">
        <v>3.5000000000000003E-2</v>
      </c>
      <c r="T473" s="92">
        <v>98.524251399999997</v>
      </c>
      <c r="U473" s="91">
        <v>0</v>
      </c>
      <c r="V473" s="92">
        <v>98.524251399999997</v>
      </c>
      <c r="W473" s="67"/>
      <c r="X473" s="67"/>
      <c r="Y473" s="67"/>
      <c r="Z473" s="67"/>
      <c r="AA473" s="67"/>
      <c r="AB473" s="67"/>
      <c r="AC473" s="67"/>
      <c r="AD473" s="186">
        <v>3.95E-2</v>
      </c>
      <c r="AE473" s="33">
        <v>0.8</v>
      </c>
    </row>
    <row r="474" spans="1:31" x14ac:dyDescent="0.25">
      <c r="A474" s="30" t="s">
        <v>445</v>
      </c>
      <c r="B474" s="190">
        <v>46237</v>
      </c>
      <c r="C474" s="148" t="s">
        <v>162</v>
      </c>
      <c r="D474" s="123" t="s">
        <v>118</v>
      </c>
      <c r="E474" s="29">
        <v>46239</v>
      </c>
      <c r="F474" s="29">
        <v>51657</v>
      </c>
      <c r="G474" s="124">
        <v>1500000</v>
      </c>
      <c r="H474" s="145"/>
      <c r="I474" s="160">
        <v>3809100</v>
      </c>
      <c r="J474" s="160">
        <v>1724900</v>
      </c>
      <c r="K474" s="233">
        <v>3809100</v>
      </c>
      <c r="L474" s="233">
        <v>1724900</v>
      </c>
      <c r="M474" s="160"/>
      <c r="N474" s="160"/>
      <c r="O474" s="234">
        <v>6.3500000000000001E-2</v>
      </c>
      <c r="P474" s="162"/>
      <c r="Q474" s="234">
        <v>7.0000000000000007E-2</v>
      </c>
      <c r="R474" s="234">
        <v>6.3500000000000001E-2</v>
      </c>
      <c r="S474" s="234">
        <v>5.5E-2</v>
      </c>
      <c r="T474" s="163">
        <v>98.751927609999996</v>
      </c>
      <c r="U474" s="162">
        <v>1.0370000000000001E-2</v>
      </c>
      <c r="V474" s="163">
        <v>99.788594279999998</v>
      </c>
      <c r="W474" s="145"/>
      <c r="X474" s="145"/>
      <c r="Y474" s="145"/>
      <c r="Z474" s="145"/>
      <c r="AA474" s="145"/>
      <c r="AB474" s="145"/>
      <c r="AC474" s="145"/>
      <c r="AD474" s="234">
        <v>6.2199999999999998E-2</v>
      </c>
      <c r="AE474" s="119">
        <v>2.54</v>
      </c>
    </row>
    <row r="475" spans="1:31" x14ac:dyDescent="0.25">
      <c r="A475" s="30" t="s">
        <v>448</v>
      </c>
      <c r="B475" s="190">
        <v>46238</v>
      </c>
      <c r="C475" s="103" t="s">
        <v>127</v>
      </c>
      <c r="D475" s="123" t="s">
        <v>118</v>
      </c>
      <c r="E475" s="29">
        <v>46240</v>
      </c>
      <c r="F475" s="29">
        <v>46937</v>
      </c>
      <c r="G475" s="124">
        <v>4500000</v>
      </c>
      <c r="H475" s="145"/>
      <c r="I475" s="160">
        <v>6345500</v>
      </c>
      <c r="J475" s="160">
        <v>5136400</v>
      </c>
      <c r="K475" s="233">
        <v>6345500</v>
      </c>
      <c r="L475" s="233">
        <v>5136400</v>
      </c>
      <c r="M475" s="160"/>
      <c r="N475" s="160"/>
      <c r="O475" s="234">
        <v>3.2899999999999999E-2</v>
      </c>
      <c r="P475" s="162"/>
      <c r="Q475" s="234">
        <v>4.4999999999999998E-2</v>
      </c>
      <c r="R475" s="234">
        <v>3.2899999999999999E-2</v>
      </c>
      <c r="S475" s="234">
        <v>0.02</v>
      </c>
      <c r="T475" s="163">
        <v>99.722824220000007</v>
      </c>
      <c r="U475" s="162">
        <v>2.8800000000000002E-3</v>
      </c>
      <c r="V475" s="163">
        <v>100.01065755</v>
      </c>
      <c r="W475" s="145"/>
      <c r="X475" s="145"/>
      <c r="Y475" s="145"/>
      <c r="Z475" s="145"/>
      <c r="AA475" s="145"/>
      <c r="AB475" s="145"/>
      <c r="AC475" s="145"/>
      <c r="AD475" s="234">
        <v>3.1399999999999997E-2</v>
      </c>
      <c r="AE475" s="119">
        <v>1.41</v>
      </c>
    </row>
    <row r="476" spans="1:31" x14ac:dyDescent="0.25">
      <c r="A476" s="30" t="s">
        <v>458</v>
      </c>
      <c r="B476" s="190">
        <v>46238</v>
      </c>
      <c r="C476" s="62" t="s">
        <v>76</v>
      </c>
      <c r="D476" s="123" t="s">
        <v>118</v>
      </c>
      <c r="E476" s="29">
        <v>46240</v>
      </c>
      <c r="F476" s="29">
        <v>46422</v>
      </c>
      <c r="G476" s="124">
        <v>1000000</v>
      </c>
      <c r="H476" s="145"/>
      <c r="I476" s="160">
        <v>1049490</v>
      </c>
      <c r="J476" s="160">
        <v>1000000</v>
      </c>
      <c r="K476" s="233">
        <v>950000</v>
      </c>
      <c r="L476" s="233">
        <v>900510</v>
      </c>
      <c r="M476" s="160">
        <v>99490</v>
      </c>
      <c r="N476" s="160">
        <v>99490</v>
      </c>
      <c r="O476" s="234"/>
      <c r="P476" s="162">
        <v>2.444E-2</v>
      </c>
      <c r="Q476" s="234">
        <v>2.52E-2</v>
      </c>
      <c r="R476" s="234">
        <v>2.52E-2</v>
      </c>
      <c r="S476" s="234">
        <v>2.3900000000000001E-2</v>
      </c>
      <c r="T476" s="163"/>
      <c r="U476" s="162"/>
      <c r="V476" s="163"/>
      <c r="W476" s="145"/>
      <c r="X476" s="145"/>
      <c r="Y476" s="145"/>
      <c r="Z476" s="145"/>
      <c r="AA476" s="145"/>
      <c r="AB476" s="145"/>
      <c r="AC476" s="145"/>
      <c r="AD476" s="234"/>
      <c r="AE476" s="119">
        <v>1.05</v>
      </c>
    </row>
    <row r="477" spans="1:31" x14ac:dyDescent="0.25">
      <c r="A477" s="30" t="s">
        <v>459</v>
      </c>
      <c r="B477" s="190">
        <v>46245</v>
      </c>
      <c r="C477" s="62" t="s">
        <v>64</v>
      </c>
      <c r="D477" s="123" t="s">
        <v>118</v>
      </c>
      <c r="E477" s="29">
        <v>46247</v>
      </c>
      <c r="F477" s="29">
        <v>46611</v>
      </c>
      <c r="G477" s="124">
        <v>7200000</v>
      </c>
      <c r="H477" s="145"/>
      <c r="I477" s="160">
        <v>6855320</v>
      </c>
      <c r="J477" s="160">
        <v>6855320</v>
      </c>
      <c r="K477" s="233">
        <v>3166000</v>
      </c>
      <c r="L477" s="233">
        <v>3166000</v>
      </c>
      <c r="M477" s="160">
        <v>3689320</v>
      </c>
      <c r="N477" s="160">
        <v>3689320</v>
      </c>
      <c r="O477" s="234"/>
      <c r="P477" s="162">
        <v>2.7539999999999999E-2</v>
      </c>
      <c r="Q477" s="234">
        <v>2.93E-2</v>
      </c>
      <c r="R477" s="234">
        <v>2.93E-2</v>
      </c>
      <c r="S477" s="234">
        <v>2.5999999999999999E-2</v>
      </c>
      <c r="T477" s="163"/>
      <c r="U477" s="162"/>
      <c r="V477" s="163"/>
      <c r="W477" s="145"/>
      <c r="X477" s="145"/>
      <c r="Y477" s="145"/>
      <c r="Z477" s="145"/>
      <c r="AA477" s="145"/>
      <c r="AB477" s="145"/>
      <c r="AC477" s="145"/>
      <c r="AD477" s="234"/>
      <c r="AE477" s="119">
        <v>0.95</v>
      </c>
    </row>
    <row r="478" spans="1:31" x14ac:dyDescent="0.25">
      <c r="A478" s="30" t="s">
        <v>453</v>
      </c>
      <c r="B478" s="190">
        <v>46251</v>
      </c>
      <c r="C478" s="62" t="s">
        <v>98</v>
      </c>
      <c r="D478" s="123" t="s">
        <v>118</v>
      </c>
      <c r="E478" s="29">
        <v>46253</v>
      </c>
      <c r="F478" s="29">
        <v>47321</v>
      </c>
      <c r="G478" s="124">
        <v>2500000</v>
      </c>
      <c r="H478" s="145"/>
      <c r="I478" s="160">
        <v>3222000</v>
      </c>
      <c r="J478" s="160">
        <v>2875000</v>
      </c>
      <c r="K478" s="233">
        <v>3122000</v>
      </c>
      <c r="L478" s="233">
        <v>2775000</v>
      </c>
      <c r="M478" s="160">
        <v>100000</v>
      </c>
      <c r="N478" s="160">
        <v>100000</v>
      </c>
      <c r="O478" s="234"/>
      <c r="P478" s="162">
        <v>3.9320000000000001E-2</v>
      </c>
      <c r="Q478" s="234">
        <v>4.1500000000000002E-2</v>
      </c>
      <c r="R478" s="234">
        <v>4.1300000000000003E-2</v>
      </c>
      <c r="S478" s="234">
        <v>3.5000000000000003E-2</v>
      </c>
      <c r="T478" s="163">
        <v>99.225694090000005</v>
      </c>
      <c r="U478" s="162">
        <v>2.7399999999999998E-3</v>
      </c>
      <c r="V478" s="163">
        <v>99.499444089999997</v>
      </c>
      <c r="W478" s="145"/>
      <c r="X478" s="145"/>
      <c r="Y478" s="145"/>
      <c r="Z478" s="145"/>
      <c r="AA478" s="145"/>
      <c r="AB478" s="145"/>
      <c r="AC478" s="145"/>
      <c r="AD478" s="234">
        <v>3.6499999999999998E-2</v>
      </c>
      <c r="AE478" s="119">
        <v>1.29</v>
      </c>
    </row>
    <row r="479" spans="1:31" x14ac:dyDescent="0.25">
      <c r="A479" s="30" t="s">
        <v>455</v>
      </c>
      <c r="B479" s="190">
        <v>46252</v>
      </c>
      <c r="C479" s="62" t="s">
        <v>74</v>
      </c>
      <c r="D479" s="123" t="s">
        <v>118</v>
      </c>
      <c r="E479" s="29">
        <v>46254</v>
      </c>
      <c r="F479" s="29">
        <v>48052</v>
      </c>
      <c r="G479" s="124">
        <v>3500000</v>
      </c>
      <c r="H479" s="145"/>
      <c r="I479" s="160">
        <v>5023000</v>
      </c>
      <c r="J479" s="160">
        <v>4025000</v>
      </c>
      <c r="K479" s="233">
        <v>4823000</v>
      </c>
      <c r="L479" s="233">
        <v>3825000</v>
      </c>
      <c r="M479" s="160">
        <v>200000</v>
      </c>
      <c r="N479" s="160">
        <v>200000</v>
      </c>
      <c r="O479" s="234"/>
      <c r="P479" s="162">
        <v>4.6929999999999999E-2</v>
      </c>
      <c r="Q479" s="234">
        <v>5.0200000000000002E-2</v>
      </c>
      <c r="R479" s="234">
        <v>4.8500000000000001E-2</v>
      </c>
      <c r="S479" s="234">
        <v>3.7999999999999999E-2</v>
      </c>
      <c r="T479" s="163">
        <v>96.763509319999997</v>
      </c>
      <c r="U479" s="162">
        <v>2.96E-3</v>
      </c>
      <c r="V479" s="163">
        <v>97.059759319999998</v>
      </c>
      <c r="W479" s="145"/>
      <c r="X479" s="145"/>
      <c r="Y479" s="145"/>
      <c r="Z479" s="145"/>
      <c r="AA479" s="145"/>
      <c r="AB479" s="145"/>
      <c r="AC479" s="145"/>
      <c r="AD479" s="234">
        <v>3.95E-2</v>
      </c>
      <c r="AE479" s="119">
        <v>1.44</v>
      </c>
    </row>
    <row r="480" spans="1:31" s="1" customFormat="1" x14ac:dyDescent="0.25">
      <c r="A480" s="30" t="s">
        <v>460</v>
      </c>
      <c r="B480" s="190">
        <v>46259</v>
      </c>
      <c r="C480" s="62" t="s">
        <v>64</v>
      </c>
      <c r="D480" s="123" t="s">
        <v>118</v>
      </c>
      <c r="E480" s="29">
        <v>46261</v>
      </c>
      <c r="F480" s="29">
        <v>46625</v>
      </c>
      <c r="G480" s="262">
        <v>7300000</v>
      </c>
      <c r="H480" s="263"/>
      <c r="I480" s="264">
        <v>7064740</v>
      </c>
      <c r="J480" s="264">
        <v>6364740</v>
      </c>
      <c r="K480" s="265">
        <v>3600000</v>
      </c>
      <c r="L480" s="265">
        <v>2900000</v>
      </c>
      <c r="M480" s="264">
        <v>3464740</v>
      </c>
      <c r="N480" s="264">
        <v>3464740</v>
      </c>
      <c r="O480" s="266"/>
      <c r="P480" s="267">
        <v>2.8340000000000001E-2</v>
      </c>
      <c r="Q480" s="266">
        <v>0.03</v>
      </c>
      <c r="R480" s="266">
        <v>2.9499999999999998E-2</v>
      </c>
      <c r="S480" s="266">
        <v>2.7300000000000001E-2</v>
      </c>
      <c r="T480" s="268"/>
      <c r="U480" s="267"/>
      <c r="V480" s="268"/>
      <c r="W480" s="263"/>
      <c r="X480" s="263"/>
      <c r="Y480" s="263"/>
      <c r="Z480" s="263"/>
      <c r="AA480" s="263"/>
      <c r="AB480" s="263"/>
      <c r="AC480" s="263"/>
      <c r="AD480" s="266"/>
      <c r="AE480" s="119">
        <v>0.97</v>
      </c>
    </row>
    <row r="481" spans="1:31" s="1" customFormat="1" x14ac:dyDescent="0.25">
      <c r="A481" s="34"/>
      <c r="B481" s="191"/>
      <c r="C481" s="154"/>
      <c r="D481" s="155"/>
      <c r="E481" s="191"/>
      <c r="F481" s="191"/>
      <c r="G481" s="12"/>
      <c r="I481" s="253"/>
      <c r="J481" s="253"/>
      <c r="K481" s="254"/>
      <c r="L481" s="254"/>
      <c r="M481" s="253"/>
      <c r="N481" s="253"/>
      <c r="O481" s="255"/>
      <c r="P481" s="36"/>
      <c r="Q481" s="255"/>
      <c r="R481" s="255"/>
      <c r="S481" s="255"/>
      <c r="T481" s="37"/>
      <c r="U481" s="36"/>
      <c r="V481" s="37"/>
      <c r="AD481" s="255"/>
      <c r="AE481" s="38"/>
    </row>
    <row r="482" spans="1:31" s="1" customFormat="1" x14ac:dyDescent="0.25">
      <c r="A482" s="34"/>
      <c r="B482" s="252"/>
      <c r="C482" s="154"/>
      <c r="D482" s="155"/>
      <c r="E482" s="252"/>
      <c r="F482" s="252"/>
      <c r="G482" s="12"/>
      <c r="I482" s="253"/>
      <c r="J482" s="253"/>
      <c r="K482" s="254"/>
      <c r="L482" s="254"/>
      <c r="M482" s="253"/>
      <c r="N482" s="253"/>
      <c r="O482" s="255"/>
      <c r="P482" s="36"/>
      <c r="Q482" s="255"/>
      <c r="R482" s="255"/>
      <c r="S482" s="255"/>
      <c r="T482" s="37"/>
      <c r="U482" s="36"/>
      <c r="V482" s="37"/>
      <c r="AD482" s="255"/>
      <c r="AE482" s="38"/>
    </row>
    <row r="483" spans="1:31" s="1" customFormat="1" x14ac:dyDescent="0.25">
      <c r="A483" s="48" t="s">
        <v>161</v>
      </c>
      <c r="B483" s="192"/>
      <c r="C483" s="48"/>
      <c r="D483" s="48"/>
      <c r="E483" s="192"/>
      <c r="F483" s="192"/>
      <c r="G483" s="48"/>
      <c r="H483" s="48"/>
      <c r="I483" s="12"/>
      <c r="J483" s="12"/>
      <c r="K483" s="156"/>
      <c r="L483" s="156"/>
      <c r="M483" s="151"/>
      <c r="N483" s="151"/>
      <c r="O483" s="152"/>
      <c r="P483" s="137"/>
      <c r="Q483" s="153"/>
      <c r="R483" s="153"/>
      <c r="S483" s="153"/>
      <c r="AE483" s="38"/>
    </row>
    <row r="484" spans="1:31" s="1" customFormat="1" x14ac:dyDescent="0.25">
      <c r="A484" s="48" t="s">
        <v>93</v>
      </c>
      <c r="B484" s="192"/>
      <c r="C484" s="48"/>
      <c r="D484" s="48"/>
      <c r="E484" s="192"/>
      <c r="F484" s="192"/>
      <c r="G484" s="48"/>
      <c r="H484" s="48"/>
      <c r="I484" s="12"/>
      <c r="J484" s="12"/>
      <c r="K484" s="156"/>
      <c r="L484" s="156"/>
      <c r="M484" s="151"/>
      <c r="N484" s="151"/>
      <c r="O484" s="152"/>
      <c r="P484" s="137"/>
      <c r="Q484" s="153"/>
      <c r="R484" s="153"/>
      <c r="S484" s="153"/>
      <c r="AE484" s="38"/>
    </row>
    <row r="485" spans="1:31" s="1" customFormat="1" x14ac:dyDescent="0.25">
      <c r="A485" s="48" t="s">
        <v>237</v>
      </c>
      <c r="B485" s="192"/>
      <c r="C485" s="48"/>
      <c r="D485" s="48"/>
      <c r="E485" s="192"/>
      <c r="F485" s="192"/>
      <c r="G485" s="48"/>
      <c r="H485" s="48"/>
      <c r="I485" s="12"/>
      <c r="J485" s="12"/>
      <c r="K485" s="156"/>
      <c r="L485" s="156"/>
      <c r="M485" s="151"/>
      <c r="N485" s="151"/>
      <c r="O485" s="152"/>
      <c r="P485" s="137"/>
      <c r="Q485" s="153"/>
      <c r="R485" s="153"/>
      <c r="S485" s="153"/>
      <c r="AE485" s="38"/>
    </row>
    <row r="486" spans="1:31" s="1" customFormat="1" x14ac:dyDescent="0.25">
      <c r="A486" s="48" t="s">
        <v>238</v>
      </c>
      <c r="B486" s="193"/>
      <c r="C486" s="4"/>
      <c r="E486" s="193"/>
      <c r="F486" s="193"/>
      <c r="I486" s="12"/>
      <c r="J486" s="12"/>
      <c r="K486" s="156"/>
      <c r="L486" s="156"/>
      <c r="M486" s="151"/>
      <c r="N486" s="151"/>
      <c r="O486" s="152"/>
      <c r="P486" s="137"/>
      <c r="Q486" s="153"/>
      <c r="R486" s="153"/>
      <c r="S486" s="153"/>
      <c r="AE486" s="38"/>
    </row>
    <row r="487" spans="1:31" s="1" customFormat="1" x14ac:dyDescent="0.25">
      <c r="A487" s="48" t="s">
        <v>249</v>
      </c>
      <c r="B487" s="193"/>
      <c r="C487" s="4"/>
      <c r="E487" s="193"/>
      <c r="F487" s="193"/>
      <c r="I487" s="12"/>
      <c r="J487" s="12"/>
      <c r="K487" s="156"/>
      <c r="L487" s="156"/>
      <c r="M487" s="151"/>
      <c r="N487" s="151"/>
      <c r="O487" s="152"/>
      <c r="P487" s="137"/>
      <c r="Q487" s="153"/>
      <c r="R487" s="153"/>
      <c r="S487" s="153"/>
      <c r="AE487" s="38"/>
    </row>
    <row r="488" spans="1:31" s="1" customFormat="1" x14ac:dyDescent="0.25">
      <c r="A488" s="48" t="s">
        <v>304</v>
      </c>
      <c r="B488" s="193"/>
      <c r="C488" s="4"/>
      <c r="E488" s="193"/>
      <c r="F488" s="193"/>
      <c r="I488" s="12"/>
      <c r="J488" s="12"/>
      <c r="K488" s="156"/>
      <c r="L488" s="156"/>
      <c r="M488" s="151"/>
      <c r="N488" s="151"/>
      <c r="O488" s="152"/>
      <c r="P488" s="137"/>
      <c r="Q488" s="153"/>
      <c r="R488" s="153"/>
      <c r="S488" s="153"/>
      <c r="AE488" s="38"/>
    </row>
    <row r="489" spans="1:31" s="1" customFormat="1" x14ac:dyDescent="0.25">
      <c r="A489" s="48" t="s">
        <v>351</v>
      </c>
      <c r="B489" s="193"/>
      <c r="C489" s="4"/>
      <c r="E489" s="193"/>
      <c r="F489" s="193"/>
      <c r="I489" s="12"/>
      <c r="J489" s="12"/>
      <c r="K489" s="156"/>
      <c r="L489" s="156"/>
      <c r="M489" s="151"/>
      <c r="N489" s="151"/>
      <c r="O489" s="152"/>
      <c r="P489" s="137"/>
      <c r="Q489" s="153"/>
      <c r="R489" s="153"/>
      <c r="S489" s="153"/>
      <c r="AE489" s="38"/>
    </row>
    <row r="490" spans="1:31" s="1" customFormat="1" x14ac:dyDescent="0.25">
      <c r="A490" s="48" t="s">
        <v>353</v>
      </c>
      <c r="B490" s="193"/>
      <c r="C490" s="4"/>
      <c r="E490" s="193"/>
      <c r="F490" s="193"/>
      <c r="I490" s="12"/>
      <c r="J490" s="12"/>
      <c r="K490" s="156"/>
      <c r="L490" s="156"/>
      <c r="M490" s="151"/>
      <c r="N490" s="151"/>
      <c r="O490" s="152"/>
      <c r="P490" s="137"/>
      <c r="Q490" s="153"/>
      <c r="R490" s="153"/>
      <c r="S490" s="153"/>
      <c r="AE490" s="38"/>
    </row>
    <row r="491" spans="1:31" s="1" customFormat="1" x14ac:dyDescent="0.25">
      <c r="A491" s="48" t="s">
        <v>355</v>
      </c>
      <c r="B491" s="193"/>
      <c r="C491" s="4"/>
      <c r="E491" s="193"/>
      <c r="F491" s="193"/>
      <c r="I491" s="12"/>
      <c r="J491" s="12"/>
      <c r="K491" s="156"/>
      <c r="L491" s="156"/>
      <c r="M491" s="151"/>
      <c r="N491" s="151"/>
      <c r="O491" s="152"/>
      <c r="P491" s="137"/>
      <c r="Q491" s="153"/>
      <c r="R491" s="153"/>
      <c r="S491" s="153"/>
      <c r="AE491" s="38"/>
    </row>
    <row r="492" spans="1:31" s="1" customFormat="1" x14ac:dyDescent="0.25">
      <c r="A492" s="48" t="s">
        <v>361</v>
      </c>
      <c r="B492" s="193"/>
      <c r="C492" s="4"/>
      <c r="E492" s="193"/>
      <c r="F492" s="193"/>
      <c r="I492" s="12"/>
      <c r="J492" s="12"/>
      <c r="K492" s="156"/>
      <c r="L492" s="156"/>
      <c r="M492" s="151"/>
      <c r="N492" s="151"/>
      <c r="O492" s="152"/>
      <c r="P492" s="137"/>
      <c r="Q492" s="153"/>
      <c r="R492" s="153"/>
      <c r="S492" s="153"/>
      <c r="AE492" s="38"/>
    </row>
    <row r="493" spans="1:31" s="1" customFormat="1" x14ac:dyDescent="0.25">
      <c r="A493" s="48" t="s">
        <v>362</v>
      </c>
      <c r="B493" s="193"/>
      <c r="C493" s="4"/>
      <c r="E493" s="193"/>
      <c r="F493" s="193"/>
      <c r="I493" s="12"/>
      <c r="J493" s="12"/>
      <c r="K493" s="156"/>
      <c r="L493" s="156"/>
      <c r="M493" s="151"/>
      <c r="N493" s="151"/>
      <c r="O493" s="152"/>
      <c r="P493" s="137"/>
      <c r="Q493" s="153"/>
      <c r="R493" s="153"/>
      <c r="S493" s="153"/>
      <c r="AE493" s="38"/>
    </row>
    <row r="494" spans="1:31" s="1" customFormat="1" x14ac:dyDescent="0.25">
      <c r="A494" s="48" t="s">
        <v>389</v>
      </c>
      <c r="B494" s="193"/>
      <c r="C494" s="4"/>
      <c r="E494" s="193"/>
      <c r="F494" s="193"/>
      <c r="I494" s="12"/>
      <c r="J494" s="12"/>
      <c r="K494" s="156"/>
      <c r="L494" s="156"/>
      <c r="M494" s="151"/>
      <c r="N494" s="151"/>
      <c r="O494" s="152"/>
      <c r="P494" s="137"/>
      <c r="Q494" s="153"/>
      <c r="R494" s="153"/>
      <c r="S494" s="153"/>
      <c r="AE494" s="38"/>
    </row>
    <row r="495" spans="1:31" s="1" customFormat="1" x14ac:dyDescent="0.25">
      <c r="A495" s="48" t="s">
        <v>392</v>
      </c>
      <c r="B495" s="193"/>
      <c r="C495" s="4"/>
      <c r="E495" s="193"/>
      <c r="F495" s="193"/>
      <c r="I495" s="12"/>
      <c r="J495" s="12"/>
      <c r="K495" s="156"/>
      <c r="L495" s="156"/>
      <c r="M495" s="151"/>
      <c r="N495" s="151"/>
      <c r="O495" s="152"/>
      <c r="P495" s="137"/>
      <c r="Q495" s="153"/>
      <c r="R495" s="153"/>
      <c r="S495" s="153"/>
      <c r="AE495" s="38"/>
    </row>
    <row r="496" spans="1:31" s="1" customFormat="1" x14ac:dyDescent="0.25">
      <c r="A496" s="48" t="s">
        <v>416</v>
      </c>
      <c r="B496" s="191"/>
      <c r="C496" s="154"/>
      <c r="D496" s="155"/>
      <c r="E496" s="203"/>
      <c r="F496" s="203"/>
      <c r="G496" s="12"/>
      <c r="I496" s="12"/>
      <c r="J496" s="12"/>
      <c r="K496" s="156"/>
      <c r="L496" s="156"/>
      <c r="M496" s="151"/>
      <c r="N496" s="151"/>
      <c r="O496" s="152"/>
      <c r="P496" s="137"/>
      <c r="Q496" s="153"/>
      <c r="R496" s="153"/>
      <c r="S496" s="153"/>
      <c r="AE496" s="38"/>
    </row>
    <row r="497" spans="1:31" s="1" customFormat="1" x14ac:dyDescent="0.25">
      <c r="A497" s="48" t="s">
        <v>419</v>
      </c>
      <c r="B497" s="191"/>
      <c r="C497" s="154"/>
      <c r="D497" s="155"/>
      <c r="E497" s="203"/>
      <c r="F497" s="203"/>
      <c r="G497" s="12"/>
      <c r="I497" s="12"/>
      <c r="J497" s="12"/>
      <c r="K497" s="156"/>
      <c r="L497" s="156"/>
      <c r="M497" s="151"/>
      <c r="N497" s="151"/>
      <c r="O497" s="152"/>
      <c r="P497" s="137"/>
      <c r="Q497" s="153"/>
      <c r="R497" s="153"/>
      <c r="S497" s="153"/>
      <c r="AE497" s="38"/>
    </row>
    <row r="498" spans="1:31" s="1" customFormat="1" x14ac:dyDescent="0.25">
      <c r="A498" s="48" t="s">
        <v>454</v>
      </c>
      <c r="B498" s="191"/>
      <c r="C498" s="154"/>
      <c r="D498" s="155"/>
      <c r="E498" s="203"/>
      <c r="F498" s="203"/>
      <c r="G498" s="12"/>
      <c r="I498" s="12"/>
      <c r="J498" s="12"/>
      <c r="K498" s="156"/>
      <c r="L498" s="156"/>
      <c r="M498" s="151"/>
      <c r="N498" s="151"/>
      <c r="O498" s="152"/>
      <c r="P498" s="137"/>
      <c r="Q498" s="153"/>
      <c r="R498" s="153"/>
      <c r="S498" s="153"/>
      <c r="AE498" s="38"/>
    </row>
    <row r="499" spans="1:31" s="1" customFormat="1" x14ac:dyDescent="0.25">
      <c r="A499" s="48" t="s">
        <v>457</v>
      </c>
      <c r="B499" s="191"/>
      <c r="C499" s="154"/>
      <c r="D499" s="155"/>
      <c r="E499" s="203"/>
      <c r="F499" s="203"/>
      <c r="G499" s="12"/>
      <c r="I499" s="12"/>
      <c r="J499" s="12"/>
      <c r="K499" s="156"/>
      <c r="L499" s="156"/>
      <c r="M499" s="151"/>
      <c r="N499" s="151"/>
      <c r="O499" s="152"/>
      <c r="P499" s="137"/>
      <c r="Q499" s="153"/>
      <c r="R499" s="153"/>
      <c r="S499" s="153"/>
      <c r="AE499" s="38"/>
    </row>
    <row r="500" spans="1:31" s="1" customFormat="1" ht="15.75" thickBot="1" x14ac:dyDescent="0.3">
      <c r="A500" s="34"/>
      <c r="B500" s="191"/>
      <c r="C500" s="154"/>
      <c r="D500" s="155"/>
      <c r="E500" s="203"/>
      <c r="F500" s="203"/>
      <c r="G500" s="12"/>
      <c r="I500" s="12"/>
      <c r="J500" s="12"/>
      <c r="K500" s="156"/>
      <c r="L500" s="156"/>
      <c r="M500" s="151"/>
      <c r="N500" s="151"/>
      <c r="O500" s="152"/>
      <c r="P500" s="137"/>
      <c r="Q500" s="153"/>
      <c r="R500" s="153"/>
      <c r="S500" s="153"/>
      <c r="AE500" s="38"/>
    </row>
    <row r="501" spans="1:31" s="1" customFormat="1" ht="15.75" thickBot="1" x14ac:dyDescent="0.3">
      <c r="A501" s="169" t="s">
        <v>315</v>
      </c>
      <c r="B501" s="191"/>
      <c r="C501" s="154"/>
      <c r="D501" s="155"/>
      <c r="E501" s="203"/>
      <c r="F501" s="203"/>
      <c r="G501" s="12"/>
      <c r="I501" s="12"/>
      <c r="J501" s="12"/>
      <c r="K501" s="156"/>
      <c r="L501" s="156"/>
      <c r="M501" s="151"/>
      <c r="N501" s="151"/>
      <c r="O501" s="152"/>
      <c r="P501" s="137"/>
      <c r="Q501" s="153"/>
      <c r="R501" s="153"/>
      <c r="S501" s="153"/>
      <c r="AE501" s="38"/>
    </row>
    <row r="502" spans="1:31" s="1" customFormat="1" ht="38.25" x14ac:dyDescent="0.25">
      <c r="A502" s="164" t="s">
        <v>200</v>
      </c>
      <c r="B502" s="194" t="s">
        <v>0</v>
      </c>
      <c r="C502" s="165" t="s">
        <v>53</v>
      </c>
      <c r="D502" s="165" t="s">
        <v>1</v>
      </c>
      <c r="E502" s="194" t="s">
        <v>199</v>
      </c>
      <c r="F502" s="194" t="s">
        <v>194</v>
      </c>
      <c r="G502" s="165" t="s">
        <v>195</v>
      </c>
      <c r="H502" s="165" t="s">
        <v>197</v>
      </c>
      <c r="I502" s="165" t="s">
        <v>4</v>
      </c>
      <c r="J502" s="165" t="s">
        <v>55</v>
      </c>
      <c r="K502" s="165" t="s">
        <v>5</v>
      </c>
      <c r="L502" s="166" t="s">
        <v>202</v>
      </c>
      <c r="M502" s="35"/>
      <c r="N502" s="47"/>
      <c r="O502" s="36"/>
      <c r="P502" s="36"/>
      <c r="Q502" s="36"/>
      <c r="R502" s="36"/>
      <c r="S502" s="37"/>
      <c r="T502" s="36"/>
      <c r="U502" s="37"/>
      <c r="V502" s="49"/>
      <c r="W502" s="36"/>
      <c r="X502" s="36"/>
      <c r="Y502" s="36"/>
      <c r="Z502" s="36"/>
      <c r="AA502" s="36"/>
      <c r="AB502" s="36"/>
      <c r="AC502" s="36"/>
      <c r="AD502" s="38"/>
    </row>
    <row r="503" spans="1:31" s="1" customFormat="1" ht="25.5" x14ac:dyDescent="0.25">
      <c r="A503" s="167" t="s">
        <v>63</v>
      </c>
      <c r="B503" s="195" t="s">
        <v>12</v>
      </c>
      <c r="C503" s="51" t="s">
        <v>54</v>
      </c>
      <c r="D503" s="51" t="s">
        <v>7</v>
      </c>
      <c r="E503" s="195" t="s">
        <v>8</v>
      </c>
      <c r="F503" s="195" t="s">
        <v>59</v>
      </c>
      <c r="G503" s="51" t="s">
        <v>9</v>
      </c>
      <c r="H503" s="51" t="s">
        <v>201</v>
      </c>
      <c r="I503" s="51" t="s">
        <v>24</v>
      </c>
      <c r="J503" s="51" t="s">
        <v>56</v>
      </c>
      <c r="K503" s="51" t="s">
        <v>25</v>
      </c>
      <c r="L503" s="168" t="s">
        <v>203</v>
      </c>
      <c r="M503" s="35"/>
      <c r="N503" s="42"/>
      <c r="O503" s="36"/>
      <c r="P503" s="36"/>
      <c r="Q503" s="36"/>
      <c r="R503" s="36"/>
      <c r="S503" s="37"/>
      <c r="T503" s="36"/>
      <c r="U503" s="37"/>
      <c r="V503" s="36"/>
      <c r="W503" s="36"/>
      <c r="X503" s="36"/>
      <c r="Y503" s="36"/>
      <c r="Z503" s="36"/>
      <c r="AA503" s="36"/>
      <c r="AB503" s="36"/>
      <c r="AC503" s="36"/>
      <c r="AD503" s="38"/>
    </row>
    <row r="504" spans="1:31" s="1" customFormat="1" x14ac:dyDescent="0.25">
      <c r="A504" s="30" t="s">
        <v>196</v>
      </c>
      <c r="B504" s="29">
        <v>44761</v>
      </c>
      <c r="C504" s="30" t="s">
        <v>198</v>
      </c>
      <c r="D504" s="29" t="s">
        <v>111</v>
      </c>
      <c r="E504" s="198">
        <v>44763</v>
      </c>
      <c r="F504" s="31">
        <v>2000000</v>
      </c>
      <c r="G504" s="44">
        <v>2695500</v>
      </c>
      <c r="H504" s="31">
        <f>F504</f>
        <v>2000000</v>
      </c>
      <c r="I504" s="45">
        <v>2.2700000000000001E-2</v>
      </c>
      <c r="J504" s="40">
        <v>2.1700000000000001E-2</v>
      </c>
      <c r="K504" s="40">
        <v>2.12E-2</v>
      </c>
      <c r="L504" s="178">
        <v>101.37</v>
      </c>
      <c r="M504" s="35"/>
      <c r="N504" s="42"/>
      <c r="O504" s="36"/>
      <c r="P504" s="36"/>
      <c r="Q504" s="36"/>
      <c r="R504" s="36"/>
      <c r="S504" s="37"/>
      <c r="T504" s="36"/>
      <c r="U504" s="37"/>
      <c r="V504" s="36"/>
      <c r="W504" s="36"/>
      <c r="X504" s="36"/>
      <c r="Y504" s="36"/>
      <c r="Z504" s="36"/>
      <c r="AA504" s="36"/>
      <c r="AB504" s="36"/>
      <c r="AC504" s="36"/>
      <c r="AD504" s="38"/>
    </row>
    <row r="505" spans="1:31" s="1" customFormat="1" x14ac:dyDescent="0.25">
      <c r="A505" s="30" t="s">
        <v>196</v>
      </c>
      <c r="B505" s="29">
        <v>44816</v>
      </c>
      <c r="C505" s="30" t="s">
        <v>198</v>
      </c>
      <c r="D505" s="29" t="s">
        <v>124</v>
      </c>
      <c r="E505" s="198">
        <v>44818</v>
      </c>
      <c r="F505" s="31">
        <v>2000000</v>
      </c>
      <c r="G505" s="44">
        <v>2854100</v>
      </c>
      <c r="H505" s="31">
        <f>F505</f>
        <v>2000000</v>
      </c>
      <c r="I505" s="45">
        <v>2.8199999999999999E-2</v>
      </c>
      <c r="J505" s="40">
        <v>2.7799999999999998E-2</v>
      </c>
      <c r="K505" s="40">
        <v>2.5499999999999998E-2</v>
      </c>
      <c r="L505" s="178">
        <v>100.09818774999999</v>
      </c>
      <c r="M505" s="35"/>
      <c r="N505" s="35"/>
      <c r="O505" s="41"/>
      <c r="P505" s="46"/>
      <c r="Q505" s="36"/>
      <c r="R505" s="36"/>
      <c r="S505" s="36"/>
      <c r="T505" s="37"/>
      <c r="U505" s="36"/>
      <c r="V505" s="37"/>
      <c r="W505" s="36"/>
      <c r="X505" s="36"/>
      <c r="Y505" s="36"/>
      <c r="Z505" s="36"/>
      <c r="AA505" s="36"/>
      <c r="AB505" s="36"/>
      <c r="AC505" s="36"/>
      <c r="AD505" s="36"/>
      <c r="AE505" s="38"/>
    </row>
    <row r="506" spans="1:31" s="1" customFormat="1" x14ac:dyDescent="0.25">
      <c r="A506" s="30" t="s">
        <v>271</v>
      </c>
      <c r="B506" s="29">
        <v>45082</v>
      </c>
      <c r="C506" s="30" t="s">
        <v>272</v>
      </c>
      <c r="D506" s="29" t="s">
        <v>106</v>
      </c>
      <c r="E506" s="198">
        <v>45084</v>
      </c>
      <c r="F506" s="31">
        <v>2000000</v>
      </c>
      <c r="G506" s="44">
        <v>900000</v>
      </c>
      <c r="H506" s="31">
        <v>900000</v>
      </c>
      <c r="I506" s="45">
        <v>3.1E-2</v>
      </c>
      <c r="J506" s="40">
        <v>3.0700000000000002E-2</v>
      </c>
      <c r="K506" s="40">
        <v>3.0700000000000002E-2</v>
      </c>
      <c r="L506" s="178">
        <v>102.1951124</v>
      </c>
      <c r="M506" s="35"/>
      <c r="N506" s="35"/>
      <c r="O506" s="41"/>
      <c r="P506" s="46"/>
      <c r="Q506" s="36"/>
      <c r="R506" s="36"/>
      <c r="S506" s="36"/>
      <c r="T506" s="37"/>
      <c r="U506" s="36"/>
      <c r="V506" s="37"/>
      <c r="W506" s="36"/>
      <c r="X506" s="36"/>
      <c r="Y506" s="36"/>
      <c r="Z506" s="36"/>
      <c r="AA506" s="36"/>
      <c r="AB506" s="36"/>
      <c r="AC506" s="36"/>
      <c r="AD506" s="36"/>
      <c r="AE506" s="38"/>
    </row>
    <row r="507" spans="1:31" s="1" customFormat="1" x14ac:dyDescent="0.25">
      <c r="A507" s="30" t="s">
        <v>82</v>
      </c>
      <c r="B507" s="29">
        <v>45084</v>
      </c>
      <c r="C507" s="30" t="s">
        <v>198</v>
      </c>
      <c r="D507" s="29" t="s">
        <v>106</v>
      </c>
      <c r="E507" s="29">
        <v>45086</v>
      </c>
      <c r="F507" s="31">
        <v>2000000</v>
      </c>
      <c r="G507" s="44">
        <v>218200</v>
      </c>
      <c r="H507" s="31">
        <v>218200</v>
      </c>
      <c r="I507" s="45">
        <v>3.0499999999999999E-2</v>
      </c>
      <c r="J507" s="40">
        <v>3.0099999999999998E-2</v>
      </c>
      <c r="K507" s="40">
        <v>0.03</v>
      </c>
      <c r="L507" s="178">
        <v>100.67361649</v>
      </c>
      <c r="M507" s="35"/>
      <c r="N507" s="35"/>
      <c r="O507" s="41"/>
      <c r="P507" s="46"/>
      <c r="Q507" s="36"/>
      <c r="R507" s="36"/>
      <c r="S507" s="36"/>
      <c r="T507" s="37"/>
      <c r="U507" s="36"/>
      <c r="V507" s="37"/>
      <c r="W507" s="36"/>
      <c r="X507" s="36"/>
      <c r="Y507" s="36"/>
      <c r="Z507" s="36"/>
      <c r="AA507" s="36"/>
      <c r="AB507" s="36"/>
      <c r="AC507" s="36"/>
      <c r="AD507" s="36"/>
      <c r="AE507" s="38"/>
    </row>
    <row r="508" spans="1:31" s="1" customFormat="1" x14ac:dyDescent="0.25">
      <c r="A508" s="30" t="s">
        <v>271</v>
      </c>
      <c r="B508" s="29">
        <v>45187</v>
      </c>
      <c r="C508" s="30" t="s">
        <v>272</v>
      </c>
      <c r="D508" s="29" t="s">
        <v>124</v>
      </c>
      <c r="E508" s="198">
        <v>45189</v>
      </c>
      <c r="F508" s="31">
        <v>2000000</v>
      </c>
      <c r="G508" s="44">
        <v>400000</v>
      </c>
      <c r="H508" s="31">
        <v>400000</v>
      </c>
      <c r="I508" s="45">
        <v>2.75E-2</v>
      </c>
      <c r="J508" s="40">
        <v>2.75E-2</v>
      </c>
      <c r="K508" s="40">
        <v>2.75E-2</v>
      </c>
      <c r="L508" s="178">
        <v>101.09794736000001</v>
      </c>
      <c r="M508" s="35"/>
      <c r="N508" s="35"/>
      <c r="O508" s="41"/>
      <c r="P508" s="46"/>
      <c r="Q508" s="36"/>
      <c r="R508" s="36"/>
      <c r="S508" s="36"/>
      <c r="T508" s="37"/>
      <c r="U508" s="36"/>
      <c r="V508" s="37"/>
      <c r="W508" s="36"/>
      <c r="X508" s="36"/>
      <c r="Y508" s="36"/>
      <c r="Z508" s="36"/>
      <c r="AA508" s="36"/>
      <c r="AB508" s="36"/>
      <c r="AC508" s="36"/>
      <c r="AD508" s="36"/>
      <c r="AE508" s="38"/>
    </row>
    <row r="509" spans="1:31" s="1" customFormat="1" x14ac:dyDescent="0.25">
      <c r="A509" s="30" t="s">
        <v>82</v>
      </c>
      <c r="B509" s="29">
        <v>45196</v>
      </c>
      <c r="C509" s="30" t="s">
        <v>198</v>
      </c>
      <c r="D509" s="29" t="s">
        <v>124</v>
      </c>
      <c r="E509" s="198">
        <v>45198</v>
      </c>
      <c r="F509" s="44">
        <v>2000000</v>
      </c>
      <c r="G509" s="44">
        <v>450000</v>
      </c>
      <c r="H509" s="44">
        <v>450000</v>
      </c>
      <c r="I509" s="45">
        <v>2.7799999999999998E-2</v>
      </c>
      <c r="J509" s="40">
        <v>2.75E-2</v>
      </c>
      <c r="K509" s="40">
        <v>2.75E-2</v>
      </c>
      <c r="L509" s="178">
        <v>100.29308374999999</v>
      </c>
      <c r="M509" s="35"/>
      <c r="N509" s="35"/>
      <c r="O509" s="41"/>
      <c r="P509" s="46"/>
      <c r="Q509" s="36"/>
      <c r="R509" s="36"/>
      <c r="S509" s="36"/>
      <c r="T509" s="37"/>
      <c r="U509" s="36"/>
      <c r="V509" s="37"/>
      <c r="W509" s="36"/>
      <c r="X509" s="36"/>
      <c r="Y509" s="36"/>
      <c r="Z509" s="36"/>
      <c r="AA509" s="36"/>
      <c r="AB509" s="36"/>
      <c r="AC509" s="36"/>
      <c r="AD509" s="36"/>
      <c r="AE509" s="38"/>
    </row>
    <row r="510" spans="1:31" s="1" customFormat="1" x14ac:dyDescent="0.25">
      <c r="A510" s="30" t="s">
        <v>271</v>
      </c>
      <c r="B510" s="29">
        <v>45224</v>
      </c>
      <c r="C510" s="30" t="s">
        <v>272</v>
      </c>
      <c r="D510" s="29" t="s">
        <v>136</v>
      </c>
      <c r="E510" s="198">
        <v>45226</v>
      </c>
      <c r="F510" s="44">
        <v>2000000</v>
      </c>
      <c r="G510" s="44">
        <v>530000</v>
      </c>
      <c r="H510" s="44">
        <v>530000</v>
      </c>
      <c r="I510" s="45">
        <v>2.7099999999999999E-2</v>
      </c>
      <c r="J510" s="40">
        <v>2.5000000000000001E-2</v>
      </c>
      <c r="K510" s="40">
        <v>2.5000000000000001E-2</v>
      </c>
      <c r="L510" s="178">
        <v>101.43643799</v>
      </c>
      <c r="M510" s="35"/>
      <c r="N510" s="35"/>
      <c r="O510" s="41"/>
      <c r="P510" s="46"/>
      <c r="Q510" s="36"/>
      <c r="R510" s="36"/>
      <c r="S510" s="36"/>
      <c r="T510" s="37"/>
      <c r="U510" s="36"/>
      <c r="V510" s="37"/>
      <c r="W510" s="36"/>
      <c r="X510" s="36"/>
      <c r="Y510" s="36"/>
      <c r="Z510" s="36"/>
      <c r="AA510" s="36"/>
      <c r="AB510" s="36"/>
      <c r="AC510" s="36"/>
      <c r="AD510" s="36"/>
      <c r="AE510" s="38"/>
    </row>
    <row r="511" spans="1:31" s="1" customFormat="1" x14ac:dyDescent="0.25">
      <c r="A511" s="30" t="s">
        <v>82</v>
      </c>
      <c r="B511" s="29">
        <v>45237</v>
      </c>
      <c r="C511" s="30" t="s">
        <v>198</v>
      </c>
      <c r="D511" s="29" t="s">
        <v>292</v>
      </c>
      <c r="E511" s="198">
        <v>45239</v>
      </c>
      <c r="F511" s="44">
        <v>2000000</v>
      </c>
      <c r="G511" s="44">
        <v>100000</v>
      </c>
      <c r="H511" s="44" t="s">
        <v>99</v>
      </c>
      <c r="I511" s="45">
        <v>2.1999999999999999E-2</v>
      </c>
      <c r="J511" s="40" t="s">
        <v>99</v>
      </c>
      <c r="K511" s="40">
        <v>2.1999999999999999E-2</v>
      </c>
      <c r="L511" s="178">
        <v>100.76108675</v>
      </c>
      <c r="M511" s="35"/>
      <c r="N511" s="35"/>
      <c r="O511" s="41"/>
      <c r="P511" s="46"/>
      <c r="Q511" s="36"/>
      <c r="R511" s="36"/>
      <c r="S511" s="36"/>
      <c r="T511" s="37"/>
      <c r="U511" s="36"/>
      <c r="V511" s="37"/>
      <c r="W511" s="36"/>
      <c r="X511" s="36"/>
      <c r="Y511" s="36"/>
      <c r="Z511" s="36"/>
      <c r="AA511" s="36"/>
      <c r="AB511" s="36"/>
      <c r="AC511" s="36"/>
      <c r="AD511" s="36"/>
      <c r="AE511" s="38"/>
    </row>
    <row r="512" spans="1:31" s="1" customFormat="1" x14ac:dyDescent="0.25">
      <c r="A512" s="30" t="s">
        <v>163</v>
      </c>
      <c r="B512" s="29">
        <v>45593</v>
      </c>
      <c r="C512" s="30" t="s">
        <v>198</v>
      </c>
      <c r="D512" s="29" t="s">
        <v>136</v>
      </c>
      <c r="E512" s="198">
        <v>45595</v>
      </c>
      <c r="F512" s="44">
        <v>1000000</v>
      </c>
      <c r="G512" s="44">
        <v>333000</v>
      </c>
      <c r="H512" s="44">
        <v>333000</v>
      </c>
      <c r="I512" s="45">
        <v>2.8199999999999999E-2</v>
      </c>
      <c r="J512" s="40">
        <v>2.5000000000000001E-2</v>
      </c>
      <c r="K512" s="40">
        <v>2.5000000000000001E-2</v>
      </c>
      <c r="L512" s="178">
        <v>100.488077</v>
      </c>
      <c r="M512" s="35"/>
      <c r="N512" s="35"/>
      <c r="O512" s="41"/>
      <c r="P512" s="46"/>
      <c r="Q512" s="36"/>
      <c r="R512" s="36"/>
      <c r="S512" s="36"/>
      <c r="T512" s="37"/>
      <c r="U512" s="36"/>
      <c r="V512" s="37"/>
      <c r="W512" s="36"/>
      <c r="X512" s="36"/>
      <c r="Y512" s="36"/>
      <c r="Z512" s="36"/>
      <c r="AA512" s="36"/>
      <c r="AB512" s="36"/>
      <c r="AC512" s="36"/>
      <c r="AD512" s="36"/>
      <c r="AE512" s="38"/>
    </row>
    <row r="513" spans="1:31" s="1" customFormat="1" x14ac:dyDescent="0.25">
      <c r="A513" s="30" t="s">
        <v>73</v>
      </c>
      <c r="B513" s="29">
        <v>45593</v>
      </c>
      <c r="C513" s="30" t="s">
        <v>272</v>
      </c>
      <c r="D513" s="29" t="s">
        <v>136</v>
      </c>
      <c r="E513" s="198">
        <v>45595</v>
      </c>
      <c r="F513" s="31">
        <v>1000000</v>
      </c>
      <c r="G513" s="63">
        <v>460000</v>
      </c>
      <c r="H513" s="31">
        <v>460000</v>
      </c>
      <c r="I513" s="179">
        <v>2.8799999999999999E-2</v>
      </c>
      <c r="J513" s="45">
        <v>2.5999999999999999E-2</v>
      </c>
      <c r="K513" s="40">
        <v>2.5999999999999999E-2</v>
      </c>
      <c r="L513" s="178">
        <v>100.71153473</v>
      </c>
      <c r="M513" s="35"/>
      <c r="N513" s="35"/>
      <c r="O513" s="42"/>
      <c r="P513" s="36"/>
      <c r="Q513" s="36"/>
      <c r="R513" s="36"/>
      <c r="S513" s="36"/>
      <c r="T513" s="37"/>
      <c r="U513" s="36"/>
      <c r="V513" s="37"/>
      <c r="W513" s="36"/>
      <c r="X513" s="36"/>
      <c r="Y513" s="36"/>
      <c r="Z513" s="36"/>
      <c r="AA513" s="36"/>
      <c r="AB513" s="36"/>
      <c r="AC513" s="36"/>
      <c r="AD513" s="36"/>
      <c r="AE513" s="38"/>
    </row>
    <row r="514" spans="1:31" s="1" customFormat="1" x14ac:dyDescent="0.25">
      <c r="A514" s="30" t="s">
        <v>440</v>
      </c>
      <c r="B514" s="29">
        <v>46148</v>
      </c>
      <c r="C514" s="30" t="s">
        <v>198</v>
      </c>
      <c r="D514" s="29" t="s">
        <v>102</v>
      </c>
      <c r="E514" s="198">
        <v>46150</v>
      </c>
      <c r="F514" s="31">
        <v>1000000</v>
      </c>
      <c r="G514" s="63">
        <v>553900</v>
      </c>
      <c r="H514" s="31">
        <v>553900</v>
      </c>
      <c r="I514" s="179">
        <v>2.5000000000000001E-2</v>
      </c>
      <c r="J514" s="45">
        <v>0.02</v>
      </c>
      <c r="K514" s="40">
        <v>0.02</v>
      </c>
      <c r="L514" s="178">
        <v>102.90680244000001</v>
      </c>
      <c r="R514" s="13"/>
      <c r="T514" s="37"/>
      <c r="U514" s="43"/>
      <c r="V514" s="37"/>
      <c r="AE514" s="11" t="s">
        <v>70</v>
      </c>
    </row>
    <row r="515" spans="1:31" s="1" customFormat="1" x14ac:dyDescent="0.25">
      <c r="A515" s="30" t="s">
        <v>170</v>
      </c>
      <c r="B515" s="29">
        <v>46181</v>
      </c>
      <c r="C515" s="30" t="s">
        <v>272</v>
      </c>
      <c r="D515" s="29" t="s">
        <v>106</v>
      </c>
      <c r="E515" s="198">
        <v>46183</v>
      </c>
      <c r="F515" s="31">
        <v>1000000</v>
      </c>
      <c r="G515" s="63">
        <v>175000</v>
      </c>
      <c r="H515" s="63">
        <v>175000</v>
      </c>
      <c r="I515" s="179">
        <v>2.4199999999999999E-2</v>
      </c>
      <c r="J515" s="45">
        <v>2.1000000000000001E-2</v>
      </c>
      <c r="K515" s="40">
        <v>2.1000000000000001E-2</v>
      </c>
      <c r="L515" s="178">
        <v>101.43002344</v>
      </c>
    </row>
    <row r="516" spans="1:31" s="1" customFormat="1" x14ac:dyDescent="0.25">
      <c r="A516" s="30" t="s">
        <v>440</v>
      </c>
      <c r="B516" s="29">
        <v>46244</v>
      </c>
      <c r="C516" s="30" t="s">
        <v>198</v>
      </c>
      <c r="D516" s="29" t="s">
        <v>118</v>
      </c>
      <c r="E516" s="198">
        <v>46244</v>
      </c>
      <c r="F516" s="31">
        <v>1000000</v>
      </c>
      <c r="G516" s="63">
        <v>100000</v>
      </c>
      <c r="H516" s="31">
        <v>0</v>
      </c>
      <c r="I516" s="179">
        <v>2.1000000000000001E-2</v>
      </c>
      <c r="J516" s="45"/>
      <c r="K516" s="40"/>
      <c r="L516" s="178"/>
    </row>
  </sheetData>
  <sheetProtection formatCells="0" formatColumns="0" formatRows="0" insertColumns="0" insertRows="0" insertHyperlinks="0" deleteColumns="0" deleteRows="0" sort="0" autoFilter="0" pivotTables="0"/>
  <mergeCells count="9">
    <mergeCell ref="A1:C1"/>
    <mergeCell ref="D1:H1"/>
    <mergeCell ref="U1:AE1"/>
    <mergeCell ref="A2:C2"/>
    <mergeCell ref="D2:H2"/>
    <mergeCell ref="U2:W2"/>
    <mergeCell ref="X2:Z2"/>
    <mergeCell ref="AA2:AC2"/>
    <mergeCell ref="AD2:AE2"/>
  </mergeCells>
  <phoneticPr fontId="41" type="noConversion"/>
  <pageMargins left="0.23622047244094491" right="0.23622047244094491" top="0.74803149606299213" bottom="0.74803149606299213" header="0.31496062992125984" footer="0.31496062992125984"/>
  <pageSetup paperSize="9" scale="38" fitToWidth="0" orientation="landscape" r:id="rId1"/>
  <rowBreaks count="1" manualBreakCount="1">
    <brk id="163" max="16383" man="1"/>
  </rowBreaks>
  <colBreaks count="1" manualBreakCount="1">
    <brk id="31" max="1048575" man="1"/>
  </colBreaks>
  <tableParts count="1">
    <tablePart r:id="rId2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AF2A0166CDDC494A97954A231935641B" ma:contentTypeVersion="4" ma:contentTypeDescription="Create a new document." ma:contentTypeScope="" ma:versionID="c09df7a5c38de7d4a993713760fa4676">
  <xsd:schema xmlns:xsd="http://www.w3.org/2001/XMLSchema" xmlns:xs="http://www.w3.org/2001/XMLSchema" xmlns:p="http://schemas.microsoft.com/office/2006/metadata/properties" xmlns:ns3="240d9007-a1fb-482a-96da-a02b62c04690" targetNamespace="http://schemas.microsoft.com/office/2006/metadata/properties" ma:root="true" ma:fieldsID="dc22989c8dbe1ccaf410e6f8bbc1a42d" ns3:_="">
    <xsd:import namespace="240d9007-a1fb-482a-96da-a02b62c04690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_activity" minOccurs="0"/>
                <xsd:element ref="ns3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40d9007-a1fb-482a-96da-a02b62c0469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_activity" ma:index="10" nillable="true" ma:displayName="_activity" ma:hidden="true" ma:internalName="_activity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activity xmlns="240d9007-a1fb-482a-96da-a02b62c04690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86044A1E-0E7A-4977-BB26-F3AB4C7BF1B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240d9007-a1fb-482a-96da-a02b62c0469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50B77A14-55A8-4F40-B30C-17C85182A396}">
  <ds:schemaRefs>
    <ds:schemaRef ds:uri="http://www.w3.org/XML/1998/namespace"/>
    <ds:schemaRef ds:uri="http://purl.org/dc/dcmitype/"/>
    <ds:schemaRef ds:uri="http://schemas.microsoft.com/office/2006/metadata/properties"/>
    <ds:schemaRef ds:uri="http://purl.org/dc/terms/"/>
    <ds:schemaRef ds:uri="http://purl.org/dc/elements/1.1/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240d9007-a1fb-482a-96da-a02b62c04690"/>
  </ds:schemaRefs>
</ds:datastoreItem>
</file>

<file path=customXml/itemProps3.xml><?xml version="1.0" encoding="utf-8"?>
<ds:datastoreItem xmlns:ds="http://schemas.openxmlformats.org/officeDocument/2006/customXml" ds:itemID="{F91DA49C-4576-4F29-9486-9147DB054BD0}">
  <ds:schemaRefs>
    <ds:schemaRef ds:uri="http://schemas.microsoft.com/sharepoint/v3/contenttype/forms"/>
  </ds:schemaRefs>
</ds:datastoreItem>
</file>

<file path=docMetadata/LabelInfo.xml><?xml version="1.0" encoding="utf-8"?>
<clbl:labelList xmlns:clbl="http://schemas.microsoft.com/office/2020/mipLabelMetadata">
  <clbl:label id="{6cf46c2e-64e9-484b-aa4e-3ffc4469b01c}" enabled="1" method="Privileged" siteId="{f5d8b812-606a-42ba-8cf9-3371cfe29c72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Updated Results  Final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Belina.Memeti@financa.gov.al</dc:creator>
  <cp:lastModifiedBy>Anila Bara</cp:lastModifiedBy>
  <cp:lastPrinted>2021-11-03T12:12:01Z</cp:lastPrinted>
  <dcterms:created xsi:type="dcterms:W3CDTF">2017-06-21T12:12:20Z</dcterms:created>
  <dcterms:modified xsi:type="dcterms:W3CDTF">2026-08-25T09:30:51Z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Owner">
    <vt:lpwstr>Olsi Allmuca</vt:lpwstr>
  </property>
  <property fmtid="{D5CDD505-2E9C-101B-9397-08002B2CF9AE}" pid="3" name="ContentTypeId">
    <vt:lpwstr>0x010100AF2A0166CDDC494A97954A231935641B</vt:lpwstr>
  </property>
</Properties>
</file>