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 defaultThemeVersion="124226"/>
  <xr:revisionPtr revIDLastSave="0" documentId="13_ncr:1_{C55C1A4B-0861-4E8E-97BB-D26AA4EBFD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ksi nr.1.1 4 mujori" sheetId="1" r:id="rId1"/>
  </sheets>
  <definedNames>
    <definedName name="JR_PAGE_ANCHOR_0_1">'Aneksi nr.1.1 4 mujori'!$A$1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" l="1"/>
  <c r="T28" i="1"/>
  <c r="I16" i="1"/>
  <c r="Q33" i="1" l="1"/>
  <c r="Q32" i="1"/>
  <c r="I29" i="1" l="1"/>
  <c r="J29" i="1"/>
  <c r="K29" i="1"/>
  <c r="L29" i="1"/>
  <c r="M29" i="1"/>
  <c r="N29" i="1"/>
  <c r="O29" i="1"/>
  <c r="P29" i="1"/>
  <c r="H29" i="1"/>
  <c r="I28" i="1"/>
  <c r="J28" i="1"/>
  <c r="K28" i="1"/>
  <c r="L28" i="1"/>
  <c r="M28" i="1"/>
  <c r="N28" i="1"/>
  <c r="O28" i="1"/>
  <c r="P28" i="1"/>
  <c r="H28" i="1"/>
  <c r="I27" i="1"/>
  <c r="J27" i="1"/>
  <c r="K27" i="1"/>
  <c r="L27" i="1"/>
  <c r="M27" i="1"/>
  <c r="M30" i="1" s="1"/>
  <c r="N27" i="1"/>
  <c r="O27" i="1"/>
  <c r="P27" i="1"/>
  <c r="H27" i="1"/>
  <c r="I26" i="1"/>
  <c r="J26" i="1"/>
  <c r="K26" i="1"/>
  <c r="L26" i="1"/>
  <c r="M26" i="1"/>
  <c r="N26" i="1"/>
  <c r="O26" i="1"/>
  <c r="P26" i="1"/>
  <c r="H26" i="1"/>
  <c r="H43" i="1" l="1"/>
  <c r="Q28" i="1"/>
  <c r="U28" i="1" s="1"/>
  <c r="I43" i="1"/>
  <c r="P30" i="1"/>
  <c r="Q27" i="1"/>
  <c r="N43" i="1"/>
  <c r="O30" i="1"/>
  <c r="N30" i="1"/>
  <c r="Q29" i="1"/>
  <c r="L30" i="1"/>
  <c r="K30" i="1"/>
  <c r="J30" i="1"/>
  <c r="I30" i="1"/>
  <c r="U27" i="1"/>
  <c r="H30" i="1"/>
  <c r="Q26" i="1"/>
  <c r="U26" i="1" s="1"/>
  <c r="Q11" i="1" l="1"/>
  <c r="Q12" i="1"/>
  <c r="Q14" i="1"/>
  <c r="Q15" i="1"/>
  <c r="Q17" i="1"/>
  <c r="Q18" i="1"/>
  <c r="Q19" i="1"/>
  <c r="Q20" i="1"/>
  <c r="Q21" i="1"/>
  <c r="Q22" i="1"/>
  <c r="Q23" i="1"/>
  <c r="Q24" i="1"/>
  <c r="Q25" i="1"/>
  <c r="Q10" i="1"/>
  <c r="O43" i="1"/>
  <c r="P43" i="1"/>
  <c r="K43" i="1"/>
  <c r="L43" i="1"/>
  <c r="J43" i="1"/>
  <c r="Q30" i="1"/>
  <c r="Q16" i="1"/>
  <c r="Q43" i="1" l="1"/>
</calcChain>
</file>

<file path=xl/sharedStrings.xml><?xml version="1.0" encoding="utf-8"?>
<sst xmlns="http://schemas.openxmlformats.org/spreadsheetml/2006/main" count="135" uniqueCount="57">
  <si>
    <t xml:space="preserve">ANEKSI 1.1 Raporti i Shpenzimeve të Ministrisë/Institucionit sipas kapitujve </t>
  </si>
  <si>
    <t>Kodi i Ministrisë</t>
  </si>
  <si>
    <t>Kodi i Kapitullit</t>
  </si>
  <si>
    <t>Emërtimi i Kapitullit</t>
  </si>
  <si>
    <t>Periudha raportuese</t>
  </si>
  <si>
    <t>Buxheti</t>
  </si>
  <si>
    <t>Artikujt buxhetore</t>
  </si>
  <si>
    <t>230</t>
  </si>
  <si>
    <t>231</t>
  </si>
  <si>
    <t>600</t>
  </si>
  <si>
    <t>601</t>
  </si>
  <si>
    <t>602</t>
  </si>
  <si>
    <t>603</t>
  </si>
  <si>
    <t>604</t>
  </si>
  <si>
    <t>605</t>
  </si>
  <si>
    <t>606</t>
  </si>
  <si>
    <t>Total</t>
  </si>
  <si>
    <t>Periodike /Vjetore</t>
  </si>
  <si>
    <t>Shpenzime
Kapitale të Patrupëzuara</t>
  </si>
  <si>
    <t>Shpenzime
Kapitale të Trupëzuara</t>
  </si>
  <si>
    <t>Pagat</t>
  </si>
  <si>
    <t>Kontrib.e 
Sigurimeve Shoqërore</t>
  </si>
  <si>
    <t>Mallra dhe
Shërbime</t>
  </si>
  <si>
    <t>Subveci-
net</t>
  </si>
  <si>
    <t>Të Tjera
Transfer.Korrente Brendshme</t>
  </si>
  <si>
    <t>Transfer.
Korrente të Huaja</t>
  </si>
  <si>
    <t>Transferta për Buxhetet Familiare dhe Individët</t>
  </si>
  <si>
    <t>10</t>
  </si>
  <si>
    <t>01</t>
  </si>
  <si>
    <t>Nga Buxheti</t>
  </si>
  <si>
    <t>Plani fillestar</t>
  </si>
  <si>
    <t>Plani i rishikuar</t>
  </si>
  <si>
    <t>Fakti</t>
  </si>
  <si>
    <t>Angazhime</t>
  </si>
  <si>
    <t>02</t>
  </si>
  <si>
    <t>Financim i huaj - Grant</t>
  </si>
  <si>
    <t>03</t>
  </si>
  <si>
    <t>Kosto lokale</t>
  </si>
  <si>
    <t>04</t>
  </si>
  <si>
    <t>TVSH, Detyrim Doganor</t>
  </si>
  <si>
    <t>Ndryshimi ne vlere absolute</t>
  </si>
  <si>
    <t>Realizimi ne %</t>
  </si>
  <si>
    <t>06</t>
  </si>
  <si>
    <t>Nga të ardhurat jashtë limitit</t>
  </si>
  <si>
    <t>Emri</t>
  </si>
  <si>
    <t>Sekretari i Përgjithshëm</t>
  </si>
  <si>
    <t>Firma</t>
  </si>
  <si>
    <t>Data</t>
  </si>
  <si>
    <t>Brikena Qela</t>
  </si>
  <si>
    <t>Sekretar i GMS</t>
  </si>
  <si>
    <t>ok</t>
  </si>
  <si>
    <t>Gentian Këri</t>
  </si>
  <si>
    <t>Periudha e Raportimit  4-2026</t>
  </si>
  <si>
    <t>leke</t>
  </si>
  <si>
    <t>29.05.2026</t>
  </si>
  <si>
    <t>V.O Anekset janë plotesuar manualisht sipas vlerave te gjeneruara nga sistemi SIFQ per 4- mujorin  pasi nuk kemi pas akses per te hedhur te dhenat ne AFMIS</t>
  </si>
  <si>
    <t>SIFQ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</si>
</sst>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9"/>
      <color rgb="FF050505"/>
      <name val="SansSerif"/>
      <family val="2"/>
    </font>
    <font>
      <b/>
      <sz val="11"/>
      <color rgb="FF000000"/>
      <name val="Arial"/>
      <family val="2"/>
    </font>
    <font>
      <b/>
      <sz val="9"/>
      <color rgb="FF050505"/>
      <name val="SansSerif"/>
      <family val="2"/>
    </font>
    <font>
      <b/>
      <sz val="9"/>
      <color rgb="FF050505"/>
      <name val="Calibri"/>
      <family val="2"/>
    </font>
    <font>
      <sz val="7"/>
      <color rgb="FF050505"/>
      <name val="Arial"/>
      <family val="2"/>
    </font>
    <font>
      <sz val="9"/>
      <color rgb="FF000000"/>
      <name val="Calibri"/>
      <family val="2"/>
    </font>
    <font>
      <sz val="9"/>
      <color rgb="FF000000"/>
      <name val="SansSerif"/>
      <family val="2"/>
    </font>
    <font>
      <b/>
      <sz val="9"/>
      <color rgb="FF080808"/>
      <name val="Arial"/>
      <family val="2"/>
    </font>
    <font>
      <sz val="9"/>
      <color rgb="FF080808"/>
      <name val="Arial"/>
      <family val="2"/>
    </font>
    <font>
      <sz val="9"/>
      <color theme="1"/>
      <name val="Calibri"/>
      <family val="2"/>
      <scheme val="minor"/>
    </font>
    <font>
      <b/>
      <sz val="9"/>
      <color rgb="FF050505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Calibri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9"/>
      <name val="Calibri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 style="thin">
        <color rgb="FF050505"/>
      </right>
      <top/>
      <bottom/>
      <diagonal/>
    </border>
    <border>
      <left style="thin">
        <color rgb="FF050505"/>
      </left>
      <right style="thin">
        <color rgb="FF050505"/>
      </right>
      <top/>
      <bottom style="thin">
        <color rgb="FF050505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1" xfId="0" applyFont="1" applyFill="1" applyBorder="1" applyAlignment="1">
      <alignment horizontal="left" vertical="top"/>
    </xf>
    <xf numFmtId="0" fontId="5" fillId="12" borderId="6" xfId="0" applyFont="1" applyFill="1" applyBorder="1" applyAlignment="1">
      <alignment horizontal="center" vertical="center" wrapText="1"/>
    </xf>
    <xf numFmtId="0" fontId="6" fillId="14" borderId="8" xfId="0" applyFont="1" applyFill="1" applyBorder="1" applyAlignment="1">
      <alignment horizontal="center" vertical="center"/>
    </xf>
    <xf numFmtId="0" fontId="9" fillId="22" borderId="6" xfId="0" applyFont="1" applyFill="1" applyBorder="1" applyAlignment="1">
      <alignment horizontal="left" vertical="center"/>
    </xf>
    <xf numFmtId="0" fontId="10" fillId="0" borderId="0" xfId="0" applyFont="1"/>
    <xf numFmtId="0" fontId="11" fillId="9" borderId="6" xfId="0" applyFont="1" applyFill="1" applyBorder="1" applyAlignment="1">
      <alignment horizontal="center" vertical="center"/>
    </xf>
    <xf numFmtId="0" fontId="11" fillId="10" borderId="7" xfId="0" applyFont="1" applyFill="1" applyBorder="1" applyAlignment="1">
      <alignment horizontal="center" vertical="center"/>
    </xf>
    <xf numFmtId="0" fontId="11" fillId="11" borderId="6" xfId="0" applyFont="1" applyFill="1" applyBorder="1" applyAlignment="1">
      <alignment horizontal="center" vertical="center" wrapText="1"/>
    </xf>
    <xf numFmtId="0" fontId="11" fillId="13" borderId="7" xfId="0" applyFont="1" applyFill="1" applyBorder="1" applyAlignment="1">
      <alignment horizontal="center" vertical="center" wrapText="1"/>
    </xf>
    <xf numFmtId="0" fontId="12" fillId="15" borderId="9" xfId="0" applyFont="1" applyFill="1" applyBorder="1" applyAlignment="1">
      <alignment horizontal="center" vertical="center"/>
    </xf>
    <xf numFmtId="0" fontId="14" fillId="16" borderId="9" xfId="0" applyFont="1" applyFill="1" applyBorder="1" applyAlignment="1">
      <alignment horizontal="left" vertical="center" wrapText="1"/>
    </xf>
    <xf numFmtId="0" fontId="14" fillId="15" borderId="9" xfId="0" applyFont="1" applyFill="1" applyBorder="1" applyAlignment="1">
      <alignment horizontal="center" vertical="center"/>
    </xf>
    <xf numFmtId="0" fontId="14" fillId="17" borderId="9" xfId="0" applyFont="1" applyFill="1" applyBorder="1" applyAlignment="1">
      <alignment horizontal="left" vertical="center"/>
    </xf>
    <xf numFmtId="3" fontId="14" fillId="18" borderId="9" xfId="0" applyNumberFormat="1" applyFont="1" applyFill="1" applyBorder="1" applyAlignment="1">
      <alignment horizontal="right" vertical="center"/>
    </xf>
    <xf numFmtId="3" fontId="14" fillId="19" borderId="10" xfId="0" applyNumberFormat="1" applyFont="1" applyFill="1" applyBorder="1" applyAlignment="1">
      <alignment horizontal="right" vertical="center"/>
    </xf>
    <xf numFmtId="0" fontId="15" fillId="14" borderId="8" xfId="0" applyFont="1" applyFill="1" applyBorder="1" applyAlignment="1">
      <alignment horizontal="center" vertical="center"/>
    </xf>
    <xf numFmtId="3" fontId="14" fillId="23" borderId="9" xfId="0" applyNumberFormat="1" applyFont="1" applyFill="1" applyBorder="1" applyAlignment="1">
      <alignment horizontal="right" vertical="center"/>
    </xf>
    <xf numFmtId="3" fontId="14" fillId="23" borderId="10" xfId="0" applyNumberFormat="1" applyFont="1" applyFill="1" applyBorder="1" applyAlignment="1">
      <alignment horizontal="right" vertical="center"/>
    </xf>
    <xf numFmtId="3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0" fontId="8" fillId="21" borderId="2" xfId="0" applyFont="1" applyFill="1" applyBorder="1" applyAlignment="1">
      <alignment horizontal="center" vertical="center" wrapText="1"/>
    </xf>
    <xf numFmtId="0" fontId="9" fillId="22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3" fontId="16" fillId="23" borderId="9" xfId="0" applyNumberFormat="1" applyFont="1" applyFill="1" applyBorder="1" applyAlignment="1">
      <alignment horizontal="right" vertical="center"/>
    </xf>
    <xf numFmtId="3" fontId="16" fillId="23" borderId="10" xfId="0" applyNumberFormat="1" applyFont="1" applyFill="1" applyBorder="1" applyAlignment="1">
      <alignment horizontal="right" vertical="center"/>
    </xf>
    <xf numFmtId="0" fontId="17" fillId="2" borderId="0" xfId="0" applyFont="1" applyFill="1" applyAlignment="1" applyProtection="1">
      <alignment wrapText="1"/>
      <protection locked="0"/>
    </xf>
    <xf numFmtId="0" fontId="18" fillId="14" borderId="8" xfId="0" applyFont="1" applyFill="1" applyBorder="1" applyAlignment="1">
      <alignment horizontal="center" vertical="center"/>
    </xf>
    <xf numFmtId="0" fontId="16" fillId="15" borderId="9" xfId="0" applyFont="1" applyFill="1" applyBorder="1" applyAlignment="1">
      <alignment horizontal="center" vertical="center"/>
    </xf>
    <xf numFmtId="0" fontId="16" fillId="16" borderId="9" xfId="0" applyFont="1" applyFill="1" applyBorder="1" applyAlignment="1">
      <alignment horizontal="left" vertical="center" wrapText="1"/>
    </xf>
    <xf numFmtId="0" fontId="16" fillId="17" borderId="9" xfId="0" applyFont="1" applyFill="1" applyBorder="1" applyAlignment="1">
      <alignment horizontal="left" vertical="center"/>
    </xf>
    <xf numFmtId="3" fontId="16" fillId="18" borderId="9" xfId="0" applyNumberFormat="1" applyFont="1" applyFill="1" applyBorder="1" applyAlignment="1">
      <alignment horizontal="right" vertical="center"/>
    </xf>
    <xf numFmtId="3" fontId="16" fillId="19" borderId="10" xfId="0" applyNumberFormat="1" applyFont="1" applyFill="1" applyBorder="1" applyAlignment="1">
      <alignment horizontal="right" vertical="center"/>
    </xf>
    <xf numFmtId="0" fontId="17" fillId="0" borderId="0" xfId="0" applyFont="1"/>
    <xf numFmtId="164" fontId="17" fillId="0" borderId="0" xfId="1" applyNumberFormat="1" applyFont="1"/>
    <xf numFmtId="3" fontId="17" fillId="0" borderId="0" xfId="0" applyNumberFormat="1" applyFont="1"/>
    <xf numFmtId="0" fontId="19" fillId="0" borderId="0" xfId="0" applyFont="1" applyAlignment="1" applyProtection="1">
      <alignment wrapText="1"/>
      <protection locked="0"/>
    </xf>
    <xf numFmtId="0" fontId="15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/>
    </xf>
    <xf numFmtId="3" fontId="14" fillId="0" borderId="9" xfId="0" applyNumberFormat="1" applyFont="1" applyBorder="1" applyAlignment="1">
      <alignment horizontal="right" vertical="center"/>
    </xf>
    <xf numFmtId="3" fontId="14" fillId="0" borderId="10" xfId="0" applyNumberFormat="1" applyFont="1" applyBorder="1" applyAlignment="1">
      <alignment horizontal="right" vertical="center"/>
    </xf>
    <xf numFmtId="0" fontId="19" fillId="0" borderId="0" xfId="0" applyFont="1"/>
    <xf numFmtId="0" fontId="1" fillId="3" borderId="2" xfId="0" applyFont="1" applyFill="1" applyBorder="1" applyAlignment="1">
      <alignment horizontal="left" vertical="top"/>
    </xf>
    <xf numFmtId="0" fontId="7" fillId="20" borderId="2" xfId="0" applyFont="1" applyFill="1" applyBorder="1" applyAlignment="1">
      <alignment horizontal="left" vertical="top"/>
    </xf>
    <xf numFmtId="0" fontId="8" fillId="21" borderId="11" xfId="0" applyFont="1" applyFill="1" applyBorder="1" applyAlignment="1">
      <alignment horizontal="center" vertical="center" wrapText="1"/>
    </xf>
    <xf numFmtId="0" fontId="8" fillId="21" borderId="12" xfId="0" applyFont="1" applyFill="1" applyBorder="1" applyAlignment="1">
      <alignment horizontal="center" vertical="center" wrapText="1"/>
    </xf>
    <xf numFmtId="0" fontId="8" fillId="21" borderId="13" xfId="0" applyFont="1" applyFill="1" applyBorder="1" applyAlignment="1">
      <alignment horizontal="center" vertical="center" wrapText="1"/>
    </xf>
    <xf numFmtId="0" fontId="9" fillId="22" borderId="6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23" borderId="6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top"/>
    </xf>
    <xf numFmtId="0" fontId="3" fillId="2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20" fillId="0" borderId="0" xfId="0" applyFont="1"/>
    <xf numFmtId="9" fontId="20" fillId="0" borderId="0" xfId="2" applyFont="1"/>
    <xf numFmtId="10" fontId="2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U48"/>
  <sheetViews>
    <sheetView tabSelected="1" topLeftCell="E15" workbookViewId="0">
      <selection activeCell="T15" sqref="T15:T16"/>
    </sheetView>
  </sheetViews>
  <sheetFormatPr defaultRowHeight="15"/>
  <cols>
    <col min="1" max="1" width="3.28515625" customWidth="1"/>
    <col min="2" max="2" width="0.140625" customWidth="1"/>
    <col min="3" max="3" width="10.28515625" customWidth="1"/>
    <col min="4" max="4" width="8" customWidth="1"/>
    <col min="5" max="5" width="24.28515625" customWidth="1"/>
    <col min="6" max="6" width="11.7109375" customWidth="1"/>
    <col min="7" max="7" width="13.28515625" customWidth="1"/>
    <col min="8" max="8" width="13.7109375" customWidth="1"/>
    <col min="9" max="9" width="14.28515625" customWidth="1"/>
    <col min="10" max="11" width="13.140625" customWidth="1"/>
    <col min="12" max="12" width="14.42578125" customWidth="1"/>
    <col min="13" max="13" width="16.140625" customWidth="1"/>
    <col min="14" max="16" width="14.28515625" customWidth="1"/>
    <col min="17" max="17" width="15.140625" customWidth="1"/>
    <col min="19" max="19" width="9.28515625" customWidth="1"/>
    <col min="20" max="20" width="20" customWidth="1"/>
    <col min="21" max="21" width="11.140625" bestFit="1" customWidth="1"/>
  </cols>
  <sheetData>
    <row r="1" spans="1:20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53</v>
      </c>
    </row>
    <row r="2" spans="1:20">
      <c r="A2" s="1"/>
      <c r="B2" s="1"/>
      <c r="C2" s="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0">
      <c r="A3" s="1"/>
      <c r="B3" s="1"/>
      <c r="C3" s="4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0">
      <c r="A4" s="1"/>
      <c r="B4" s="1"/>
      <c r="C4" s="4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0">
      <c r="A5" s="1"/>
      <c r="B5" s="1"/>
      <c r="C5" s="54" t="s">
        <v>0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20">
      <c r="A6" s="1"/>
      <c r="B6" s="1"/>
      <c r="C6" s="55" t="s">
        <v>52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20">
      <c r="A7" s="56"/>
      <c r="B7" s="56"/>
      <c r="C7" s="57" t="s">
        <v>1</v>
      </c>
      <c r="D7" s="58" t="s">
        <v>2</v>
      </c>
      <c r="E7" s="59" t="s">
        <v>3</v>
      </c>
      <c r="F7" s="58" t="s">
        <v>4</v>
      </c>
      <c r="G7" s="58" t="s">
        <v>5</v>
      </c>
      <c r="H7" s="60" t="s">
        <v>6</v>
      </c>
      <c r="I7" s="60"/>
      <c r="J7" s="60"/>
      <c r="K7" s="60"/>
      <c r="L7" s="60"/>
      <c r="M7" s="60"/>
      <c r="N7" s="60"/>
      <c r="O7" s="60"/>
      <c r="P7" s="60"/>
      <c r="Q7" s="60"/>
    </row>
    <row r="8" spans="1:20">
      <c r="A8" s="56"/>
      <c r="B8" s="56"/>
      <c r="C8" s="57"/>
      <c r="D8" s="58"/>
      <c r="E8" s="59"/>
      <c r="F8" s="58"/>
      <c r="G8" s="58"/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12</v>
      </c>
      <c r="N8" s="7" t="s">
        <v>13</v>
      </c>
      <c r="O8" s="7" t="s">
        <v>14</v>
      </c>
      <c r="P8" s="7" t="s">
        <v>15</v>
      </c>
      <c r="Q8" s="8" t="s">
        <v>16</v>
      </c>
    </row>
    <row r="9" spans="1:20" ht="27">
      <c r="A9" s="1"/>
      <c r="B9" s="1"/>
      <c r="C9" s="57"/>
      <c r="D9" s="58"/>
      <c r="E9" s="59"/>
      <c r="F9" s="9" t="s">
        <v>17</v>
      </c>
      <c r="G9" s="58"/>
      <c r="H9" s="3" t="s">
        <v>18</v>
      </c>
      <c r="I9" s="3" t="s">
        <v>19</v>
      </c>
      <c r="J9" s="3" t="s">
        <v>20</v>
      </c>
      <c r="K9" s="3" t="s">
        <v>21</v>
      </c>
      <c r="L9" s="3" t="s">
        <v>22</v>
      </c>
      <c r="M9" s="3" t="s">
        <v>23</v>
      </c>
      <c r="N9" s="3" t="s">
        <v>24</v>
      </c>
      <c r="O9" s="3" t="s">
        <v>25</v>
      </c>
      <c r="P9" s="3" t="s">
        <v>26</v>
      </c>
      <c r="Q9" s="10" t="s">
        <v>16</v>
      </c>
    </row>
    <row r="10" spans="1:20">
      <c r="A10" s="1"/>
      <c r="B10" s="1"/>
      <c r="C10" s="4" t="s">
        <v>27</v>
      </c>
      <c r="D10" s="11" t="s">
        <v>28</v>
      </c>
      <c r="E10" s="12" t="s">
        <v>29</v>
      </c>
      <c r="F10" s="13">
        <v>2026</v>
      </c>
      <c r="G10" s="14" t="s">
        <v>30</v>
      </c>
      <c r="H10" s="15">
        <v>0</v>
      </c>
      <c r="I10" s="15">
        <v>1802922000</v>
      </c>
      <c r="J10" s="15">
        <v>4459628000</v>
      </c>
      <c r="K10" s="15">
        <v>1019641000</v>
      </c>
      <c r="L10" s="15">
        <v>3856294000</v>
      </c>
      <c r="M10" s="15">
        <v>0</v>
      </c>
      <c r="N10" s="15">
        <v>183100000</v>
      </c>
      <c r="O10" s="15">
        <v>45015000</v>
      </c>
      <c r="P10" s="15">
        <v>92889000</v>
      </c>
      <c r="Q10" s="16">
        <f>P10+O10+N10+M10+L10+K10+J10+I10+H10</f>
        <v>11459489000</v>
      </c>
    </row>
    <row r="11" spans="1:20">
      <c r="A11" s="1"/>
      <c r="B11" s="1"/>
      <c r="C11" s="4" t="s">
        <v>27</v>
      </c>
      <c r="D11" s="11" t="s">
        <v>28</v>
      </c>
      <c r="E11" s="12" t="s">
        <v>29</v>
      </c>
      <c r="F11" s="13">
        <v>2026</v>
      </c>
      <c r="G11" s="14" t="s">
        <v>31</v>
      </c>
      <c r="H11" s="15">
        <v>0</v>
      </c>
      <c r="I11" s="15">
        <v>1802922000</v>
      </c>
      <c r="J11" s="15">
        <v>4459628000</v>
      </c>
      <c r="K11" s="15">
        <v>1019641000</v>
      </c>
      <c r="L11" s="15">
        <v>3857349800</v>
      </c>
      <c r="M11" s="15">
        <v>0</v>
      </c>
      <c r="N11" s="15">
        <v>178301340</v>
      </c>
      <c r="O11" s="15">
        <v>45015000</v>
      </c>
      <c r="P11" s="15">
        <v>102437000</v>
      </c>
      <c r="Q11" s="16">
        <f t="shared" ref="Q11:Q29" si="0">P11+O11+N11+M11+L11+K11+J11+I11+H11</f>
        <v>11465294140</v>
      </c>
    </row>
    <row r="12" spans="1:20">
      <c r="A12" s="1"/>
      <c r="B12" s="1"/>
      <c r="C12" s="4" t="s">
        <v>27</v>
      </c>
      <c r="D12" s="11" t="s">
        <v>28</v>
      </c>
      <c r="E12" s="12" t="s">
        <v>29</v>
      </c>
      <c r="F12" s="13">
        <v>2026</v>
      </c>
      <c r="G12" s="14" t="s">
        <v>32</v>
      </c>
      <c r="H12" s="15">
        <v>0</v>
      </c>
      <c r="I12" s="15">
        <v>91163697</v>
      </c>
      <c r="J12" s="15">
        <v>1446888850</v>
      </c>
      <c r="K12" s="15">
        <v>237535727</v>
      </c>
      <c r="L12" s="15">
        <v>879309655</v>
      </c>
      <c r="M12" s="15">
        <v>0</v>
      </c>
      <c r="N12" s="15">
        <v>239112</v>
      </c>
      <c r="O12" s="15">
        <v>13504632</v>
      </c>
      <c r="P12" s="15">
        <v>32919652</v>
      </c>
      <c r="Q12" s="16">
        <f t="shared" si="0"/>
        <v>2701561325</v>
      </c>
    </row>
    <row r="13" spans="1:20" s="45" customFormat="1">
      <c r="A13" s="38"/>
      <c r="B13" s="38"/>
      <c r="C13" s="39" t="s">
        <v>27</v>
      </c>
      <c r="D13" s="40" t="s">
        <v>28</v>
      </c>
      <c r="E13" s="41" t="s">
        <v>29</v>
      </c>
      <c r="F13" s="40">
        <v>2026</v>
      </c>
      <c r="G13" s="42" t="s">
        <v>33</v>
      </c>
      <c r="H13" s="43">
        <v>0</v>
      </c>
      <c r="I13" s="43">
        <v>2461164</v>
      </c>
      <c r="J13" s="43">
        <v>0</v>
      </c>
      <c r="K13" s="43">
        <v>0</v>
      </c>
      <c r="L13" s="43">
        <v>338407645</v>
      </c>
      <c r="M13" s="43">
        <v>0</v>
      </c>
      <c r="N13" s="43">
        <v>0</v>
      </c>
      <c r="O13" s="43">
        <v>0</v>
      </c>
      <c r="P13" s="43">
        <v>0</v>
      </c>
      <c r="Q13" s="44">
        <f>P13+O13+N13+M13+L13+K13+J13+I13+H13</f>
        <v>340868809</v>
      </c>
      <c r="T13"/>
    </row>
    <row r="14" spans="1:20">
      <c r="A14" s="1"/>
      <c r="B14" s="1"/>
      <c r="C14" s="4" t="s">
        <v>27</v>
      </c>
      <c r="D14" s="13" t="s">
        <v>34</v>
      </c>
      <c r="E14" s="12" t="s">
        <v>35</v>
      </c>
      <c r="F14" s="13">
        <v>2026</v>
      </c>
      <c r="G14" s="14" t="s">
        <v>30</v>
      </c>
      <c r="H14" s="15">
        <v>4000000</v>
      </c>
      <c r="I14" s="15">
        <v>600000000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6">
        <f t="shared" si="0"/>
        <v>604000000</v>
      </c>
    </row>
    <row r="15" spans="1:20">
      <c r="A15" s="1"/>
      <c r="B15" s="1"/>
      <c r="C15" s="4" t="s">
        <v>27</v>
      </c>
      <c r="D15" s="11" t="s">
        <v>34</v>
      </c>
      <c r="E15" s="12" t="s">
        <v>35</v>
      </c>
      <c r="F15" s="13">
        <v>2026</v>
      </c>
      <c r="G15" s="14" t="s">
        <v>31</v>
      </c>
      <c r="H15" s="15">
        <v>4000000</v>
      </c>
      <c r="I15" s="18">
        <v>595977745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6">
        <f t="shared" si="0"/>
        <v>599977745</v>
      </c>
    </row>
    <row r="16" spans="1:20">
      <c r="A16" s="1"/>
      <c r="B16" s="1"/>
      <c r="C16" s="4" t="s">
        <v>27</v>
      </c>
      <c r="D16" s="11" t="s">
        <v>34</v>
      </c>
      <c r="E16" s="12" t="s">
        <v>35</v>
      </c>
      <c r="F16" s="13">
        <v>2026</v>
      </c>
      <c r="G16" s="14" t="s">
        <v>32</v>
      </c>
      <c r="H16" s="15">
        <v>1021681</v>
      </c>
      <c r="I16" s="15">
        <f>182003551-1021681</f>
        <v>180981870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6">
        <f t="shared" si="0"/>
        <v>182003551</v>
      </c>
    </row>
    <row r="17" spans="1:21">
      <c r="A17" s="1"/>
      <c r="B17" s="1"/>
      <c r="C17" s="4" t="s">
        <v>27</v>
      </c>
      <c r="D17" s="11" t="s">
        <v>34</v>
      </c>
      <c r="E17" s="12" t="s">
        <v>35</v>
      </c>
      <c r="F17" s="13">
        <v>2026</v>
      </c>
      <c r="G17" s="14" t="s">
        <v>33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6">
        <f t="shared" si="0"/>
        <v>0</v>
      </c>
    </row>
    <row r="18" spans="1:21">
      <c r="A18" s="1"/>
      <c r="B18" s="1"/>
      <c r="C18" s="17" t="s">
        <v>27</v>
      </c>
      <c r="D18" s="13" t="s">
        <v>36</v>
      </c>
      <c r="E18" s="12" t="s">
        <v>37</v>
      </c>
      <c r="F18" s="13">
        <v>2026</v>
      </c>
      <c r="G18" s="14" t="s">
        <v>30</v>
      </c>
      <c r="H18" s="15">
        <v>0</v>
      </c>
      <c r="I18" s="15"/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6">
        <f t="shared" si="0"/>
        <v>0</v>
      </c>
    </row>
    <row r="19" spans="1:21">
      <c r="A19" s="1"/>
      <c r="B19" s="1"/>
      <c r="C19" s="4" t="s">
        <v>27</v>
      </c>
      <c r="D19" s="11" t="s">
        <v>36</v>
      </c>
      <c r="E19" s="12" t="s">
        <v>37</v>
      </c>
      <c r="F19" s="13">
        <v>2026</v>
      </c>
      <c r="G19" s="14" t="s">
        <v>31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6">
        <f t="shared" si="0"/>
        <v>0</v>
      </c>
    </row>
    <row r="20" spans="1:21">
      <c r="A20" s="1"/>
      <c r="B20" s="1"/>
      <c r="C20" s="4" t="s">
        <v>27</v>
      </c>
      <c r="D20" s="11" t="s">
        <v>36</v>
      </c>
      <c r="E20" s="12" t="s">
        <v>37</v>
      </c>
      <c r="F20" s="13">
        <v>2026</v>
      </c>
      <c r="G20" s="14" t="s">
        <v>32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6">
        <f t="shared" si="0"/>
        <v>0</v>
      </c>
    </row>
    <row r="21" spans="1:21">
      <c r="A21" s="1"/>
      <c r="B21" s="1"/>
      <c r="C21" s="4" t="s">
        <v>27</v>
      </c>
      <c r="D21" s="11" t="s">
        <v>36</v>
      </c>
      <c r="E21" s="12" t="s">
        <v>37</v>
      </c>
      <c r="F21" s="13">
        <v>2026</v>
      </c>
      <c r="G21" s="14" t="s">
        <v>33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6">
        <f t="shared" si="0"/>
        <v>0</v>
      </c>
    </row>
    <row r="22" spans="1:21">
      <c r="A22" s="1"/>
      <c r="B22" s="1"/>
      <c r="C22" s="17" t="s">
        <v>27</v>
      </c>
      <c r="D22" s="13" t="s">
        <v>38</v>
      </c>
      <c r="E22" s="12" t="s">
        <v>39</v>
      </c>
      <c r="F22" s="13">
        <v>2026</v>
      </c>
      <c r="G22" s="14" t="s">
        <v>30</v>
      </c>
      <c r="H22" s="15">
        <v>0</v>
      </c>
      <c r="I22" s="15"/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6">
        <f t="shared" si="0"/>
        <v>0</v>
      </c>
    </row>
    <row r="23" spans="1:21">
      <c r="A23" s="1"/>
      <c r="B23" s="1"/>
      <c r="C23" s="4" t="s">
        <v>27</v>
      </c>
      <c r="D23" s="11" t="s">
        <v>38</v>
      </c>
      <c r="E23" s="12" t="s">
        <v>39</v>
      </c>
      <c r="F23" s="13">
        <v>2026</v>
      </c>
      <c r="G23" s="14" t="s">
        <v>31</v>
      </c>
      <c r="H23" s="15">
        <v>0</v>
      </c>
      <c r="I23" s="15"/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6">
        <f t="shared" si="0"/>
        <v>0</v>
      </c>
    </row>
    <row r="24" spans="1:21">
      <c r="A24" s="1"/>
      <c r="B24" s="1"/>
      <c r="C24" s="4" t="s">
        <v>27</v>
      </c>
      <c r="D24" s="11" t="s">
        <v>38</v>
      </c>
      <c r="E24" s="12" t="s">
        <v>39</v>
      </c>
      <c r="F24" s="13">
        <v>2026</v>
      </c>
      <c r="G24" s="14" t="s">
        <v>32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6">
        <f t="shared" si="0"/>
        <v>0</v>
      </c>
    </row>
    <row r="25" spans="1:21">
      <c r="A25" s="1"/>
      <c r="B25" s="1"/>
      <c r="C25" s="4" t="s">
        <v>27</v>
      </c>
      <c r="D25" s="11" t="s">
        <v>38</v>
      </c>
      <c r="E25" s="12" t="s">
        <v>39</v>
      </c>
      <c r="F25" s="13">
        <v>2026</v>
      </c>
      <c r="G25" s="14" t="s">
        <v>33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6">
        <f t="shared" si="0"/>
        <v>0</v>
      </c>
      <c r="T25" t="s">
        <v>56</v>
      </c>
    </row>
    <row r="26" spans="1:21" ht="16.5" customHeight="1">
      <c r="A26" s="1"/>
      <c r="B26" s="1"/>
      <c r="C26" s="4" t="s">
        <v>27</v>
      </c>
      <c r="D26" s="11"/>
      <c r="E26" s="12" t="s">
        <v>16</v>
      </c>
      <c r="F26" s="13">
        <v>2026</v>
      </c>
      <c r="G26" s="14" t="s">
        <v>30</v>
      </c>
      <c r="H26" s="15">
        <f>H10+H14+H18+H22</f>
        <v>4000000</v>
      </c>
      <c r="I26" s="15">
        <f t="shared" ref="I26:P26" si="1">I10+I14+I18+I22</f>
        <v>2402922000</v>
      </c>
      <c r="J26" s="15">
        <f t="shared" si="1"/>
        <v>4459628000</v>
      </c>
      <c r="K26" s="15">
        <f t="shared" si="1"/>
        <v>1019641000</v>
      </c>
      <c r="L26" s="15">
        <f t="shared" si="1"/>
        <v>3856294000</v>
      </c>
      <c r="M26" s="15">
        <f t="shared" si="1"/>
        <v>0</v>
      </c>
      <c r="N26" s="15">
        <f t="shared" si="1"/>
        <v>183100000</v>
      </c>
      <c r="O26" s="15">
        <f t="shared" si="1"/>
        <v>45015000</v>
      </c>
      <c r="P26" s="15">
        <f t="shared" si="1"/>
        <v>92889000</v>
      </c>
      <c r="Q26" s="16">
        <f t="shared" si="0"/>
        <v>12063489000</v>
      </c>
      <c r="R26" t="s">
        <v>50</v>
      </c>
      <c r="T26" s="21">
        <v>12063489000</v>
      </c>
      <c r="U26" s="20">
        <f>Q26-T26</f>
        <v>0</v>
      </c>
    </row>
    <row r="27" spans="1:21" s="35" customFormat="1" ht="19.5" customHeight="1">
      <c r="A27" s="28"/>
      <c r="B27" s="28"/>
      <c r="C27" s="29" t="s">
        <v>27</v>
      </c>
      <c r="D27" s="30"/>
      <c r="E27" s="31" t="s">
        <v>16</v>
      </c>
      <c r="F27" s="30">
        <v>2026</v>
      </c>
      <c r="G27" s="32" t="s">
        <v>31</v>
      </c>
      <c r="H27" s="33">
        <f>H11+H15+H19+H23</f>
        <v>4000000</v>
      </c>
      <c r="I27" s="33">
        <f t="shared" ref="I27:P27" si="2">I11+I15+I19+I23</f>
        <v>2398899745</v>
      </c>
      <c r="J27" s="33">
        <f t="shared" si="2"/>
        <v>4459628000</v>
      </c>
      <c r="K27" s="33">
        <f t="shared" si="2"/>
        <v>1019641000</v>
      </c>
      <c r="L27" s="33">
        <f t="shared" si="2"/>
        <v>3857349800</v>
      </c>
      <c r="M27" s="33">
        <f t="shared" si="2"/>
        <v>0</v>
      </c>
      <c r="N27" s="33">
        <f t="shared" si="2"/>
        <v>178301340</v>
      </c>
      <c r="O27" s="33">
        <f t="shared" si="2"/>
        <v>45015000</v>
      </c>
      <c r="P27" s="33">
        <f t="shared" si="2"/>
        <v>102437000</v>
      </c>
      <c r="Q27" s="34">
        <f>P27+O27+N27+M27+L27+K27+J27+I27+H27</f>
        <v>12065271885</v>
      </c>
      <c r="R27" s="35" t="s">
        <v>50</v>
      </c>
      <c r="T27" s="36">
        <v>12065271885</v>
      </c>
      <c r="U27" s="37">
        <f>Q27-T27</f>
        <v>0</v>
      </c>
    </row>
    <row r="28" spans="1:21" s="35" customFormat="1" ht="19.5" customHeight="1">
      <c r="A28" s="28"/>
      <c r="B28" s="28"/>
      <c r="C28" s="29" t="s">
        <v>27</v>
      </c>
      <c r="D28" s="30"/>
      <c r="E28" s="31" t="s">
        <v>16</v>
      </c>
      <c r="F28" s="30">
        <v>2026</v>
      </c>
      <c r="G28" s="32" t="s">
        <v>32</v>
      </c>
      <c r="H28" s="33">
        <f>H12+H16+H20+H24</f>
        <v>1021681</v>
      </c>
      <c r="I28" s="33">
        <f t="shared" ref="I28:P28" si="3">I12+I16+I20+I24</f>
        <v>272145567</v>
      </c>
      <c r="J28" s="33">
        <f t="shared" si="3"/>
        <v>1446888850</v>
      </c>
      <c r="K28" s="33">
        <f t="shared" si="3"/>
        <v>237535727</v>
      </c>
      <c r="L28" s="33">
        <f t="shared" si="3"/>
        <v>879309655</v>
      </c>
      <c r="M28" s="33">
        <f t="shared" si="3"/>
        <v>0</v>
      </c>
      <c r="N28" s="33">
        <f t="shared" si="3"/>
        <v>239112</v>
      </c>
      <c r="O28" s="33">
        <f t="shared" si="3"/>
        <v>13504632</v>
      </c>
      <c r="P28" s="33">
        <f t="shared" si="3"/>
        <v>32919652</v>
      </c>
      <c r="Q28" s="34">
        <f>P28+O28+N28+M28+L28+K28+J28+I28+H28</f>
        <v>2883564876</v>
      </c>
      <c r="R28" s="35" t="s">
        <v>50</v>
      </c>
      <c r="T28" s="36">
        <f>2610946863+91163697+182003551-549235</f>
        <v>2883564876</v>
      </c>
      <c r="U28" s="37">
        <f>Q28-T28</f>
        <v>0</v>
      </c>
    </row>
    <row r="29" spans="1:21" ht="19.5" customHeight="1">
      <c r="A29" s="1"/>
      <c r="B29" s="1"/>
      <c r="C29" s="4" t="s">
        <v>27</v>
      </c>
      <c r="D29" s="11"/>
      <c r="E29" s="12" t="s">
        <v>16</v>
      </c>
      <c r="F29" s="13">
        <v>2026</v>
      </c>
      <c r="G29" s="14" t="s">
        <v>33</v>
      </c>
      <c r="H29" s="15">
        <f>H13+H17+H21+H25</f>
        <v>0</v>
      </c>
      <c r="I29" s="15">
        <f t="shared" ref="I29:P29" si="4">I13+I17+I21+I25</f>
        <v>2461164</v>
      </c>
      <c r="J29" s="15">
        <f t="shared" si="4"/>
        <v>0</v>
      </c>
      <c r="K29" s="15">
        <f t="shared" si="4"/>
        <v>0</v>
      </c>
      <c r="L29" s="15">
        <f t="shared" si="4"/>
        <v>338407645</v>
      </c>
      <c r="M29" s="15">
        <f t="shared" si="4"/>
        <v>0</v>
      </c>
      <c r="N29" s="15">
        <f t="shared" si="4"/>
        <v>0</v>
      </c>
      <c r="O29" s="15">
        <f t="shared" si="4"/>
        <v>0</v>
      </c>
      <c r="P29" s="15">
        <f t="shared" si="4"/>
        <v>0</v>
      </c>
      <c r="Q29" s="16">
        <f t="shared" si="0"/>
        <v>340868809</v>
      </c>
    </row>
    <row r="30" spans="1:21">
      <c r="A30" s="1"/>
      <c r="B30" s="1"/>
      <c r="C30" s="4" t="s">
        <v>27</v>
      </c>
      <c r="D30" s="11"/>
      <c r="E30" s="12" t="s">
        <v>40</v>
      </c>
      <c r="F30" s="13">
        <v>2026</v>
      </c>
      <c r="G30" s="14"/>
      <c r="H30" s="15">
        <f>H27-H28</f>
        <v>2978319</v>
      </c>
      <c r="I30" s="15">
        <f>I27-I28</f>
        <v>2126754178</v>
      </c>
      <c r="J30" s="15">
        <f t="shared" ref="J30:P30" si="5">J27-J28</f>
        <v>3012739150</v>
      </c>
      <c r="K30" s="15">
        <f t="shared" si="5"/>
        <v>782105273</v>
      </c>
      <c r="L30" s="15">
        <f t="shared" si="5"/>
        <v>2978040145</v>
      </c>
      <c r="M30" s="15">
        <f t="shared" si="5"/>
        <v>0</v>
      </c>
      <c r="N30" s="15">
        <f t="shared" si="5"/>
        <v>178062228</v>
      </c>
      <c r="O30" s="15">
        <f t="shared" si="5"/>
        <v>31510368</v>
      </c>
      <c r="P30" s="15">
        <f t="shared" si="5"/>
        <v>69517348</v>
      </c>
      <c r="Q30" s="19">
        <f>P30+O30+N30+M30+L30+K30+J30+I30+H30</f>
        <v>9181707009</v>
      </c>
    </row>
    <row r="31" spans="1:21">
      <c r="A31" s="1"/>
      <c r="B31" s="1"/>
      <c r="C31" s="4" t="s">
        <v>27</v>
      </c>
      <c r="D31" s="11"/>
      <c r="E31" s="12" t="s">
        <v>41</v>
      </c>
      <c r="F31" s="13">
        <v>2026</v>
      </c>
      <c r="G31" s="14"/>
      <c r="H31" s="26">
        <v>26</v>
      </c>
      <c r="I31" s="26">
        <v>11</v>
      </c>
      <c r="J31" s="26">
        <v>32</v>
      </c>
      <c r="K31" s="26">
        <v>23</v>
      </c>
      <c r="L31" s="26">
        <v>23</v>
      </c>
      <c r="M31" s="26">
        <v>0</v>
      </c>
      <c r="N31" s="26">
        <v>0.13</v>
      </c>
      <c r="O31" s="26">
        <v>30</v>
      </c>
      <c r="P31" s="26">
        <v>32</v>
      </c>
      <c r="Q31" s="27">
        <v>24</v>
      </c>
    </row>
    <row r="32" spans="1:21" ht="23.25" customHeight="1">
      <c r="A32" s="1"/>
      <c r="B32" s="1"/>
      <c r="C32" s="4" t="s">
        <v>27</v>
      </c>
      <c r="D32" s="11" t="s">
        <v>42</v>
      </c>
      <c r="E32" s="12" t="s">
        <v>43</v>
      </c>
      <c r="F32" s="13">
        <v>2026</v>
      </c>
      <c r="G32" s="14" t="s">
        <v>32</v>
      </c>
      <c r="H32" s="15">
        <v>0</v>
      </c>
      <c r="I32" s="15">
        <v>300200</v>
      </c>
      <c r="J32" s="15">
        <v>4337429</v>
      </c>
      <c r="K32" s="15">
        <v>576869</v>
      </c>
      <c r="L32" s="15">
        <v>9901229</v>
      </c>
      <c r="M32" s="15">
        <v>0</v>
      </c>
      <c r="N32" s="15">
        <v>909252974</v>
      </c>
      <c r="O32" s="15">
        <v>0</v>
      </c>
      <c r="P32" s="15">
        <v>0</v>
      </c>
      <c r="Q32" s="16">
        <f>H32+I32+J32+K32+L32+M32+N32+O32+P32</f>
        <v>924368701</v>
      </c>
    </row>
    <row r="33" spans="1:17" ht="23.25" customHeight="1">
      <c r="A33" s="1"/>
      <c r="B33" s="1"/>
      <c r="C33" s="4" t="s">
        <v>27</v>
      </c>
      <c r="D33" s="11" t="s">
        <v>42</v>
      </c>
      <c r="E33" s="12" t="s">
        <v>43</v>
      </c>
      <c r="F33" s="13">
        <v>2026</v>
      </c>
      <c r="G33" s="14" t="s">
        <v>33</v>
      </c>
      <c r="H33" s="15">
        <v>0</v>
      </c>
      <c r="I33" s="15">
        <v>0</v>
      </c>
      <c r="J33" s="15">
        <v>0</v>
      </c>
      <c r="K33" s="15">
        <v>0</v>
      </c>
      <c r="L33" s="15">
        <v>61878</v>
      </c>
      <c r="M33" s="15">
        <v>0</v>
      </c>
      <c r="N33" s="15">
        <v>0</v>
      </c>
      <c r="O33" s="15">
        <v>0</v>
      </c>
      <c r="P33" s="15">
        <v>0</v>
      </c>
      <c r="Q33" s="16">
        <f>H33+I33+J33+K33+L33+M33+N33+O33+P33</f>
        <v>61878</v>
      </c>
    </row>
    <row r="34" spans="1:17">
      <c r="A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7">
      <c r="A35" s="1"/>
      <c r="C35" t="s">
        <v>55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7">
      <c r="A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7" ht="21.75" customHeight="1">
      <c r="A37" s="1"/>
      <c r="B37" s="1"/>
      <c r="C37" s="1"/>
      <c r="D37" s="1"/>
      <c r="E37" s="48" t="s">
        <v>49</v>
      </c>
      <c r="F37" s="5" t="s">
        <v>44</v>
      </c>
      <c r="G37" s="51" t="s">
        <v>48</v>
      </c>
      <c r="H37" s="51"/>
      <c r="I37" s="6"/>
      <c r="J37" s="6"/>
      <c r="K37" s="6"/>
      <c r="L37" s="6"/>
      <c r="M37" s="48" t="s">
        <v>45</v>
      </c>
      <c r="N37" s="5" t="s">
        <v>44</v>
      </c>
      <c r="O37" s="51" t="s">
        <v>51</v>
      </c>
      <c r="P37" s="51"/>
      <c r="Q37" s="1"/>
    </row>
    <row r="38" spans="1:17" ht="22.5" customHeight="1">
      <c r="A38" s="1"/>
      <c r="B38" s="1"/>
      <c r="C38" s="1"/>
      <c r="D38" s="1"/>
      <c r="E38" s="49"/>
      <c r="F38" s="5" t="s">
        <v>46</v>
      </c>
      <c r="G38" s="51"/>
      <c r="H38" s="51"/>
      <c r="I38" s="6"/>
      <c r="J38" s="6"/>
      <c r="K38" s="6"/>
      <c r="L38" s="6"/>
      <c r="M38" s="49"/>
      <c r="N38" s="5" t="s">
        <v>46</v>
      </c>
      <c r="O38" s="51"/>
      <c r="P38" s="51"/>
      <c r="Q38" s="1"/>
    </row>
    <row r="39" spans="1:17" ht="23.25" customHeight="1">
      <c r="A39" s="1"/>
      <c r="B39" s="1"/>
      <c r="C39" s="1"/>
      <c r="D39" s="1"/>
      <c r="E39" s="50"/>
      <c r="F39" s="5" t="s">
        <v>47</v>
      </c>
      <c r="G39" s="52" t="s">
        <v>54</v>
      </c>
      <c r="H39" s="52"/>
      <c r="I39" s="6"/>
      <c r="J39" s="6"/>
      <c r="K39" s="6"/>
      <c r="L39" s="6"/>
      <c r="M39" s="50"/>
      <c r="N39" s="5" t="s">
        <v>47</v>
      </c>
      <c r="O39" s="53" t="s">
        <v>54</v>
      </c>
      <c r="P39" s="53"/>
      <c r="Q39" s="1"/>
    </row>
    <row r="40" spans="1:17">
      <c r="A40" s="1"/>
      <c r="B40" s="1"/>
      <c r="C40" s="1"/>
      <c r="D40" s="1"/>
      <c r="E40" s="23"/>
      <c r="F40" s="24"/>
      <c r="G40" s="25"/>
      <c r="H40" s="25"/>
      <c r="I40" s="6"/>
      <c r="J40" s="6"/>
      <c r="K40" s="6"/>
      <c r="L40" s="6"/>
      <c r="M40" s="23"/>
      <c r="N40" s="24"/>
      <c r="O40" s="24"/>
      <c r="P40" s="24"/>
      <c r="Q40" s="1"/>
    </row>
    <row r="41" spans="1:17">
      <c r="A41" s="1"/>
      <c r="B41" s="1"/>
      <c r="C41" s="1"/>
      <c r="D41" s="1"/>
      <c r="E41" s="23"/>
      <c r="F41" s="24"/>
      <c r="G41" s="25"/>
      <c r="H41" s="25"/>
      <c r="I41" s="6"/>
      <c r="J41" s="6"/>
      <c r="K41" s="6"/>
      <c r="L41" s="6"/>
      <c r="M41" s="23"/>
      <c r="N41" s="24"/>
      <c r="O41" s="24"/>
      <c r="P41" s="24"/>
      <c r="Q41" s="1"/>
    </row>
    <row r="42" spans="1:17">
      <c r="A42" s="1"/>
      <c r="B42" s="1"/>
      <c r="C42" s="47"/>
      <c r="D42" s="4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61" customFormat="1">
      <c r="H43" s="62">
        <f>H28/H27</f>
        <v>0.25542025000000002</v>
      </c>
      <c r="I43" s="62">
        <f>I28/I27</f>
        <v>0.11344599438439641</v>
      </c>
      <c r="J43" s="62">
        <f>J28/J27</f>
        <v>0.32444160140711287</v>
      </c>
      <c r="K43" s="62">
        <f>K28/K27</f>
        <v>0.23296015656490862</v>
      </c>
      <c r="L43" s="62">
        <f>L28/L27</f>
        <v>0.22795693950286799</v>
      </c>
      <c r="M43" s="62"/>
      <c r="N43" s="63">
        <f>N28/N27</f>
        <v>1.3410555411417547E-3</v>
      </c>
      <c r="O43" s="62">
        <f>O28/O27</f>
        <v>0.30000293235588138</v>
      </c>
      <c r="P43" s="62">
        <f>P28/P27</f>
        <v>0.32136485840077317</v>
      </c>
      <c r="Q43" s="62">
        <f>Q28/Q27</f>
        <v>0.23899709044973586</v>
      </c>
    </row>
    <row r="44" spans="1:17">
      <c r="N44" s="24"/>
    </row>
    <row r="45" spans="1:17">
      <c r="N45" s="21"/>
    </row>
    <row r="46" spans="1:17">
      <c r="N46" s="21"/>
    </row>
    <row r="47" spans="1:17">
      <c r="N47" s="21"/>
    </row>
    <row r="48" spans="1:17">
      <c r="N48" s="22"/>
    </row>
  </sheetData>
  <mergeCells count="18">
    <mergeCell ref="C5:Q5"/>
    <mergeCell ref="C6:Q6"/>
    <mergeCell ref="A7:B8"/>
    <mergeCell ref="C7:C9"/>
    <mergeCell ref="D7:D9"/>
    <mergeCell ref="E7:E9"/>
    <mergeCell ref="F7:F8"/>
    <mergeCell ref="G7:G9"/>
    <mergeCell ref="H7:Q7"/>
    <mergeCell ref="C42:D42"/>
    <mergeCell ref="E37:E39"/>
    <mergeCell ref="G37:H37"/>
    <mergeCell ref="M37:M39"/>
    <mergeCell ref="O37:P37"/>
    <mergeCell ref="G38:H38"/>
    <mergeCell ref="O38:P38"/>
    <mergeCell ref="G39:H39"/>
    <mergeCell ref="O39:P39"/>
  </mergeCells>
  <pageMargins left="0" right="0" top="0" bottom="0" header="0" footer="0"/>
  <pageSetup scale="60" orientation="landscape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nr.1.1 4 mujori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2025-09-18T08:45:37Z</dcterms:created>
  <dcterms:modified xsi:type="dcterms:W3CDTF">2026-06-05T05:31:14Z</dcterms:modified>
</cp:coreProperties>
</file>