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ACC420B2-AAA3-43E0-A671-724BCDB25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 4 mujori" sheetId="1" r:id="rId1"/>
  </sheets>
  <definedNames>
    <definedName name="JR_PAGE_ANCHOR_0_1">'Aneksi nr.1 4 mujori'!$A$1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L25" i="1"/>
  <c r="T17" i="1" s="1"/>
  <c r="T12" i="1" l="1"/>
  <c r="T13" i="1"/>
  <c r="T14" i="1"/>
  <c r="T15" i="1"/>
  <c r="T16" i="1"/>
  <c r="T18" i="1" l="1"/>
  <c r="N42" i="1"/>
  <c r="N41" i="1"/>
  <c r="N39" i="1"/>
  <c r="N38" i="1"/>
  <c r="N33" i="1" l="1"/>
  <c r="N34" i="1"/>
  <c r="N35" i="1"/>
  <c r="N36" i="1"/>
  <c r="N31" i="1"/>
  <c r="N32" i="1"/>
  <c r="N30" i="1"/>
  <c r="F40" i="1" l="1"/>
  <c r="F44" i="1" s="1"/>
  <c r="G40" i="1"/>
  <c r="H40" i="1"/>
  <c r="I40" i="1"/>
  <c r="J40" i="1"/>
  <c r="L40" i="1"/>
  <c r="M40" i="1"/>
  <c r="N40" i="1"/>
  <c r="I43" i="1"/>
  <c r="K42" i="1"/>
  <c r="K41" i="1"/>
  <c r="K43" i="1" s="1"/>
  <c r="K39" i="1"/>
  <c r="K38" i="1"/>
  <c r="K31" i="1"/>
  <c r="K32" i="1"/>
  <c r="K33" i="1"/>
  <c r="K34" i="1"/>
  <c r="K35" i="1"/>
  <c r="K36" i="1"/>
  <c r="K30" i="1"/>
  <c r="K12" i="1"/>
  <c r="O43" i="1"/>
  <c r="G43" i="1"/>
  <c r="H43" i="1"/>
  <c r="J43" i="1"/>
  <c r="L43" i="1"/>
  <c r="M43" i="1"/>
  <c r="H37" i="1"/>
  <c r="I37" i="1"/>
  <c r="J37" i="1"/>
  <c r="L37" i="1"/>
  <c r="M37" i="1"/>
  <c r="N37" i="1"/>
  <c r="G44" i="1" l="1"/>
  <c r="K40" i="1"/>
  <c r="K44" i="1" s="1"/>
  <c r="I44" i="1"/>
  <c r="I45" i="1" s="1"/>
  <c r="M44" i="1"/>
  <c r="M45" i="1" s="1"/>
  <c r="J44" i="1"/>
  <c r="J45" i="1" s="1"/>
  <c r="H44" i="1"/>
  <c r="H45" i="1" s="1"/>
  <c r="L44" i="1"/>
  <c r="L45" i="1"/>
  <c r="K37" i="1"/>
  <c r="K45" i="1" s="1"/>
  <c r="F37" i="1"/>
  <c r="G37" i="1"/>
  <c r="E40" i="1"/>
  <c r="E37" i="1"/>
  <c r="E41" i="1"/>
  <c r="E43" i="1" s="1"/>
  <c r="F25" i="1"/>
  <c r="G25" i="1"/>
  <c r="H25" i="1"/>
  <c r="I25" i="1"/>
  <c r="J25" i="1"/>
  <c r="M25" i="1"/>
  <c r="E25" i="1"/>
  <c r="E27" i="1" s="1"/>
  <c r="G45" i="1" l="1"/>
  <c r="I60" i="1"/>
  <c r="S15" i="1"/>
  <c r="S14" i="1"/>
  <c r="S17" i="1"/>
  <c r="S13" i="1"/>
  <c r="S12" i="1"/>
  <c r="S16" i="1"/>
  <c r="R16" i="1"/>
  <c r="R15" i="1"/>
  <c r="R14" i="1"/>
  <c r="R13" i="1"/>
  <c r="R17" i="1"/>
  <c r="E44" i="1"/>
  <c r="E45" i="1" s="1"/>
  <c r="E47" i="1" s="1"/>
  <c r="F45" i="1"/>
  <c r="S18" i="1" l="1"/>
  <c r="R18" i="1"/>
  <c r="N13" i="1"/>
  <c r="N14" i="1"/>
  <c r="N15" i="1"/>
  <c r="N17" i="1"/>
  <c r="N12" i="1"/>
  <c r="K13" i="1"/>
  <c r="K14" i="1"/>
  <c r="K15" i="1"/>
  <c r="K17" i="1"/>
  <c r="I59" i="1"/>
  <c r="K25" i="1" l="1"/>
  <c r="N25" i="1"/>
  <c r="N43" i="1"/>
  <c r="N44" i="1" s="1"/>
  <c r="N45" i="1" s="1"/>
  <c r="L47" i="1"/>
  <c r="L27" i="1" l="1"/>
</calcChain>
</file>

<file path=xl/sharedStrings.xml><?xml version="1.0" encoding="utf-8"?>
<sst xmlns="http://schemas.openxmlformats.org/spreadsheetml/2006/main" count="114" uniqueCount="101">
  <si>
    <t>ANEKSI nr.1 Raporti Përmbledhës i Shpenzimeve të Ministrisë/Institucionit Buxhetor</t>
  </si>
  <si>
    <t>në/lekë</t>
  </si>
  <si>
    <t>Emri i Grupit</t>
  </si>
  <si>
    <t>Ministria e Financave</t>
  </si>
  <si>
    <t>Kodi i grupit</t>
  </si>
  <si>
    <t>10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</si>
  <si>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</si>
  <si>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</si>
  <si>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</si>
  <si>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</si>
  <si>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</si>
  <si>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</si>
  <si>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</si>
  <si>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</si>
  <si>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</si>
  <si>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</si>
  <si>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</si>
  <si>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</si>
  <si>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</si>
  <si>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</si>
  <si>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</si>
  <si>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</si>
  <si>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</si>
  <si>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</si>
  <si>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</si>
  <si>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</si>
  <si>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</si>
  <si>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</si>
  <si>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</si>
  <si>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</si>
  <si>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</si>
  <si>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01120</t>
  </si>
  <si>
    <t>Menaxhimi i Shpezimeve Publike</t>
  </si>
  <si>
    <t>01130</t>
  </si>
  <si>
    <t>Ekzekutimi i Pagesave të Ndryshme</t>
  </si>
  <si>
    <t>01140</t>
  </si>
  <si>
    <t>Menaxhimi i te Ardhurave Tatimore</t>
  </si>
  <si>
    <t>01150</t>
  </si>
  <si>
    <t>Menaxhimi i te Ardhurave Doganore</t>
  </si>
  <si>
    <t>01160</t>
  </si>
  <si>
    <t>Lufta kunder Transaksioneve Finnaciare Jo-Ligjore</t>
  </si>
  <si>
    <t>04130</t>
  </si>
  <si>
    <t>Mbeshtetje per Zhvillimin Ekonomik</t>
  </si>
  <si>
    <t>04160</t>
  </si>
  <si>
    <t>Mbeshtetje per Mbikeqyrjen e Tregut, Infras. E Cilesise dhe Pron.Industriale</t>
  </si>
  <si>
    <t>04170</t>
  </si>
  <si>
    <t>Inspektimi i Punes</t>
  </si>
  <si>
    <t>06190</t>
  </si>
  <si>
    <t>Strehimi</t>
  </si>
  <si>
    <t>09240</t>
  </si>
  <si>
    <t>Arsimi i Mesem (Profesional)</t>
  </si>
  <si>
    <t>10220</t>
  </si>
  <si>
    <t>Sigurimi Shoqeror</t>
  </si>
  <si>
    <t>10550</t>
  </si>
  <si>
    <t>Tregu i Punes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</si>
  <si>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</si>
  <si>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</si>
  <si>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</si>
  <si>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</si>
  <si>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</si>
  <si>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</si>
  <si>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</si>
  <si>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</si>
  <si>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</si>
  <si>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</si>
  <si>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</si>
  <si>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</si>
  <si>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</si>
  <si>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</si>
  <si>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</si>
  <si>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</si>
  <si>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</si>
  <si>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</si>
  <si>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</si>
  <si>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</si>
  <si>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</si>
  <si>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</si>
  <si>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</si>
  <si>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</si>
  <si>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</si>
  <si>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</si>
  <si>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</si>
  <si>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</si>
  <si>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</si>
  <si>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</si>
  <si>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</si>
  <si>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Sekretari i Përgjithshëm</t>
  </si>
  <si>
    <t>Emri</t>
  </si>
  <si>
    <t>Firma</t>
  </si>
  <si>
    <t>Data</t>
  </si>
  <si>
    <t>% e faktit</t>
  </si>
  <si>
    <t>Gentian Këri</t>
  </si>
  <si>
    <t>Viti paraardhës 2025</t>
  </si>
  <si>
    <t>Plani Fillestar
 Vjetor 
Viti 2026</t>
  </si>
  <si>
    <t>Plani Vjetor
 i Rishikuar
 Viti 2026</t>
  </si>
  <si>
    <t>Periudha e Raportimit  4-2026</t>
  </si>
  <si>
    <t>29.05.2026</t>
  </si>
  <si>
    <t>sipas SIFQIT</t>
  </si>
  <si>
    <t>% e planit rishikuar</t>
  </si>
  <si>
    <t>% e planit fillestar</t>
  </si>
  <si>
    <t>V.O Anekset janë plotesuar manualisht sipas vlerave te gjeneruara nga sistemi SIFQ per 4- mujorin  pasi nuk kemi pas akses per te hedhur te dhenat ne AFMIS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</si>
</sst>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0.0000%"/>
    <numFmt numFmtId="168" formatCode="#,##0.0000"/>
  </numFmts>
  <fonts count="17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9"/>
      <name val="Calibri"/>
      <family val="2"/>
      <scheme val="minor"/>
    </font>
    <font>
      <sz val="9"/>
      <name val="SansSerif"/>
      <family val="2"/>
    </font>
    <font>
      <b/>
      <sz val="9"/>
      <name val="SansSerif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double">
        <color rgb="FF050505"/>
      </left>
      <right/>
      <top style="hair">
        <color rgb="FF050505"/>
      </top>
      <bottom style="thin">
        <color rgb="FF050505"/>
      </bottom>
      <diagonal/>
    </border>
    <border>
      <left/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double">
        <color rgb="FF050505"/>
      </left>
      <right/>
      <top style="double">
        <color rgb="FF050505"/>
      </top>
      <bottom style="hair">
        <color rgb="FF050505"/>
      </bottom>
      <diagonal/>
    </border>
    <border>
      <left/>
      <right/>
      <top style="double">
        <color rgb="FF050505"/>
      </top>
      <bottom style="hair">
        <color rgb="FF050505"/>
      </bottom>
      <diagonal/>
    </border>
    <border>
      <left/>
      <right style="thin">
        <color rgb="FF000000"/>
      </right>
      <top style="double">
        <color rgb="FF050505"/>
      </top>
      <bottom style="hair">
        <color rgb="FF05050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3" fillId="33" borderId="26" xfId="0" applyFont="1" applyFill="1" applyBorder="1" applyAlignment="1">
      <alignment horizontal="left" vertical="center" wrapText="1"/>
    </xf>
    <xf numFmtId="4" fontId="3" fillId="34" borderId="26" xfId="0" applyNumberFormat="1" applyFont="1" applyFill="1" applyBorder="1" applyAlignment="1">
      <alignment horizontal="right" vertical="center"/>
    </xf>
    <xf numFmtId="3" fontId="3" fillId="35" borderId="26" xfId="0" applyNumberFormat="1" applyFont="1" applyFill="1" applyBorder="1" applyAlignment="1">
      <alignment horizontal="right" vertical="center"/>
    </xf>
    <xf numFmtId="9" fontId="0" fillId="0" borderId="0" xfId="2" applyFont="1"/>
    <xf numFmtId="164" fontId="0" fillId="0" borderId="0" xfId="1" applyNumberFormat="1" applyFont="1"/>
    <xf numFmtId="4" fontId="0" fillId="0" borderId="0" xfId="0" applyNumberFormat="1"/>
    <xf numFmtId="0" fontId="3" fillId="36" borderId="27" xfId="0" applyFont="1" applyFill="1" applyBorder="1" applyAlignment="1">
      <alignment horizontal="right" vertical="center"/>
    </xf>
    <xf numFmtId="0" fontId="6" fillId="14" borderId="8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6" fillId="18" borderId="11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20" borderId="13" xfId="0" applyFont="1" applyFill="1" applyBorder="1" applyAlignment="1">
      <alignment horizontal="center" vertical="center" wrapText="1"/>
    </xf>
    <xf numFmtId="0" fontId="6" fillId="21" borderId="14" xfId="0" applyFont="1" applyFill="1" applyBorder="1" applyAlignment="1">
      <alignment horizontal="center" vertical="center" wrapText="1"/>
    </xf>
    <xf numFmtId="0" fontId="6" fillId="22" borderId="15" xfId="0" applyFont="1" applyFill="1" applyBorder="1" applyAlignment="1">
      <alignment horizontal="center" vertical="center"/>
    </xf>
    <xf numFmtId="0" fontId="6" fillId="23" borderId="16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wrapText="1"/>
      <protection locked="0"/>
    </xf>
    <xf numFmtId="0" fontId="8" fillId="25" borderId="18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4" fontId="5" fillId="38" borderId="26" xfId="0" applyNumberFormat="1" applyFont="1" applyFill="1" applyBorder="1" applyAlignment="1">
      <alignment horizontal="right" vertical="center"/>
    </xf>
    <xf numFmtId="0" fontId="5" fillId="42" borderId="28" xfId="0" applyFont="1" applyFill="1" applyBorder="1" applyAlignment="1">
      <alignment horizontal="center" vertical="center"/>
    </xf>
    <xf numFmtId="4" fontId="3" fillId="49" borderId="33" xfId="0" applyNumberFormat="1" applyFont="1" applyFill="1" applyBorder="1" applyAlignment="1">
      <alignment horizontal="right" vertical="center"/>
    </xf>
    <xf numFmtId="4" fontId="5" fillId="52" borderId="33" xfId="0" applyNumberFormat="1" applyFont="1" applyFill="1" applyBorder="1" applyAlignment="1">
      <alignment horizontal="right" vertical="center"/>
    </xf>
    <xf numFmtId="0" fontId="3" fillId="58" borderId="35" xfId="0" applyFont="1" applyFill="1" applyBorder="1" applyAlignment="1">
      <alignment horizontal="right" vertical="center"/>
    </xf>
    <xf numFmtId="0" fontId="9" fillId="2" borderId="0" xfId="0" applyFont="1" applyFill="1" applyAlignment="1" applyProtection="1">
      <alignment wrapText="1"/>
      <protection locked="0"/>
    </xf>
    <xf numFmtId="0" fontId="3" fillId="61" borderId="9" xfId="0" applyFont="1" applyFill="1" applyBorder="1" applyAlignment="1">
      <alignment horizontal="left" vertical="center"/>
    </xf>
    <xf numFmtId="0" fontId="7" fillId="0" borderId="0" xfId="0" applyFont="1"/>
    <xf numFmtId="165" fontId="0" fillId="0" borderId="0" xfId="2" applyNumberFormat="1" applyFont="1"/>
    <xf numFmtId="0" fontId="10" fillId="3" borderId="1" xfId="0" applyFont="1" applyFill="1" applyBorder="1" applyAlignment="1">
      <alignment horizontal="left" vertical="top"/>
    </xf>
    <xf numFmtId="0" fontId="8" fillId="26" borderId="19" xfId="0" applyFont="1" applyFill="1" applyBorder="1" applyAlignment="1">
      <alignment horizontal="center" vertical="center"/>
    </xf>
    <xf numFmtId="0" fontId="8" fillId="27" borderId="20" xfId="0" applyFont="1" applyFill="1" applyBorder="1" applyAlignment="1">
      <alignment horizontal="center" vertical="center"/>
    </xf>
    <xf numFmtId="0" fontId="8" fillId="28" borderId="21" xfId="0" applyFont="1" applyFill="1" applyBorder="1" applyAlignment="1">
      <alignment horizontal="center" vertical="center"/>
    </xf>
    <xf numFmtId="0" fontId="3" fillId="30" borderId="23" xfId="0" applyFont="1" applyFill="1" applyBorder="1" applyAlignment="1">
      <alignment horizontal="center" vertical="center"/>
    </xf>
    <xf numFmtId="0" fontId="5" fillId="26" borderId="19" xfId="0" applyFont="1" applyFill="1" applyBorder="1" applyAlignment="1">
      <alignment horizontal="center" vertical="center"/>
    </xf>
    <xf numFmtId="0" fontId="5" fillId="31" borderId="24" xfId="0" applyFont="1" applyFill="1" applyBorder="1" applyAlignment="1">
      <alignment horizontal="center" vertical="center"/>
    </xf>
    <xf numFmtId="0" fontId="5" fillId="28" borderId="21" xfId="0" applyFont="1" applyFill="1" applyBorder="1" applyAlignment="1">
      <alignment horizontal="center" vertical="center"/>
    </xf>
    <xf numFmtId="0" fontId="5" fillId="37" borderId="26" xfId="0" applyFont="1" applyFill="1" applyBorder="1" applyAlignment="1">
      <alignment horizontal="left" vertical="center" wrapText="1"/>
    </xf>
    <xf numFmtId="3" fontId="5" fillId="39" borderId="26" xfId="0" applyNumberFormat="1" applyFont="1" applyFill="1" applyBorder="1" applyAlignment="1">
      <alignment horizontal="right" vertical="center"/>
    </xf>
    <xf numFmtId="0" fontId="5" fillId="40" borderId="27" xfId="0" applyFont="1" applyFill="1" applyBorder="1" applyAlignment="1">
      <alignment horizontal="right" vertical="center"/>
    </xf>
    <xf numFmtId="3" fontId="5" fillId="40" borderId="27" xfId="0" applyNumberFormat="1" applyFont="1" applyFill="1" applyBorder="1" applyAlignment="1">
      <alignment horizontal="right" vertical="center"/>
    </xf>
    <xf numFmtId="0" fontId="5" fillId="43" borderId="29" xfId="0" applyFont="1" applyFill="1" applyBorder="1" applyAlignment="1">
      <alignment horizontal="center" vertical="center"/>
    </xf>
    <xf numFmtId="0" fontId="5" fillId="44" borderId="30" xfId="0" applyFont="1" applyFill="1" applyBorder="1" applyAlignment="1">
      <alignment horizontal="center" vertical="center"/>
    </xf>
    <xf numFmtId="0" fontId="5" fillId="45" borderId="31" xfId="0" applyFont="1" applyFill="1" applyBorder="1" applyAlignment="1">
      <alignment horizontal="center" vertical="center"/>
    </xf>
    <xf numFmtId="0" fontId="3" fillId="48" borderId="33" xfId="0" applyFont="1" applyFill="1" applyBorder="1" applyAlignment="1">
      <alignment horizontal="left" vertical="center" wrapText="1"/>
    </xf>
    <xf numFmtId="0" fontId="5" fillId="51" borderId="33" xfId="0" applyFont="1" applyFill="1" applyBorder="1" applyAlignment="1">
      <alignment horizontal="left" vertical="center" wrapText="1"/>
    </xf>
    <xf numFmtId="3" fontId="5" fillId="53" borderId="33" xfId="0" applyNumberFormat="1" applyFont="1" applyFill="1" applyBorder="1" applyAlignment="1">
      <alignment horizontal="right" vertical="center"/>
    </xf>
    <xf numFmtId="3" fontId="5" fillId="54" borderId="7" xfId="0" applyNumberFormat="1" applyFont="1" applyFill="1" applyBorder="1" applyAlignment="1">
      <alignment horizontal="right" vertical="center"/>
    </xf>
    <xf numFmtId="0" fontId="5" fillId="56" borderId="35" xfId="0" applyFont="1" applyFill="1" applyBorder="1" applyAlignment="1">
      <alignment horizontal="center" vertical="center"/>
    </xf>
    <xf numFmtId="0" fontId="5" fillId="57" borderId="35" xfId="0" applyFont="1" applyFill="1" applyBorder="1" applyAlignment="1">
      <alignment horizontal="right" vertical="center"/>
    </xf>
    <xf numFmtId="0" fontId="3" fillId="59" borderId="36" xfId="0" applyFont="1" applyFill="1" applyBorder="1" applyAlignment="1">
      <alignment horizontal="right" vertical="center"/>
    </xf>
    <xf numFmtId="164" fontId="7" fillId="0" borderId="0" xfId="1" applyNumberFormat="1" applyFont="1"/>
    <xf numFmtId="164" fontId="7" fillId="62" borderId="0" xfId="0" applyNumberFormat="1" applyFont="1" applyFill="1"/>
    <xf numFmtId="10" fontId="0" fillId="0" borderId="0" xfId="2" applyNumberFormat="1" applyFont="1"/>
    <xf numFmtId="1" fontId="3" fillId="36" borderId="27" xfId="0" applyNumberFormat="1" applyFont="1" applyFill="1" applyBorder="1" applyAlignment="1">
      <alignment horizontal="right" vertical="center"/>
    </xf>
    <xf numFmtId="4" fontId="9" fillId="2" borderId="0" xfId="0" applyNumberFormat="1" applyFont="1" applyFill="1" applyAlignment="1" applyProtection="1">
      <alignment wrapText="1"/>
      <protection locked="0"/>
    </xf>
    <xf numFmtId="3" fontId="5" fillId="63" borderId="33" xfId="0" applyNumberFormat="1" applyFont="1" applyFill="1" applyBorder="1" applyAlignment="1">
      <alignment horizontal="right" vertical="center"/>
    </xf>
    <xf numFmtId="43" fontId="0" fillId="0" borderId="0" xfId="0" applyNumberFormat="1"/>
    <xf numFmtId="164" fontId="0" fillId="0" borderId="0" xfId="0" applyNumberFormat="1"/>
    <xf numFmtId="4" fontId="3" fillId="63" borderId="33" xfId="0" applyNumberFormat="1" applyFont="1" applyFill="1" applyBorder="1" applyAlignment="1">
      <alignment horizontal="right" vertical="center"/>
    </xf>
    <xf numFmtId="4" fontId="7" fillId="0" borderId="0" xfId="0" applyNumberFormat="1" applyFont="1"/>
    <xf numFmtId="3" fontId="3" fillId="63" borderId="33" xfId="0" applyNumberFormat="1" applyFont="1" applyFill="1" applyBorder="1" applyAlignment="1">
      <alignment horizontal="right" vertical="center"/>
    </xf>
    <xf numFmtId="4" fontId="5" fillId="63" borderId="33" xfId="0" applyNumberFormat="1" applyFont="1" applyFill="1" applyBorder="1" applyAlignment="1">
      <alignment horizontal="right" vertical="center"/>
    </xf>
    <xf numFmtId="166" fontId="0" fillId="0" borderId="0" xfId="2" applyNumberFormat="1" applyFont="1"/>
    <xf numFmtId="167" fontId="0" fillId="0" borderId="0" xfId="2" applyNumberFormat="1" applyFont="1"/>
    <xf numFmtId="0" fontId="4" fillId="4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center"/>
    </xf>
    <xf numFmtId="43" fontId="7" fillId="0" borderId="0" xfId="0" applyNumberFormat="1" applyFont="1"/>
    <xf numFmtId="4" fontId="3" fillId="63" borderId="26" xfId="0" applyNumberFormat="1" applyFont="1" applyFill="1" applyBorder="1" applyAlignment="1">
      <alignment horizontal="right" vertical="center"/>
    </xf>
    <xf numFmtId="168" fontId="0" fillId="0" borderId="0" xfId="0" applyNumberFormat="1"/>
    <xf numFmtId="164" fontId="3" fillId="36" borderId="27" xfId="1" applyNumberFormat="1" applyFont="1" applyFill="1" applyBorder="1" applyAlignment="1">
      <alignment horizontal="right" vertical="center"/>
    </xf>
    <xf numFmtId="3" fontId="5" fillId="38" borderId="26" xfId="0" applyNumberFormat="1" applyFont="1" applyFill="1" applyBorder="1" applyAlignment="1">
      <alignment horizontal="right" vertical="center"/>
    </xf>
    <xf numFmtId="0" fontId="0" fillId="61" borderId="0" xfId="0" applyFill="1" applyAlignment="1" applyProtection="1">
      <alignment wrapText="1"/>
      <protection locked="0"/>
    </xf>
    <xf numFmtId="0" fontId="11" fillId="6" borderId="2" xfId="0" applyFont="1" applyFill="1" applyBorder="1" applyAlignment="1">
      <alignment horizontal="right" vertical="center"/>
    </xf>
    <xf numFmtId="0" fontId="8" fillId="28" borderId="2" xfId="0" applyFont="1" applyFill="1" applyBorder="1" applyAlignment="1">
      <alignment horizontal="center" vertical="center"/>
    </xf>
    <xf numFmtId="0" fontId="5" fillId="28" borderId="2" xfId="0" applyFont="1" applyFill="1" applyBorder="1" applyAlignment="1">
      <alignment horizontal="center" vertical="center"/>
    </xf>
    <xf numFmtId="164" fontId="3" fillId="36" borderId="2" xfId="1" applyNumberFormat="1" applyFont="1" applyFill="1" applyBorder="1" applyAlignment="1">
      <alignment horizontal="right" vertical="center"/>
    </xf>
    <xf numFmtId="0" fontId="3" fillId="36" borderId="2" xfId="0" applyFont="1" applyFill="1" applyBorder="1" applyAlignment="1">
      <alignment horizontal="right" vertical="center"/>
    </xf>
    <xf numFmtId="1" fontId="3" fillId="36" borderId="2" xfId="0" applyNumberFormat="1" applyFont="1" applyFill="1" applyBorder="1" applyAlignment="1">
      <alignment horizontal="right" vertical="center"/>
    </xf>
    <xf numFmtId="0" fontId="5" fillId="40" borderId="2" xfId="0" applyFont="1" applyFill="1" applyBorder="1" applyAlignment="1">
      <alignment horizontal="right" vertical="center"/>
    </xf>
    <xf numFmtId="3" fontId="5" fillId="40" borderId="2" xfId="0" applyNumberFormat="1" applyFont="1" applyFill="1" applyBorder="1" applyAlignment="1">
      <alignment horizontal="right" vertical="center"/>
    </xf>
    <xf numFmtId="0" fontId="5" fillId="45" borderId="2" xfId="0" applyFont="1" applyFill="1" applyBorder="1" applyAlignment="1">
      <alignment horizontal="center" vertical="center"/>
    </xf>
    <xf numFmtId="3" fontId="12" fillId="50" borderId="2" xfId="0" applyNumberFormat="1" applyFont="1" applyFill="1" applyBorder="1" applyAlignment="1">
      <alignment horizontal="right" vertical="center"/>
    </xf>
    <xf numFmtId="3" fontId="5" fillId="54" borderId="2" xfId="0" applyNumberFormat="1" applyFont="1" applyFill="1" applyBorder="1" applyAlignment="1">
      <alignment horizontal="right" vertical="center"/>
    </xf>
    <xf numFmtId="3" fontId="13" fillId="52" borderId="2" xfId="0" applyNumberFormat="1" applyFont="1" applyFill="1" applyBorder="1" applyAlignment="1">
      <alignment horizontal="right" vertical="center"/>
    </xf>
    <xf numFmtId="3" fontId="5" fillId="63" borderId="26" xfId="0" applyNumberFormat="1" applyFont="1" applyFill="1" applyBorder="1" applyAlignment="1">
      <alignment horizontal="right" vertical="center"/>
    </xf>
    <xf numFmtId="4" fontId="5" fillId="63" borderId="26" xfId="0" applyNumberFormat="1" applyFont="1" applyFill="1" applyBorder="1" applyAlignment="1">
      <alignment horizontal="right" vertical="center"/>
    </xf>
    <xf numFmtId="0" fontId="5" fillId="63" borderId="27" xfId="0" applyFont="1" applyFill="1" applyBorder="1" applyAlignment="1">
      <alignment horizontal="right" vertical="center"/>
    </xf>
    <xf numFmtId="3" fontId="3" fillId="50" borderId="7" xfId="0" applyNumberFormat="1" applyFont="1" applyFill="1" applyBorder="1" applyAlignment="1">
      <alignment horizontal="right" vertical="center"/>
    </xf>
    <xf numFmtId="3" fontId="5" fillId="52" borderId="33" xfId="0" applyNumberFormat="1" applyFont="1" applyFill="1" applyBorder="1" applyAlignment="1">
      <alignment horizontal="right" vertical="center"/>
    </xf>
    <xf numFmtId="0" fontId="5" fillId="58" borderId="35" xfId="0" applyFont="1" applyFill="1" applyBorder="1" applyAlignment="1">
      <alignment horizontal="right" vertical="center"/>
    </xf>
    <xf numFmtId="0" fontId="5" fillId="64" borderId="35" xfId="0" applyFont="1" applyFill="1" applyBorder="1" applyAlignment="1">
      <alignment horizontal="right" vertical="center"/>
    </xf>
    <xf numFmtId="0" fontId="14" fillId="33" borderId="2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8" fillId="24" borderId="17" xfId="0" applyFont="1" applyFill="1" applyBorder="1" applyAlignment="1">
      <alignment horizontal="center" vertical="center"/>
    </xf>
    <xf numFmtId="0" fontId="3" fillId="29" borderId="46" xfId="0" applyFont="1" applyFill="1" applyBorder="1" applyAlignment="1">
      <alignment horizontal="center" vertical="center" wrapText="1"/>
    </xf>
    <xf numFmtId="0" fontId="3" fillId="29" borderId="47" xfId="0" applyFont="1" applyFill="1" applyBorder="1" applyAlignment="1">
      <alignment horizontal="center" vertical="center" wrapText="1"/>
    </xf>
    <xf numFmtId="0" fontId="3" fillId="32" borderId="25" xfId="0" applyFont="1" applyFill="1" applyBorder="1" applyAlignment="1">
      <alignment horizontal="center" vertical="center"/>
    </xf>
    <xf numFmtId="0" fontId="5" fillId="41" borderId="48" xfId="0" applyFont="1" applyFill="1" applyBorder="1" applyAlignment="1">
      <alignment horizontal="center" vertical="center"/>
    </xf>
    <xf numFmtId="0" fontId="5" fillId="41" borderId="49" xfId="0" applyFont="1" applyFill="1" applyBorder="1" applyAlignment="1">
      <alignment horizontal="center" vertical="center"/>
    </xf>
    <xf numFmtId="0" fontId="5" fillId="41" borderId="50" xfId="0" applyFont="1" applyFill="1" applyBorder="1" applyAlignment="1">
      <alignment horizontal="center" vertical="center"/>
    </xf>
    <xf numFmtId="0" fontId="3" fillId="46" borderId="22" xfId="0" applyFont="1" applyFill="1" applyBorder="1" applyAlignment="1">
      <alignment horizontal="center" vertical="center"/>
    </xf>
    <xf numFmtId="0" fontId="3" fillId="47" borderId="32" xfId="0" applyFont="1" applyFill="1" applyBorder="1" applyAlignment="1">
      <alignment horizontal="center" vertical="center"/>
    </xf>
    <xf numFmtId="0" fontId="10" fillId="55" borderId="34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5" fillId="60" borderId="9" xfId="0" applyFont="1" applyFill="1" applyBorder="1" applyAlignment="1">
      <alignment horizontal="center" vertical="center"/>
    </xf>
    <xf numFmtId="0" fontId="3" fillId="61" borderId="9" xfId="0" applyFont="1" applyFill="1" applyBorder="1" applyAlignment="1">
      <alignment horizontal="left" vertical="center"/>
    </xf>
    <xf numFmtId="0" fontId="3" fillId="61" borderId="37" xfId="0" applyFont="1" applyFill="1" applyBorder="1" applyAlignment="1">
      <alignment horizontal="center" vertical="center"/>
    </xf>
    <xf numFmtId="0" fontId="3" fillId="61" borderId="38" xfId="0" applyFont="1" applyFill="1" applyBorder="1" applyAlignment="1">
      <alignment horizontal="center" vertical="center"/>
    </xf>
    <xf numFmtId="0" fontId="3" fillId="61" borderId="39" xfId="0" applyFont="1" applyFill="1" applyBorder="1" applyAlignment="1">
      <alignment horizontal="center" vertical="center"/>
    </xf>
    <xf numFmtId="0" fontId="3" fillId="61" borderId="40" xfId="0" applyFont="1" applyFill="1" applyBorder="1" applyAlignment="1">
      <alignment horizontal="center" vertical="center"/>
    </xf>
    <xf numFmtId="0" fontId="3" fillId="61" borderId="41" xfId="0" applyFont="1" applyFill="1" applyBorder="1" applyAlignment="1">
      <alignment horizontal="center" vertical="center"/>
    </xf>
    <xf numFmtId="0" fontId="3" fillId="61" borderId="42" xfId="0" applyFont="1" applyFill="1" applyBorder="1" applyAlignment="1">
      <alignment horizontal="center" vertical="center"/>
    </xf>
    <xf numFmtId="0" fontId="3" fillId="61" borderId="43" xfId="0" applyFont="1" applyFill="1" applyBorder="1" applyAlignment="1">
      <alignment horizontal="center" vertical="center"/>
    </xf>
    <xf numFmtId="0" fontId="3" fillId="61" borderId="44" xfId="0" applyFont="1" applyFill="1" applyBorder="1" applyAlignment="1">
      <alignment horizontal="center" vertical="center"/>
    </xf>
    <xf numFmtId="0" fontId="3" fillId="61" borderId="45" xfId="0" applyFont="1" applyFill="1" applyBorder="1" applyAlignment="1">
      <alignment horizontal="center" vertical="center"/>
    </xf>
    <xf numFmtId="0" fontId="15" fillId="0" borderId="0" xfId="0" applyFont="1"/>
    <xf numFmtId="166" fontId="15" fillId="0" borderId="0" xfId="2" applyNumberFormat="1" applyFont="1"/>
    <xf numFmtId="10" fontId="15" fillId="0" borderId="0" xfId="2" applyNumberFormat="1" applyFont="1"/>
    <xf numFmtId="166" fontId="16" fillId="0" borderId="51" xfId="2" applyNumberFormat="1" applyFont="1" applyBorder="1"/>
    <xf numFmtId="10" fontId="15" fillId="0" borderId="0" xfId="0" applyNumberFormat="1" applyFont="1"/>
    <xf numFmtId="166" fontId="15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W60"/>
  <sheetViews>
    <sheetView tabSelected="1" topLeftCell="D26" workbookViewId="0">
      <selection activeCell="Q17" sqref="Q17"/>
    </sheetView>
  </sheetViews>
  <sheetFormatPr defaultRowHeight="15"/>
  <cols>
    <col min="1" max="1" width="3.28515625" customWidth="1"/>
    <col min="2" max="2" width="3.28515625" style="28" customWidth="1"/>
    <col min="3" max="3" width="7.140625" style="28" customWidth="1"/>
    <col min="4" max="4" width="41.140625" style="28" customWidth="1"/>
    <col min="5" max="5" width="16.28515625" style="28" customWidth="1"/>
    <col min="6" max="6" width="11.140625" style="28" customWidth="1"/>
    <col min="7" max="7" width="16.28515625" style="28" customWidth="1"/>
    <col min="8" max="8" width="8" style="28" customWidth="1"/>
    <col min="9" max="9" width="16.28515625" style="28" customWidth="1"/>
    <col min="10" max="10" width="6.42578125" style="28" customWidth="1"/>
    <col min="11" max="11" width="15" style="28" customWidth="1"/>
    <col min="12" max="12" width="16.28515625" style="28" customWidth="1"/>
    <col min="13" max="13" width="9.140625" style="28" customWidth="1"/>
    <col min="14" max="14" width="16.42578125" style="28" customWidth="1"/>
    <col min="15" max="16" width="11.7109375" style="28" customWidth="1"/>
    <col min="17" max="18" width="18.7109375" customWidth="1"/>
    <col min="19" max="19" width="16.85546875" bestFit="1" customWidth="1"/>
    <col min="20" max="20" width="16.42578125" customWidth="1"/>
    <col min="21" max="21" width="14.28515625" bestFit="1" customWidth="1"/>
    <col min="22" max="22" width="15" customWidth="1"/>
  </cols>
  <sheetData>
    <row r="1" spans="1:23">
      <c r="A1" s="1"/>
      <c r="B1" s="30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23">
      <c r="A2" s="1"/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66"/>
    </row>
    <row r="3" spans="1:23">
      <c r="A3" s="1"/>
      <c r="B3" s="95" t="s">
        <v>95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67"/>
    </row>
    <row r="4" spans="1:23">
      <c r="A4" s="1"/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74"/>
    </row>
    <row r="5" spans="1:23">
      <c r="A5" s="2"/>
      <c r="B5" s="97" t="s">
        <v>2</v>
      </c>
      <c r="C5" s="97"/>
      <c r="D5" s="98" t="s">
        <v>3</v>
      </c>
      <c r="E5" s="98"/>
      <c r="F5" s="98"/>
      <c r="G5" s="99" t="s">
        <v>4</v>
      </c>
      <c r="H5" s="99"/>
      <c r="I5" s="99"/>
      <c r="J5" s="99"/>
      <c r="K5" s="100" t="s">
        <v>5</v>
      </c>
      <c r="L5" s="100"/>
      <c r="M5" s="100"/>
      <c r="N5" s="100"/>
      <c r="O5" s="100"/>
      <c r="P5" s="74"/>
    </row>
    <row r="6" spans="1:23">
      <c r="A6" s="1"/>
      <c r="B6" s="101" t="s">
        <v>6</v>
      </c>
      <c r="C6" s="101"/>
      <c r="D6" s="101"/>
      <c r="E6" s="102" t="s">
        <v>7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74"/>
    </row>
    <row r="7" spans="1:23" ht="18">
      <c r="A7" s="1"/>
      <c r="B7" s="101"/>
      <c r="C7" s="101"/>
      <c r="D7" s="101"/>
      <c r="E7" s="103" t="s">
        <v>92</v>
      </c>
      <c r="F7" s="103"/>
      <c r="G7" s="103" t="s">
        <v>8</v>
      </c>
      <c r="H7" s="103"/>
      <c r="I7" s="103" t="s">
        <v>8</v>
      </c>
      <c r="J7" s="103"/>
      <c r="K7" s="10" t="s">
        <v>8</v>
      </c>
      <c r="L7" s="104" t="s">
        <v>8</v>
      </c>
      <c r="M7" s="104"/>
      <c r="N7" s="105" t="s">
        <v>9</v>
      </c>
      <c r="O7" s="106" t="s">
        <v>10</v>
      </c>
      <c r="P7" s="74"/>
    </row>
    <row r="8" spans="1:23" ht="45">
      <c r="A8" s="1"/>
      <c r="B8" s="101"/>
      <c r="C8" s="101"/>
      <c r="D8" s="101"/>
      <c r="E8" s="11" t="s">
        <v>11</v>
      </c>
      <c r="F8" s="12" t="s">
        <v>12</v>
      </c>
      <c r="G8" s="13" t="s">
        <v>93</v>
      </c>
      <c r="H8" s="14" t="s">
        <v>12</v>
      </c>
      <c r="I8" s="13" t="s">
        <v>94</v>
      </c>
      <c r="J8" s="14" t="s">
        <v>12</v>
      </c>
      <c r="K8" s="15" t="s">
        <v>13</v>
      </c>
      <c r="L8" s="13" t="s">
        <v>14</v>
      </c>
      <c r="M8" s="14" t="s">
        <v>12</v>
      </c>
      <c r="N8" s="105"/>
      <c r="O8" s="106"/>
      <c r="P8" s="74"/>
    </row>
    <row r="9" spans="1:23">
      <c r="A9" s="1"/>
      <c r="B9" s="101"/>
      <c r="C9" s="101"/>
      <c r="D9" s="101"/>
      <c r="E9" s="16" t="s">
        <v>15</v>
      </c>
      <c r="F9" s="16" t="s">
        <v>16</v>
      </c>
      <c r="G9" s="16" t="s">
        <v>17</v>
      </c>
      <c r="H9" s="16" t="s">
        <v>18</v>
      </c>
      <c r="I9" s="16" t="s">
        <v>19</v>
      </c>
      <c r="J9" s="16" t="s">
        <v>20</v>
      </c>
      <c r="K9" s="16" t="s">
        <v>21</v>
      </c>
      <c r="L9" s="16" t="s">
        <v>22</v>
      </c>
      <c r="M9" s="16" t="s">
        <v>23</v>
      </c>
      <c r="N9" s="16" t="s">
        <v>24</v>
      </c>
      <c r="O9" s="17" t="s">
        <v>25</v>
      </c>
      <c r="P9" s="74"/>
    </row>
    <row r="10" spans="1:23">
      <c r="A10" s="1"/>
      <c r="B10" s="107" t="s">
        <v>26</v>
      </c>
      <c r="C10" s="107"/>
      <c r="D10" s="107"/>
      <c r="E10" s="19"/>
      <c r="F10" s="31"/>
      <c r="G10" s="19"/>
      <c r="H10" s="31"/>
      <c r="I10" s="19"/>
      <c r="J10" s="31"/>
      <c r="K10" s="32"/>
      <c r="L10" s="19"/>
      <c r="M10" s="31"/>
      <c r="N10" s="19"/>
      <c r="O10" s="33"/>
      <c r="P10" s="75"/>
    </row>
    <row r="11" spans="1:23" ht="22.5" customHeight="1">
      <c r="A11" s="1"/>
      <c r="B11" s="108" t="s">
        <v>27</v>
      </c>
      <c r="C11" s="109"/>
      <c r="D11" s="34" t="s">
        <v>28</v>
      </c>
      <c r="E11" s="20"/>
      <c r="F11" s="35"/>
      <c r="G11" s="20"/>
      <c r="H11" s="35"/>
      <c r="I11" s="20"/>
      <c r="J11" s="35"/>
      <c r="K11" s="36"/>
      <c r="L11" s="20"/>
      <c r="M11" s="35"/>
      <c r="N11" s="20"/>
      <c r="O11" s="37"/>
      <c r="P11" s="76"/>
      <c r="R11" s="129" t="s">
        <v>99</v>
      </c>
      <c r="S11" s="129" t="s">
        <v>98</v>
      </c>
      <c r="T11" s="129" t="s">
        <v>90</v>
      </c>
    </row>
    <row r="12" spans="1:23" ht="21.75" customHeight="1">
      <c r="A12" s="1"/>
      <c r="B12" s="110" t="s">
        <v>29</v>
      </c>
      <c r="C12" s="110"/>
      <c r="D12" s="3" t="s">
        <v>30</v>
      </c>
      <c r="E12" s="4">
        <v>357376285</v>
      </c>
      <c r="F12" s="5">
        <v>12.7</v>
      </c>
      <c r="G12" s="4">
        <v>1528523000</v>
      </c>
      <c r="H12" s="5">
        <v>12.670999999999999</v>
      </c>
      <c r="I12" s="4">
        <v>1529523000</v>
      </c>
      <c r="J12" s="5">
        <v>12.68</v>
      </c>
      <c r="K12" s="4">
        <f>I12-G12</f>
        <v>1000000</v>
      </c>
      <c r="L12" s="4">
        <v>441115520</v>
      </c>
      <c r="M12" s="5">
        <v>15.295</v>
      </c>
      <c r="N12" s="4">
        <f>I12-L12</f>
        <v>1088407480</v>
      </c>
      <c r="O12" s="71">
        <v>28.84</v>
      </c>
      <c r="P12" s="77"/>
      <c r="R12" s="130">
        <f>G12/G25</f>
        <v>0.12670654401889866</v>
      </c>
      <c r="S12" s="131">
        <f>I12/I25</f>
        <v>0.12677070310380328</v>
      </c>
      <c r="T12" s="132">
        <f>L12/L25</f>
        <v>0.15297575708159653</v>
      </c>
      <c r="U12" s="8"/>
      <c r="V12" s="8"/>
      <c r="W12" s="6"/>
    </row>
    <row r="13" spans="1:23" ht="21.75" customHeight="1">
      <c r="A13" s="1"/>
      <c r="B13" s="110" t="s">
        <v>31</v>
      </c>
      <c r="C13" s="110"/>
      <c r="D13" s="3" t="s">
        <v>32</v>
      </c>
      <c r="E13" s="4">
        <v>137377154.59999999</v>
      </c>
      <c r="F13" s="5">
        <v>5.0999999999999996</v>
      </c>
      <c r="G13" s="4">
        <v>518940000</v>
      </c>
      <c r="H13" s="5">
        <v>4.3019999999999996</v>
      </c>
      <c r="I13" s="4">
        <v>520040000</v>
      </c>
      <c r="J13" s="5">
        <v>4.3099999999999996</v>
      </c>
      <c r="K13" s="4">
        <f t="shared" ref="K13:K17" si="0">I13-G13</f>
        <v>1100000</v>
      </c>
      <c r="L13" s="4">
        <v>153354769</v>
      </c>
      <c r="M13" s="5">
        <v>5.3170000000000002</v>
      </c>
      <c r="N13" s="4">
        <f t="shared" ref="N13:N17" si="1">I13-L13</f>
        <v>366685231</v>
      </c>
      <c r="O13" s="9">
        <v>29</v>
      </c>
      <c r="P13" s="78"/>
      <c r="Q13" s="70"/>
      <c r="R13" s="130">
        <f>G13/G25</f>
        <v>4.301740566099907E-2</v>
      </c>
      <c r="S13" s="131">
        <f>I13/I25</f>
        <v>4.3102219739161722E-2</v>
      </c>
      <c r="T13" s="130">
        <f>L13/L25</f>
        <v>5.3182354340759422E-2</v>
      </c>
    </row>
    <row r="14" spans="1:23" ht="21.75" customHeight="1">
      <c r="A14" s="1"/>
      <c r="B14" s="110" t="s">
        <v>33</v>
      </c>
      <c r="C14" s="110"/>
      <c r="D14" s="3" t="s">
        <v>34</v>
      </c>
      <c r="E14" s="4">
        <v>126537494</v>
      </c>
      <c r="F14" s="5">
        <v>4.5999999999999996</v>
      </c>
      <c r="G14" s="4">
        <v>1967100000</v>
      </c>
      <c r="H14" s="5">
        <v>16.306000000000001</v>
      </c>
      <c r="I14" s="69">
        <v>1959382885</v>
      </c>
      <c r="J14" s="5">
        <v>16.239999999999998</v>
      </c>
      <c r="K14" s="4">
        <f t="shared" si="0"/>
        <v>-7717115</v>
      </c>
      <c r="L14" s="69">
        <v>147005465</v>
      </c>
      <c r="M14" s="5">
        <v>5.1159999999999997</v>
      </c>
      <c r="N14" s="4">
        <f t="shared" si="1"/>
        <v>1812377420</v>
      </c>
      <c r="O14" s="9">
        <v>8</v>
      </c>
      <c r="P14" s="78"/>
      <c r="Q14" s="70"/>
      <c r="R14" s="130">
        <f>G14/G25</f>
        <v>0.1630622782513417</v>
      </c>
      <c r="S14" s="133">
        <f>I14/I25</f>
        <v>0.16239856869168265</v>
      </c>
      <c r="T14" s="130">
        <f>L14/L25</f>
        <v>5.0980460409797278E-2</v>
      </c>
    </row>
    <row r="15" spans="1:23" ht="21.75" customHeight="1">
      <c r="A15" s="1"/>
      <c r="B15" s="110" t="s">
        <v>35</v>
      </c>
      <c r="C15" s="110"/>
      <c r="D15" s="3" t="s">
        <v>36</v>
      </c>
      <c r="E15" s="4">
        <v>800700042</v>
      </c>
      <c r="F15" s="5">
        <v>29.2</v>
      </c>
      <c r="G15" s="4">
        <v>3108843000</v>
      </c>
      <c r="H15" s="5">
        <v>25.771000000000001</v>
      </c>
      <c r="I15" s="4">
        <v>3112343000</v>
      </c>
      <c r="J15" s="5">
        <v>25.8</v>
      </c>
      <c r="K15" s="4">
        <f t="shared" si="0"/>
        <v>3500000</v>
      </c>
      <c r="L15" s="4">
        <v>817870722</v>
      </c>
      <c r="M15" s="5">
        <v>28.358000000000001</v>
      </c>
      <c r="N15" s="4">
        <f t="shared" si="1"/>
        <v>2294472278</v>
      </c>
      <c r="O15" s="9">
        <v>26</v>
      </c>
      <c r="P15" s="78"/>
      <c r="R15" s="130">
        <f>G15/G25</f>
        <v>0.25770678781238165</v>
      </c>
      <c r="S15" s="133">
        <f>I15/I25</f>
        <v>0.25795879526506005</v>
      </c>
      <c r="T15" s="130">
        <f>L15/L25</f>
        <v>0.28363180894841777</v>
      </c>
    </row>
    <row r="16" spans="1:23" ht="21.75" customHeight="1">
      <c r="A16" s="1"/>
      <c r="B16" s="110" t="s">
        <v>37</v>
      </c>
      <c r="C16" s="110"/>
      <c r="D16" s="3" t="s">
        <v>38</v>
      </c>
      <c r="E16" s="4">
        <v>1266179554.05</v>
      </c>
      <c r="F16" s="5">
        <v>46</v>
      </c>
      <c r="G16" s="4">
        <v>4733793000</v>
      </c>
      <c r="H16" s="5">
        <v>39.241</v>
      </c>
      <c r="I16" s="4">
        <v>4737293000</v>
      </c>
      <c r="J16" s="5">
        <v>39.26</v>
      </c>
      <c r="K16" s="4">
        <v>2350000</v>
      </c>
      <c r="L16" s="4">
        <v>1263353554</v>
      </c>
      <c r="M16" s="5">
        <v>43.804000000000002</v>
      </c>
      <c r="N16" s="4">
        <v>3376163445.9499998</v>
      </c>
      <c r="O16" s="9">
        <v>27</v>
      </c>
      <c r="P16" s="78"/>
      <c r="R16" s="130">
        <f>G16/G25</f>
        <v>0.3924066246506297</v>
      </c>
      <c r="S16" s="133">
        <f>I16/I25</f>
        <v>0.39263872751094658</v>
      </c>
      <c r="T16" s="130">
        <f>L16/L25</f>
        <v>0.43812211908770665</v>
      </c>
      <c r="U16" s="6"/>
    </row>
    <row r="17" spans="1:20" ht="21.75" customHeight="1">
      <c r="A17" s="1"/>
      <c r="B17" s="110" t="s">
        <v>39</v>
      </c>
      <c r="C17" s="110"/>
      <c r="D17" s="3" t="s">
        <v>40</v>
      </c>
      <c r="E17" s="69">
        <v>53499980</v>
      </c>
      <c r="F17" s="5">
        <v>2.1</v>
      </c>
      <c r="G17" s="4">
        <v>206290000</v>
      </c>
      <c r="H17" s="5">
        <v>1.71</v>
      </c>
      <c r="I17" s="4">
        <v>206690000</v>
      </c>
      <c r="J17" s="5">
        <v>1.71</v>
      </c>
      <c r="K17" s="4">
        <f t="shared" si="0"/>
        <v>400000</v>
      </c>
      <c r="L17" s="4">
        <v>60864846</v>
      </c>
      <c r="M17" s="5">
        <v>2.11</v>
      </c>
      <c r="N17" s="4">
        <f t="shared" si="1"/>
        <v>145825154</v>
      </c>
      <c r="O17" s="55">
        <v>29.44</v>
      </c>
      <c r="P17" s="79"/>
      <c r="R17" s="130">
        <f>G17/G25</f>
        <v>1.7100359605749217E-2</v>
      </c>
      <c r="S17" s="133">
        <f>I17/I25</f>
        <v>1.71309856893457E-2</v>
      </c>
      <c r="T17" s="130">
        <f>L17/L25</f>
        <v>2.110750013172237E-2</v>
      </c>
    </row>
    <row r="18" spans="1:20" ht="16.5" customHeight="1">
      <c r="A18" s="1"/>
      <c r="B18" s="110" t="s">
        <v>41</v>
      </c>
      <c r="C18" s="110"/>
      <c r="D18" s="3" t="s">
        <v>42</v>
      </c>
      <c r="E18" s="4">
        <v>0</v>
      </c>
      <c r="F18" s="5">
        <v>0</v>
      </c>
      <c r="G18" s="4">
        <v>0</v>
      </c>
      <c r="H18" s="5">
        <v>0</v>
      </c>
      <c r="I18" s="4">
        <v>0</v>
      </c>
      <c r="J18" s="5">
        <v>0</v>
      </c>
      <c r="K18" s="4">
        <v>0</v>
      </c>
      <c r="L18" s="4">
        <v>0</v>
      </c>
      <c r="M18" s="5">
        <v>0</v>
      </c>
      <c r="N18" s="4">
        <v>0</v>
      </c>
      <c r="O18" s="9">
        <v>0</v>
      </c>
      <c r="P18" s="78"/>
      <c r="R18" s="134">
        <f>SUM(R12:R17)</f>
        <v>1</v>
      </c>
      <c r="S18" s="131">
        <f>SUM(S12:S17)</f>
        <v>0.99999999999999989</v>
      </c>
      <c r="T18" s="130">
        <f>SUM(T12:T17)</f>
        <v>1.0000000000000002</v>
      </c>
    </row>
    <row r="19" spans="1:20" ht="19.5" customHeight="1">
      <c r="A19" s="1"/>
      <c r="B19" s="110" t="s">
        <v>43</v>
      </c>
      <c r="C19" s="110"/>
      <c r="D19" s="93" t="s">
        <v>44</v>
      </c>
      <c r="E19" s="4">
        <v>0</v>
      </c>
      <c r="F19" s="5">
        <v>0</v>
      </c>
      <c r="G19" s="4">
        <v>0</v>
      </c>
      <c r="H19" s="5">
        <v>0</v>
      </c>
      <c r="I19" s="4">
        <v>0</v>
      </c>
      <c r="J19" s="5">
        <v>0</v>
      </c>
      <c r="K19" s="4">
        <v>0</v>
      </c>
      <c r="L19" s="4">
        <v>0</v>
      </c>
      <c r="M19" s="5">
        <v>0</v>
      </c>
      <c r="N19" s="4">
        <v>0</v>
      </c>
      <c r="O19" s="9">
        <v>0</v>
      </c>
      <c r="P19" s="78"/>
      <c r="R19" s="129"/>
      <c r="S19" s="129"/>
      <c r="T19" s="129"/>
    </row>
    <row r="20" spans="1:20">
      <c r="A20" s="1"/>
      <c r="B20" s="110" t="s">
        <v>45</v>
      </c>
      <c r="C20" s="110"/>
      <c r="D20" s="3" t="s">
        <v>46</v>
      </c>
      <c r="E20" s="4">
        <v>0</v>
      </c>
      <c r="F20" s="5">
        <v>0</v>
      </c>
      <c r="G20" s="4">
        <v>0</v>
      </c>
      <c r="H20" s="5">
        <v>0</v>
      </c>
      <c r="I20" s="4">
        <v>0</v>
      </c>
      <c r="J20" s="5">
        <v>0</v>
      </c>
      <c r="K20" s="4">
        <v>0</v>
      </c>
      <c r="L20" s="4">
        <v>0</v>
      </c>
      <c r="M20" s="5">
        <v>0</v>
      </c>
      <c r="N20" s="4">
        <v>0</v>
      </c>
      <c r="O20" s="9">
        <v>0</v>
      </c>
      <c r="P20" s="78"/>
    </row>
    <row r="21" spans="1:20">
      <c r="A21" s="1"/>
      <c r="B21" s="110" t="s">
        <v>47</v>
      </c>
      <c r="C21" s="110"/>
      <c r="D21" s="3" t="s">
        <v>48</v>
      </c>
      <c r="E21" s="4">
        <v>0</v>
      </c>
      <c r="F21" s="5">
        <v>0</v>
      </c>
      <c r="G21" s="4">
        <v>0</v>
      </c>
      <c r="H21" s="5">
        <v>0</v>
      </c>
      <c r="I21" s="4">
        <v>0</v>
      </c>
      <c r="J21" s="5">
        <v>0</v>
      </c>
      <c r="K21" s="4">
        <v>0</v>
      </c>
      <c r="L21" s="4">
        <v>0</v>
      </c>
      <c r="M21" s="5">
        <v>0</v>
      </c>
      <c r="N21" s="4">
        <v>0</v>
      </c>
      <c r="O21" s="9">
        <v>0</v>
      </c>
      <c r="P21" s="78"/>
    </row>
    <row r="22" spans="1:20">
      <c r="A22" s="1"/>
      <c r="B22" s="110" t="s">
        <v>49</v>
      </c>
      <c r="C22" s="110"/>
      <c r="D22" s="3" t="s">
        <v>50</v>
      </c>
      <c r="E22" s="4">
        <v>0</v>
      </c>
      <c r="F22" s="5">
        <v>0.3</v>
      </c>
      <c r="G22" s="4">
        <v>0</v>
      </c>
      <c r="H22" s="5">
        <v>0</v>
      </c>
      <c r="I22" s="4">
        <v>0</v>
      </c>
      <c r="J22" s="5">
        <v>0</v>
      </c>
      <c r="K22" s="4">
        <v>0</v>
      </c>
      <c r="L22" s="4">
        <v>0</v>
      </c>
      <c r="M22" s="5">
        <v>0</v>
      </c>
      <c r="N22" s="4">
        <v>0</v>
      </c>
      <c r="O22" s="9">
        <v>0</v>
      </c>
      <c r="P22" s="78"/>
    </row>
    <row r="23" spans="1:20">
      <c r="A23" s="1"/>
      <c r="B23" s="110" t="s">
        <v>51</v>
      </c>
      <c r="C23" s="110"/>
      <c r="D23" s="3" t="s">
        <v>52</v>
      </c>
      <c r="E23" s="4">
        <v>0</v>
      </c>
      <c r="F23" s="5">
        <v>0</v>
      </c>
      <c r="G23" s="4">
        <v>0</v>
      </c>
      <c r="H23" s="5">
        <v>0</v>
      </c>
      <c r="I23" s="4">
        <v>0</v>
      </c>
      <c r="J23" s="5">
        <v>0</v>
      </c>
      <c r="K23" s="4">
        <v>0</v>
      </c>
      <c r="L23" s="4">
        <v>0</v>
      </c>
      <c r="M23" s="5">
        <v>0</v>
      </c>
      <c r="N23" s="4">
        <v>0</v>
      </c>
      <c r="O23" s="9">
        <v>0</v>
      </c>
      <c r="P23" s="78"/>
    </row>
    <row r="24" spans="1:20">
      <c r="A24" s="1"/>
      <c r="B24" s="110" t="s">
        <v>53</v>
      </c>
      <c r="C24" s="110"/>
      <c r="D24" s="3" t="s">
        <v>54</v>
      </c>
      <c r="E24" s="4">
        <v>0</v>
      </c>
      <c r="F24" s="5">
        <v>0</v>
      </c>
      <c r="G24" s="4">
        <v>0</v>
      </c>
      <c r="H24" s="5">
        <v>0</v>
      </c>
      <c r="I24" s="4">
        <v>0</v>
      </c>
      <c r="J24" s="5">
        <v>0</v>
      </c>
      <c r="K24" s="4">
        <v>0</v>
      </c>
      <c r="L24" s="4">
        <v>0</v>
      </c>
      <c r="M24" s="5">
        <v>0</v>
      </c>
      <c r="N24" s="4">
        <v>0</v>
      </c>
      <c r="O24" s="9">
        <v>0</v>
      </c>
      <c r="P24" s="78"/>
    </row>
    <row r="25" spans="1:20" ht="29.25" customHeight="1">
      <c r="A25" s="1"/>
      <c r="B25" s="110"/>
      <c r="C25" s="110"/>
      <c r="D25" s="38" t="s">
        <v>55</v>
      </c>
      <c r="E25" s="21">
        <f>SUM(E12:E24)</f>
        <v>2741670509.6499996</v>
      </c>
      <c r="F25" s="21">
        <f t="shared" ref="F25:N25" si="2">SUM(F12:F24)</f>
        <v>99.999999999999986</v>
      </c>
      <c r="G25" s="21">
        <f t="shared" si="2"/>
        <v>12063489000</v>
      </c>
      <c r="H25" s="21">
        <f t="shared" si="2"/>
        <v>100.00099999999999</v>
      </c>
      <c r="I25" s="21">
        <f t="shared" si="2"/>
        <v>12065271885</v>
      </c>
      <c r="J25" s="72">
        <f t="shared" si="2"/>
        <v>99.999999999999986</v>
      </c>
      <c r="K25" s="21">
        <f t="shared" si="2"/>
        <v>632885</v>
      </c>
      <c r="L25" s="21">
        <f>SUM(L12:L24)</f>
        <v>2883564876</v>
      </c>
      <c r="M25" s="21">
        <f t="shared" si="2"/>
        <v>100</v>
      </c>
      <c r="N25" s="21">
        <f t="shared" si="2"/>
        <v>9083931008.9500008</v>
      </c>
      <c r="O25" s="88">
        <v>24</v>
      </c>
      <c r="P25" s="78"/>
      <c r="T25" s="8"/>
    </row>
    <row r="26" spans="1:20" ht="21.75" customHeight="1">
      <c r="A26" s="1"/>
      <c r="B26" s="110"/>
      <c r="C26" s="110"/>
      <c r="D26" s="38" t="s">
        <v>56</v>
      </c>
      <c r="E26" s="87">
        <v>570022062</v>
      </c>
      <c r="F26" s="86"/>
      <c r="G26" s="87"/>
      <c r="H26" s="86"/>
      <c r="I26" s="87"/>
      <c r="J26" s="86"/>
      <c r="K26" s="87"/>
      <c r="L26" s="87">
        <v>924368701</v>
      </c>
      <c r="M26" s="39"/>
      <c r="N26" s="21"/>
      <c r="O26" s="40"/>
      <c r="P26" s="80"/>
    </row>
    <row r="27" spans="1:20" ht="18.75" customHeight="1" thickBot="1">
      <c r="A27" s="1"/>
      <c r="B27" s="110"/>
      <c r="C27" s="110"/>
      <c r="D27" s="38" t="s">
        <v>57</v>
      </c>
      <c r="E27" s="21">
        <f>E25+E26</f>
        <v>3311692571.6499996</v>
      </c>
      <c r="F27" s="39"/>
      <c r="G27" s="21"/>
      <c r="H27" s="39"/>
      <c r="I27" s="21"/>
      <c r="J27" s="39"/>
      <c r="K27" s="21"/>
      <c r="L27" s="21">
        <f>SUM(L25:L26)</f>
        <v>3807933577</v>
      </c>
      <c r="M27" s="39"/>
      <c r="N27" s="21"/>
      <c r="O27" s="41"/>
      <c r="P27" s="81"/>
    </row>
    <row r="28" spans="1:20" ht="15.75" thickTop="1">
      <c r="A28" s="1"/>
      <c r="B28" s="111" t="s">
        <v>58</v>
      </c>
      <c r="C28" s="112"/>
      <c r="D28" s="113"/>
      <c r="E28" s="22"/>
      <c r="F28" s="42"/>
      <c r="G28" s="22"/>
      <c r="H28" s="42"/>
      <c r="I28" s="22"/>
      <c r="J28" s="42"/>
      <c r="K28" s="43"/>
      <c r="L28" s="22"/>
      <c r="M28" s="42"/>
      <c r="N28" s="22"/>
      <c r="O28" s="44"/>
      <c r="P28" s="82"/>
    </row>
    <row r="29" spans="1:20">
      <c r="A29" s="1"/>
      <c r="B29" s="114" t="s">
        <v>59</v>
      </c>
      <c r="C29" s="114"/>
      <c r="D29" s="34" t="s">
        <v>28</v>
      </c>
      <c r="E29" s="20"/>
      <c r="F29" s="35"/>
      <c r="G29" s="20"/>
      <c r="H29" s="35"/>
      <c r="I29" s="20"/>
      <c r="J29" s="35"/>
      <c r="K29" s="36"/>
      <c r="L29" s="20"/>
      <c r="M29" s="35"/>
      <c r="N29" s="20"/>
      <c r="O29" s="37"/>
      <c r="P29" s="76"/>
    </row>
    <row r="30" spans="1:20">
      <c r="A30" s="1"/>
      <c r="B30" s="115" t="s">
        <v>60</v>
      </c>
      <c r="C30" s="115"/>
      <c r="D30" s="45" t="s">
        <v>61</v>
      </c>
      <c r="E30" s="23">
        <v>1391037144</v>
      </c>
      <c r="F30" s="62">
        <v>50.74</v>
      </c>
      <c r="G30" s="23">
        <v>4459628000</v>
      </c>
      <c r="H30" s="62">
        <v>36.96</v>
      </c>
      <c r="I30" s="23">
        <v>4459628000</v>
      </c>
      <c r="J30" s="62">
        <v>36.966999999999999</v>
      </c>
      <c r="K30" s="23">
        <f>I30-G30</f>
        <v>0</v>
      </c>
      <c r="L30" s="23">
        <v>1446888850</v>
      </c>
      <c r="M30" s="62">
        <v>50.167999999999999</v>
      </c>
      <c r="N30" s="23">
        <f>I30-L30</f>
        <v>3012739150</v>
      </c>
      <c r="O30" s="89">
        <v>32.44</v>
      </c>
      <c r="P30" s="83"/>
      <c r="T30" s="64"/>
    </row>
    <row r="31" spans="1:20">
      <c r="A31" s="1"/>
      <c r="B31" s="115" t="s">
        <v>62</v>
      </c>
      <c r="C31" s="115"/>
      <c r="D31" s="45" t="s">
        <v>63</v>
      </c>
      <c r="E31" s="23">
        <v>228220234</v>
      </c>
      <c r="F31" s="62">
        <v>8.32</v>
      </c>
      <c r="G31" s="23">
        <v>1019641000</v>
      </c>
      <c r="H31" s="62">
        <v>8.4499999999999993</v>
      </c>
      <c r="I31" s="23">
        <v>1019641000</v>
      </c>
      <c r="J31" s="62">
        <v>8.4499999999999993</v>
      </c>
      <c r="K31" s="23">
        <f t="shared" ref="K31:K36" si="3">I31-G31</f>
        <v>0</v>
      </c>
      <c r="L31" s="23">
        <v>237535727</v>
      </c>
      <c r="M31" s="62">
        <v>8.2360000000000007</v>
      </c>
      <c r="N31" s="23">
        <f t="shared" ref="N31:N36" si="4">I31-L31</f>
        <v>782105273</v>
      </c>
      <c r="O31" s="89">
        <v>23.29</v>
      </c>
      <c r="P31" s="83"/>
      <c r="T31" s="64"/>
    </row>
    <row r="32" spans="1:20">
      <c r="A32" s="1"/>
      <c r="B32" s="115" t="s">
        <v>64</v>
      </c>
      <c r="C32" s="115"/>
      <c r="D32" s="45" t="s">
        <v>65</v>
      </c>
      <c r="E32" s="23">
        <v>992598711.64999998</v>
      </c>
      <c r="F32" s="62">
        <v>36.200000000000003</v>
      </c>
      <c r="G32" s="23">
        <v>3856294000</v>
      </c>
      <c r="H32" s="62">
        <v>31.966999999999999</v>
      </c>
      <c r="I32" s="23">
        <v>3857349800</v>
      </c>
      <c r="J32" s="62">
        <v>31.966999999999999</v>
      </c>
      <c r="K32" s="23">
        <f t="shared" si="3"/>
        <v>1055800</v>
      </c>
      <c r="L32" s="23">
        <v>879309655</v>
      </c>
      <c r="M32" s="62">
        <v>30.507000000000001</v>
      </c>
      <c r="N32" s="23">
        <f t="shared" si="4"/>
        <v>2978040145</v>
      </c>
      <c r="O32" s="89">
        <v>22.8</v>
      </c>
      <c r="P32" s="83"/>
      <c r="Q32" s="54"/>
      <c r="R32" s="54"/>
      <c r="T32" s="64"/>
    </row>
    <row r="33" spans="1:22">
      <c r="A33" s="1"/>
      <c r="B33" s="115" t="s">
        <v>66</v>
      </c>
      <c r="C33" s="115"/>
      <c r="D33" s="45" t="s">
        <v>67</v>
      </c>
      <c r="E33" s="23">
        <v>0</v>
      </c>
      <c r="F33" s="62">
        <v>0</v>
      </c>
      <c r="G33" s="23">
        <v>0</v>
      </c>
      <c r="H33" s="62">
        <v>0</v>
      </c>
      <c r="I33" s="23">
        <v>0</v>
      </c>
      <c r="J33" s="62">
        <v>0</v>
      </c>
      <c r="K33" s="23">
        <f t="shared" si="3"/>
        <v>0</v>
      </c>
      <c r="L33" s="23">
        <v>0</v>
      </c>
      <c r="M33" s="62">
        <v>0</v>
      </c>
      <c r="N33" s="23">
        <f t="shared" si="4"/>
        <v>0</v>
      </c>
      <c r="O33" s="89">
        <v>0</v>
      </c>
      <c r="P33" s="83"/>
    </row>
    <row r="34" spans="1:22">
      <c r="A34" s="1"/>
      <c r="B34" s="115" t="s">
        <v>68</v>
      </c>
      <c r="C34" s="115"/>
      <c r="D34" s="45" t="s">
        <v>69</v>
      </c>
      <c r="E34" s="23">
        <v>0</v>
      </c>
      <c r="F34" s="62">
        <v>0</v>
      </c>
      <c r="G34" s="23">
        <v>183100000</v>
      </c>
      <c r="H34" s="62">
        <v>1.518</v>
      </c>
      <c r="I34" s="23">
        <v>178301340</v>
      </c>
      <c r="J34" s="62">
        <v>1.48</v>
      </c>
      <c r="K34" s="23">
        <f t="shared" si="3"/>
        <v>-4798660</v>
      </c>
      <c r="L34" s="23">
        <v>239112</v>
      </c>
      <c r="M34" s="62">
        <v>8.0000000000000002E-3</v>
      </c>
      <c r="N34" s="23">
        <f t="shared" si="4"/>
        <v>178062228</v>
      </c>
      <c r="O34" s="89">
        <v>0.13</v>
      </c>
      <c r="P34" s="83"/>
      <c r="Q34" s="54"/>
      <c r="R34" s="54"/>
      <c r="T34" s="64"/>
      <c r="V34" s="64"/>
    </row>
    <row r="35" spans="1:22">
      <c r="A35" s="1"/>
      <c r="B35" s="115" t="s">
        <v>70</v>
      </c>
      <c r="C35" s="115"/>
      <c r="D35" s="45" t="s">
        <v>71</v>
      </c>
      <c r="E35" s="23">
        <v>9005138</v>
      </c>
      <c r="F35" s="62">
        <v>0.33</v>
      </c>
      <c r="G35" s="23">
        <v>45015000</v>
      </c>
      <c r="H35" s="62">
        <v>0.37</v>
      </c>
      <c r="I35" s="23">
        <v>45015000</v>
      </c>
      <c r="J35" s="62">
        <v>0.37</v>
      </c>
      <c r="K35" s="23">
        <f t="shared" si="3"/>
        <v>0</v>
      </c>
      <c r="L35" s="23">
        <v>13504632</v>
      </c>
      <c r="M35" s="62">
        <v>0.46800000000000003</v>
      </c>
      <c r="N35" s="23">
        <f t="shared" si="4"/>
        <v>31510368</v>
      </c>
      <c r="O35" s="89">
        <v>30</v>
      </c>
      <c r="P35" s="83"/>
      <c r="Q35" s="54"/>
      <c r="R35" s="54"/>
      <c r="T35" s="64"/>
    </row>
    <row r="36" spans="1:22">
      <c r="A36" s="1"/>
      <c r="B36" s="115" t="s">
        <v>72</v>
      </c>
      <c r="C36" s="115"/>
      <c r="D36" s="45" t="s">
        <v>73</v>
      </c>
      <c r="E36" s="23">
        <v>9592702</v>
      </c>
      <c r="F36" s="62">
        <v>0.35</v>
      </c>
      <c r="G36" s="60">
        <v>92889000</v>
      </c>
      <c r="H36" s="62">
        <v>0.77</v>
      </c>
      <c r="I36" s="23">
        <v>102437000</v>
      </c>
      <c r="J36" s="62">
        <v>0.85</v>
      </c>
      <c r="K36" s="23">
        <f t="shared" si="3"/>
        <v>9548000</v>
      </c>
      <c r="L36" s="23">
        <v>32919652</v>
      </c>
      <c r="M36" s="62">
        <v>1.1399999999999999</v>
      </c>
      <c r="N36" s="23">
        <f t="shared" si="4"/>
        <v>69517348</v>
      </c>
      <c r="O36" s="89">
        <v>32.130000000000003</v>
      </c>
      <c r="P36" s="83"/>
      <c r="Q36" s="54"/>
      <c r="R36" s="54"/>
      <c r="S36" s="7"/>
      <c r="T36" s="65"/>
      <c r="U36" s="7"/>
      <c r="V36" s="64"/>
    </row>
    <row r="37" spans="1:22">
      <c r="A37" s="1"/>
      <c r="B37" s="115"/>
      <c r="C37" s="115"/>
      <c r="D37" s="46" t="s">
        <v>74</v>
      </c>
      <c r="E37" s="24">
        <f>SUM(E30:E36)</f>
        <v>2630453929.6500001</v>
      </c>
      <c r="F37" s="57">
        <f t="shared" ref="F37:G37" si="5">SUM(F30:F36)</f>
        <v>95.94</v>
      </c>
      <c r="G37" s="24">
        <f t="shared" si="5"/>
        <v>9656567000</v>
      </c>
      <c r="H37" s="57">
        <f t="shared" ref="H37" si="6">SUM(H30:H36)</f>
        <v>80.034999999999997</v>
      </c>
      <c r="I37" s="24">
        <f t="shared" ref="I37" si="7">SUM(I30:I36)</f>
        <v>9662372140</v>
      </c>
      <c r="J37" s="57">
        <f t="shared" ref="J37" si="8">SUM(J30:J36)</f>
        <v>80.084000000000003</v>
      </c>
      <c r="K37" s="24">
        <f t="shared" ref="K37" si="9">SUM(K30:K36)</f>
        <v>5805140</v>
      </c>
      <c r="L37" s="24">
        <f t="shared" ref="L37" si="10">SUM(L30:L36)</f>
        <v>2610397628</v>
      </c>
      <c r="M37" s="57">
        <f t="shared" ref="M37" si="11">SUM(M30:M36)</f>
        <v>90.527000000000001</v>
      </c>
      <c r="N37" s="24">
        <f t="shared" ref="N37" si="12">SUM(N30:N36)</f>
        <v>7051974512</v>
      </c>
      <c r="O37" s="48">
        <v>27.02</v>
      </c>
      <c r="P37" s="84"/>
      <c r="Q37" s="54"/>
      <c r="R37" s="54"/>
      <c r="S37" s="7"/>
    </row>
    <row r="38" spans="1:22">
      <c r="A38" s="1"/>
      <c r="B38" s="115" t="s">
        <v>75</v>
      </c>
      <c r="C38" s="115"/>
      <c r="D38" s="45" t="s">
        <v>76</v>
      </c>
      <c r="E38" s="23">
        <v>0</v>
      </c>
      <c r="F38" s="62">
        <v>0</v>
      </c>
      <c r="G38" s="23">
        <v>0</v>
      </c>
      <c r="H38" s="62">
        <v>0</v>
      </c>
      <c r="I38" s="23">
        <v>0</v>
      </c>
      <c r="J38" s="62">
        <v>0</v>
      </c>
      <c r="K38" s="23">
        <f>I38-G38</f>
        <v>0</v>
      </c>
      <c r="L38" s="23">
        <v>0</v>
      </c>
      <c r="M38" s="62">
        <v>0</v>
      </c>
      <c r="N38" s="23">
        <f>I38-L38</f>
        <v>0</v>
      </c>
      <c r="O38" s="89">
        <v>0</v>
      </c>
      <c r="P38" s="83"/>
      <c r="S38" s="7"/>
    </row>
    <row r="39" spans="1:22">
      <c r="A39" s="1"/>
      <c r="B39" s="115" t="s">
        <v>77</v>
      </c>
      <c r="C39" s="115"/>
      <c r="D39" s="45" t="s">
        <v>78</v>
      </c>
      <c r="E39" s="23">
        <v>24626240</v>
      </c>
      <c r="F39" s="62">
        <v>0.9</v>
      </c>
      <c r="G39" s="23">
        <v>1802922000</v>
      </c>
      <c r="H39" s="62">
        <v>14.93</v>
      </c>
      <c r="I39" s="23">
        <v>1802922000</v>
      </c>
      <c r="J39" s="62">
        <v>14.94</v>
      </c>
      <c r="K39" s="23">
        <f>I39-G39</f>
        <v>0</v>
      </c>
      <c r="L39" s="23">
        <v>91163697</v>
      </c>
      <c r="M39" s="62">
        <v>3.16</v>
      </c>
      <c r="N39" s="23">
        <f>I39-L39</f>
        <v>1711758303</v>
      </c>
      <c r="O39" s="89">
        <v>5</v>
      </c>
      <c r="P39" s="83"/>
      <c r="Q39" s="6"/>
      <c r="R39" s="6"/>
      <c r="S39" s="7"/>
      <c r="T39" s="65"/>
    </row>
    <row r="40" spans="1:22" ht="25.5" customHeight="1">
      <c r="A40" s="1"/>
      <c r="B40" s="115"/>
      <c r="C40" s="115"/>
      <c r="D40" s="46" t="s">
        <v>79</v>
      </c>
      <c r="E40" s="24">
        <f>SUM(E38:E39)</f>
        <v>24626240</v>
      </c>
      <c r="F40" s="57">
        <f t="shared" ref="F40:N40" si="13">SUM(F38:F39)</f>
        <v>0.9</v>
      </c>
      <c r="G40" s="24">
        <f t="shared" si="13"/>
        <v>1802922000</v>
      </c>
      <c r="H40" s="57">
        <f t="shared" si="13"/>
        <v>14.93</v>
      </c>
      <c r="I40" s="24">
        <f t="shared" si="13"/>
        <v>1802922000</v>
      </c>
      <c r="J40" s="57">
        <f t="shared" si="13"/>
        <v>14.94</v>
      </c>
      <c r="K40" s="24">
        <f t="shared" si="13"/>
        <v>0</v>
      </c>
      <c r="L40" s="24">
        <f t="shared" si="13"/>
        <v>91163697</v>
      </c>
      <c r="M40" s="57">
        <f t="shared" si="13"/>
        <v>3.16</v>
      </c>
      <c r="N40" s="24">
        <f t="shared" si="13"/>
        <v>1711758303</v>
      </c>
      <c r="O40" s="48">
        <v>5.0599999999999996</v>
      </c>
      <c r="P40" s="84"/>
      <c r="Q40" s="54"/>
      <c r="R40" s="54"/>
      <c r="S40" s="59"/>
    </row>
    <row r="41" spans="1:22" ht="16.5" customHeight="1">
      <c r="A41" s="1"/>
      <c r="B41" s="115" t="s">
        <v>75</v>
      </c>
      <c r="C41" s="115"/>
      <c r="D41" s="45" t="s">
        <v>76</v>
      </c>
      <c r="E41" s="23">
        <f>54624246+277000</f>
        <v>54901246</v>
      </c>
      <c r="F41" s="62">
        <v>2</v>
      </c>
      <c r="G41" s="23">
        <v>4000000</v>
      </c>
      <c r="H41" s="62">
        <v>3.3000000000000002E-2</v>
      </c>
      <c r="I41" s="23">
        <v>4000000</v>
      </c>
      <c r="J41" s="62">
        <v>3.3000000000000002E-2</v>
      </c>
      <c r="K41" s="23">
        <f>I41-G41</f>
        <v>0</v>
      </c>
      <c r="L41" s="23"/>
      <c r="M41" s="62">
        <v>0</v>
      </c>
      <c r="N41" s="23">
        <f>I41-L41</f>
        <v>4000000</v>
      </c>
      <c r="O41" s="89">
        <v>0</v>
      </c>
      <c r="P41" s="83"/>
      <c r="T41" s="64"/>
      <c r="V41" s="64"/>
    </row>
    <row r="42" spans="1:22" ht="19.5" customHeight="1">
      <c r="A42" s="1"/>
      <c r="B42" s="115" t="s">
        <v>77</v>
      </c>
      <c r="C42" s="115"/>
      <c r="D42" s="45" t="s">
        <v>78</v>
      </c>
      <c r="E42" s="23">
        <v>31689094</v>
      </c>
      <c r="F42" s="62">
        <v>1.2</v>
      </c>
      <c r="G42" s="23">
        <v>600000000</v>
      </c>
      <c r="H42" s="62">
        <v>5</v>
      </c>
      <c r="I42" s="23">
        <v>595977745</v>
      </c>
      <c r="J42" s="62">
        <v>4.9400000000000004</v>
      </c>
      <c r="K42" s="23">
        <f>I42-G42</f>
        <v>-4022255</v>
      </c>
      <c r="L42" s="23">
        <v>182003551</v>
      </c>
      <c r="M42" s="62">
        <v>6.31</v>
      </c>
      <c r="N42" s="23">
        <f>I42-L42</f>
        <v>413974194</v>
      </c>
      <c r="O42" s="89">
        <v>30</v>
      </c>
      <c r="P42" s="83"/>
      <c r="Q42" s="29"/>
      <c r="R42" s="29"/>
      <c r="S42" s="7"/>
      <c r="T42" s="54"/>
      <c r="V42" s="64"/>
    </row>
    <row r="43" spans="1:22" ht="25.5" customHeight="1">
      <c r="A43" s="1"/>
      <c r="B43" s="115"/>
      <c r="C43" s="115"/>
      <c r="D43" s="46" t="s">
        <v>80</v>
      </c>
      <c r="E43" s="24">
        <f>SUM(E41:E42)</f>
        <v>86590340</v>
      </c>
      <c r="F43" s="57">
        <v>3.16</v>
      </c>
      <c r="G43" s="24">
        <f t="shared" ref="G43:O43" si="14">SUM(G41:G42)</f>
        <v>604000000</v>
      </c>
      <c r="H43" s="57">
        <f t="shared" si="14"/>
        <v>5.0330000000000004</v>
      </c>
      <c r="I43" s="24">
        <f>SUM(I41:I42)</f>
        <v>599977745</v>
      </c>
      <c r="J43" s="57">
        <f t="shared" si="14"/>
        <v>4.9730000000000008</v>
      </c>
      <c r="K43" s="24">
        <f t="shared" si="14"/>
        <v>-4022255</v>
      </c>
      <c r="L43" s="24">
        <f t="shared" si="14"/>
        <v>182003551</v>
      </c>
      <c r="M43" s="57">
        <f t="shared" si="14"/>
        <v>6.31</v>
      </c>
      <c r="N43" s="24">
        <f t="shared" si="14"/>
        <v>417974194</v>
      </c>
      <c r="O43" s="90">
        <f t="shared" si="14"/>
        <v>30</v>
      </c>
      <c r="P43" s="85"/>
      <c r="Q43" s="6"/>
      <c r="R43" s="6"/>
      <c r="S43" s="58"/>
      <c r="T43" s="54"/>
      <c r="V43" s="64"/>
    </row>
    <row r="44" spans="1:22" ht="15.75" customHeight="1">
      <c r="A44" s="1"/>
      <c r="B44" s="115"/>
      <c r="C44" s="115"/>
      <c r="D44" s="46" t="s">
        <v>81</v>
      </c>
      <c r="E44" s="24">
        <f>E40+E43</f>
        <v>111216580</v>
      </c>
      <c r="F44" s="57">
        <f t="shared" ref="F44:N44" si="15">F40+F43</f>
        <v>4.0600000000000005</v>
      </c>
      <c r="G44" s="24">
        <f t="shared" si="15"/>
        <v>2406922000</v>
      </c>
      <c r="H44" s="57">
        <f t="shared" si="15"/>
        <v>19.963000000000001</v>
      </c>
      <c r="I44" s="24">
        <f t="shared" si="15"/>
        <v>2402899745</v>
      </c>
      <c r="J44" s="57">
        <f t="shared" si="15"/>
        <v>19.913</v>
      </c>
      <c r="K44" s="24">
        <f t="shared" si="15"/>
        <v>-4022255</v>
      </c>
      <c r="L44" s="24">
        <f t="shared" si="15"/>
        <v>273167248</v>
      </c>
      <c r="M44" s="57">
        <f>M40+M43</f>
        <v>9.4699999999999989</v>
      </c>
      <c r="N44" s="24">
        <f t="shared" si="15"/>
        <v>2129732497</v>
      </c>
      <c r="O44" s="48">
        <v>11.37</v>
      </c>
      <c r="P44" s="84"/>
      <c r="Q44" s="54"/>
      <c r="R44" s="54"/>
      <c r="T44" s="54"/>
    </row>
    <row r="45" spans="1:22" ht="25.5" customHeight="1">
      <c r="A45" s="1"/>
      <c r="B45" s="115"/>
      <c r="C45" s="115"/>
      <c r="D45" s="46" t="s">
        <v>82</v>
      </c>
      <c r="E45" s="24">
        <f>E37+E44</f>
        <v>2741670509.6500001</v>
      </c>
      <c r="F45" s="63">
        <f>F37+F44</f>
        <v>100</v>
      </c>
      <c r="G45" s="24">
        <f t="shared" ref="G45:N45" si="16">G37+G44</f>
        <v>12063489000</v>
      </c>
      <c r="H45" s="63">
        <f t="shared" si="16"/>
        <v>99.99799999999999</v>
      </c>
      <c r="I45" s="24">
        <f t="shared" si="16"/>
        <v>12065271885</v>
      </c>
      <c r="J45" s="63">
        <f t="shared" si="16"/>
        <v>99.997</v>
      </c>
      <c r="K45" s="24">
        <f t="shared" si="16"/>
        <v>1782885</v>
      </c>
      <c r="L45" s="24">
        <f t="shared" si="16"/>
        <v>2883564876</v>
      </c>
      <c r="M45" s="63">
        <f>M37+M44</f>
        <v>99.997</v>
      </c>
      <c r="N45" s="24">
        <f t="shared" si="16"/>
        <v>9181707009</v>
      </c>
      <c r="O45" s="57">
        <v>23.9</v>
      </c>
      <c r="P45" s="84"/>
      <c r="S45" s="8"/>
    </row>
    <row r="46" spans="1:22" ht="18.75" customHeight="1">
      <c r="A46" s="1"/>
      <c r="B46" s="115"/>
      <c r="C46" s="115"/>
      <c r="D46" s="46" t="s">
        <v>56</v>
      </c>
      <c r="E46" s="24">
        <v>570022062</v>
      </c>
      <c r="F46" s="57"/>
      <c r="G46" s="24"/>
      <c r="H46" s="57"/>
      <c r="I46" s="24"/>
      <c r="J46" s="62"/>
      <c r="K46" s="24"/>
      <c r="L46" s="63">
        <v>924368701</v>
      </c>
      <c r="M46" s="47"/>
      <c r="N46" s="24"/>
      <c r="O46" s="48"/>
      <c r="P46" s="84"/>
      <c r="S46" t="s">
        <v>97</v>
      </c>
    </row>
    <row r="47" spans="1:22" ht="25.5" customHeight="1">
      <c r="A47" s="1"/>
      <c r="B47" s="115"/>
      <c r="C47" s="115"/>
      <c r="D47" s="46" t="s">
        <v>83</v>
      </c>
      <c r="E47" s="24">
        <f>SUM(E45:E46)</f>
        <v>3311692571.6500001</v>
      </c>
      <c r="F47" s="47"/>
      <c r="G47" s="24"/>
      <c r="H47" s="57"/>
      <c r="I47" s="24"/>
      <c r="J47" s="47"/>
      <c r="K47" s="24"/>
      <c r="L47" s="24">
        <f>SUM(L45:L46)</f>
        <v>3807933577</v>
      </c>
      <c r="M47" s="47"/>
      <c r="N47" s="24"/>
      <c r="O47" s="48"/>
      <c r="P47" s="84"/>
    </row>
    <row r="48" spans="1:22" ht="16.5" thickTop="1" thickBot="1">
      <c r="A48" s="1"/>
      <c r="B48" s="116"/>
      <c r="C48" s="116"/>
      <c r="D48" s="49" t="s">
        <v>84</v>
      </c>
      <c r="E48" s="50" t="s">
        <v>85</v>
      </c>
      <c r="F48" s="25"/>
      <c r="G48" s="25" t="s">
        <v>85</v>
      </c>
      <c r="H48" s="25"/>
      <c r="I48" s="91">
        <v>3232</v>
      </c>
      <c r="J48" s="91"/>
      <c r="K48" s="91"/>
      <c r="L48" s="92">
        <v>2839</v>
      </c>
      <c r="M48" s="25"/>
      <c r="N48" s="25"/>
      <c r="O48" s="51"/>
      <c r="P48" s="84"/>
    </row>
    <row r="49" spans="1:17" ht="9" customHeight="1" thickTop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7">
      <c r="A50" s="73"/>
      <c r="B50"/>
      <c r="C50" t="s">
        <v>100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17" ht="12" customHeight="1">
      <c r="A51" s="1"/>
      <c r="B51" s="117"/>
      <c r="C51" s="117"/>
      <c r="D51" s="26"/>
      <c r="E51" s="26"/>
      <c r="F51" s="26"/>
      <c r="G51" s="56"/>
      <c r="H51" s="26"/>
      <c r="I51" s="26"/>
      <c r="J51" s="26"/>
      <c r="K51" s="26"/>
      <c r="L51" s="26"/>
      <c r="M51" s="26"/>
      <c r="N51" s="26"/>
      <c r="O51" s="26"/>
      <c r="P51" s="26"/>
    </row>
    <row r="52" spans="1:17">
      <c r="A52" s="1"/>
      <c r="B52" s="117"/>
      <c r="C52" s="117"/>
      <c r="D52" s="118" t="s">
        <v>86</v>
      </c>
      <c r="E52" s="118"/>
      <c r="F52" s="118"/>
      <c r="G52" s="27"/>
      <c r="H52" s="27" t="s">
        <v>87</v>
      </c>
      <c r="I52" s="120" t="s">
        <v>91</v>
      </c>
      <c r="J52" s="121"/>
      <c r="K52" s="121"/>
      <c r="L52" s="121"/>
      <c r="M52" s="122"/>
      <c r="N52" s="18"/>
      <c r="O52" s="18"/>
      <c r="P52" s="18"/>
    </row>
    <row r="53" spans="1:17">
      <c r="A53" s="1"/>
      <c r="B53" s="117"/>
      <c r="C53" s="117"/>
      <c r="D53" s="118"/>
      <c r="E53" s="118"/>
      <c r="F53" s="118"/>
      <c r="G53" s="27"/>
      <c r="H53" s="27" t="s">
        <v>88</v>
      </c>
      <c r="I53" s="120"/>
      <c r="J53" s="121"/>
      <c r="K53" s="121"/>
      <c r="L53" s="121"/>
      <c r="M53" s="122"/>
      <c r="N53" s="18"/>
      <c r="O53" s="18"/>
      <c r="P53" s="18"/>
    </row>
    <row r="54" spans="1:17" ht="18" customHeight="1">
      <c r="A54" s="1"/>
      <c r="B54" s="117"/>
      <c r="C54" s="117"/>
      <c r="D54" s="118"/>
      <c r="E54" s="118"/>
      <c r="F54" s="118"/>
      <c r="G54" s="119"/>
      <c r="H54" s="119" t="s">
        <v>89</v>
      </c>
      <c r="I54" s="123" t="s">
        <v>96</v>
      </c>
      <c r="J54" s="124"/>
      <c r="K54" s="124"/>
      <c r="L54" s="124"/>
      <c r="M54" s="125"/>
      <c r="N54" s="18"/>
      <c r="O54" s="18"/>
      <c r="P54" s="18"/>
    </row>
    <row r="55" spans="1:17" ht="9" customHeight="1">
      <c r="A55" s="1"/>
      <c r="B55" s="18"/>
      <c r="C55" s="18"/>
      <c r="D55" s="118"/>
      <c r="E55" s="118"/>
      <c r="F55" s="118"/>
      <c r="G55" s="119"/>
      <c r="H55" s="119"/>
      <c r="I55" s="126"/>
      <c r="J55" s="127"/>
      <c r="K55" s="127"/>
      <c r="L55" s="127"/>
      <c r="M55" s="128"/>
      <c r="N55" s="18"/>
      <c r="O55" s="18"/>
      <c r="P55" s="18"/>
    </row>
    <row r="58" spans="1:17">
      <c r="F58" s="61"/>
      <c r="I58" s="52">
        <v>12065271885</v>
      </c>
    </row>
    <row r="59" spans="1:17">
      <c r="I59" s="53">
        <f>I45-I58</f>
        <v>0</v>
      </c>
    </row>
    <row r="60" spans="1:17">
      <c r="I60" s="68">
        <f>I25-I58</f>
        <v>0</v>
      </c>
    </row>
  </sheetData>
  <mergeCells count="62">
    <mergeCell ref="B52:C54"/>
    <mergeCell ref="D52:F55"/>
    <mergeCell ref="G54:G55"/>
    <mergeCell ref="H54:H55"/>
    <mergeCell ref="I52:M52"/>
    <mergeCell ref="I53:M53"/>
    <mergeCell ref="I54:M55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D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D10"/>
    <mergeCell ref="B11:C11"/>
    <mergeCell ref="B12:C12"/>
    <mergeCell ref="B13:C13"/>
    <mergeCell ref="B14:C14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" footer="0"/>
  <pageSetup scale="6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 4 mujori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2025-10-03T07:29:32Z</dcterms:created>
  <dcterms:modified xsi:type="dcterms:W3CDTF">2026-06-05T05:29:33Z</dcterms:modified>
</cp:coreProperties>
</file>