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0" windowWidth="25200" windowHeight="10650" activeTab="8"/>
  </bookViews>
  <sheets>
    <sheet name="01110" sheetId="1" r:id="rId1"/>
    <sheet name="03310" sheetId="2" r:id="rId2"/>
    <sheet name="01120" sheetId="3" r:id="rId3"/>
    <sheet name="01130" sheetId="4" r:id="rId4"/>
    <sheet name="03440" sheetId="5" r:id="rId5"/>
    <sheet name="03350" sheetId="6" r:id="rId6"/>
    <sheet name="01160" sheetId="7" r:id="rId7"/>
    <sheet name="01180" sheetId="8" r:id="rId8"/>
    <sheet name="03490" sheetId="9" r:id="rId9"/>
  </sheets>
  <definedNames>
    <definedName name="JR_PAGE_ANCHOR_0_1">'01110'!#REF!</definedName>
  </definedNames>
  <calcPr calcId="145621"/>
</workbook>
</file>

<file path=xl/calcChain.xml><?xml version="1.0" encoding="utf-8"?>
<calcChain xmlns="http://schemas.openxmlformats.org/spreadsheetml/2006/main">
  <c r="J33" i="9" l="1"/>
  <c r="J54" i="9"/>
  <c r="J39" i="9"/>
  <c r="J36" i="9"/>
  <c r="J25" i="9"/>
  <c r="G39" i="8"/>
  <c r="G25" i="8"/>
  <c r="K22" i="7"/>
  <c r="K48" i="7"/>
  <c r="J31" i="5"/>
  <c r="J48" i="5"/>
  <c r="J60" i="5"/>
  <c r="J38" i="5"/>
  <c r="J27" i="5"/>
  <c r="J24" i="5"/>
  <c r="J36" i="1"/>
  <c r="J30" i="1"/>
  <c r="J29" i="1"/>
  <c r="J22" i="1"/>
  <c r="N22" i="1"/>
  <c r="M48" i="1" l="1"/>
  <c r="M50" i="1"/>
  <c r="M52" i="1"/>
  <c r="M53" i="1"/>
  <c r="M55" i="1"/>
  <c r="M58" i="1"/>
  <c r="M59" i="1"/>
  <c r="M47" i="1"/>
  <c r="M39" i="1"/>
  <c r="M40" i="1"/>
  <c r="M41" i="1"/>
  <c r="M42" i="1"/>
  <c r="M43" i="1"/>
  <c r="L48" i="1"/>
  <c r="L49" i="1"/>
  <c r="L50" i="1"/>
  <c r="L51" i="1"/>
  <c r="L52" i="1"/>
  <c r="L53" i="1"/>
  <c r="L54" i="1"/>
  <c r="L55" i="1"/>
  <c r="L56" i="1"/>
  <c r="L57" i="1"/>
  <c r="L58" i="1"/>
  <c r="L59" i="1"/>
  <c r="L47" i="1"/>
  <c r="M38" i="1"/>
  <c r="L39" i="1"/>
  <c r="L40" i="1"/>
  <c r="L41" i="1"/>
  <c r="L42" i="1"/>
  <c r="L43" i="1"/>
  <c r="L44" i="1"/>
  <c r="L38" i="1"/>
  <c r="J25" i="1"/>
  <c r="I24" i="1"/>
  <c r="I16" i="1"/>
  <c r="I17" i="1"/>
  <c r="I18" i="1"/>
  <c r="I19" i="1"/>
  <c r="I20" i="1"/>
  <c r="I21" i="1"/>
  <c r="I15" i="1"/>
  <c r="G22" i="1"/>
  <c r="M16" i="1"/>
  <c r="M17" i="1"/>
  <c r="M20" i="1"/>
  <c r="M21" i="1"/>
  <c r="M23" i="1"/>
  <c r="M24" i="1"/>
  <c r="M15" i="1"/>
  <c r="I22" i="1" l="1"/>
  <c r="M45" i="1" l="1"/>
  <c r="I48" i="1"/>
  <c r="I49" i="1"/>
  <c r="I50" i="1"/>
  <c r="I51" i="1"/>
  <c r="I52" i="1"/>
  <c r="I53" i="1"/>
  <c r="I54" i="1"/>
  <c r="I55" i="1"/>
  <c r="I56" i="1"/>
  <c r="I57" i="1"/>
  <c r="I58" i="1"/>
  <c r="I59" i="1"/>
  <c r="I47" i="1"/>
  <c r="I38" i="1"/>
  <c r="I39" i="1"/>
  <c r="I40" i="1"/>
  <c r="I41" i="1"/>
  <c r="I42" i="1"/>
  <c r="I43" i="1"/>
  <c r="J45" i="1"/>
  <c r="G45" i="1"/>
  <c r="G36" i="1"/>
  <c r="E36" i="1"/>
  <c r="E45" i="1"/>
  <c r="L15" i="1"/>
  <c r="J60" i="1"/>
  <c r="G66" i="1" l="1"/>
  <c r="J66" i="1"/>
  <c r="K36" i="1" s="1"/>
  <c r="M36" i="1"/>
  <c r="I45" i="1"/>
  <c r="I36" i="1"/>
  <c r="I66" i="1" s="1"/>
  <c r="L23" i="1"/>
  <c r="L24" i="1"/>
  <c r="L16" i="1"/>
  <c r="L17" i="1"/>
  <c r="L18" i="1"/>
  <c r="L19" i="1"/>
  <c r="L20" i="1"/>
  <c r="L21" i="1"/>
  <c r="G25" i="1"/>
  <c r="I23" i="1"/>
  <c r="L25" i="1" l="1"/>
  <c r="L29" i="1" s="1"/>
  <c r="K57" i="1"/>
  <c r="K50" i="1"/>
  <c r="K41" i="1"/>
  <c r="K43" i="1"/>
  <c r="K40" i="1"/>
  <c r="K59" i="1"/>
  <c r="K49" i="1"/>
  <c r="K39" i="1"/>
  <c r="K51" i="1"/>
  <c r="K58" i="1"/>
  <c r="K48" i="1"/>
  <c r="K38" i="1"/>
  <c r="K42" i="1"/>
  <c r="K54" i="1"/>
  <c r="K47" i="1"/>
  <c r="K44" i="1"/>
  <c r="K53" i="1"/>
  <c r="K52" i="1"/>
  <c r="K55" i="1"/>
  <c r="K56" i="1"/>
  <c r="K23" i="1"/>
  <c r="M22" i="1"/>
  <c r="K16" i="1"/>
  <c r="G29" i="1"/>
  <c r="M29" i="1" s="1"/>
  <c r="M25" i="1"/>
  <c r="M66" i="1"/>
  <c r="K45" i="1"/>
  <c r="L22" i="1"/>
  <c r="I25" i="1"/>
  <c r="I30" i="1" s="1"/>
  <c r="H43" i="1"/>
  <c r="H42" i="1"/>
  <c r="H41" i="1"/>
  <c r="H38" i="1"/>
  <c r="H52" i="1"/>
  <c r="H59" i="1"/>
  <c r="H55" i="1"/>
  <c r="H40" i="1"/>
  <c r="H53" i="1"/>
  <c r="H50" i="1"/>
  <c r="H47" i="1"/>
  <c r="G30" i="1"/>
  <c r="H45" i="1"/>
  <c r="L30" i="1" l="1"/>
  <c r="M30" i="1"/>
  <c r="K22" i="1"/>
  <c r="K17" i="1"/>
  <c r="K20" i="1"/>
  <c r="K21" i="1"/>
  <c r="I29" i="1"/>
  <c r="K24" i="1"/>
  <c r="J33" i="1"/>
  <c r="K30" i="1" s="1"/>
  <c r="K15" i="1"/>
  <c r="H21" i="1"/>
  <c r="H20" i="1"/>
  <c r="H17" i="1"/>
  <c r="H16" i="1"/>
  <c r="H15" i="1"/>
  <c r="H24" i="1"/>
  <c r="H22" i="1"/>
  <c r="H23" i="1"/>
  <c r="H25" i="1" l="1"/>
</calcChain>
</file>

<file path=xl/sharedStrings.xml><?xml version="1.0" encoding="utf-8"?>
<sst xmlns="http://schemas.openxmlformats.org/spreadsheetml/2006/main" count="900" uniqueCount="253">
  <si>
    <t>në/lekë</t>
  </si>
  <si>
    <t>Emri i Grupit</t>
  </si>
  <si>
    <t>Ministria e Drejtësisë</t>
  </si>
  <si>
    <t>Kodi i grupit</t>
  </si>
  <si>
    <t>14</t>
  </si>
  <si>
    <t>EMËRTIME</t>
  </si>
  <si>
    <t>Periudha raportuese</t>
  </si>
  <si>
    <t xml:space="preserve">% e realizimit </t>
  </si>
  <si>
    <t>Struktura e shpenzimeve               në %</t>
  </si>
  <si>
    <t>Plani Fillestar
 Vjetor 
Viti 2025</t>
  </si>
  <si>
    <t>Plani Vjetor
 i Rishikuar
 Viti 2025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</si>
  <si>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</si>
  <si>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</si>
  <si>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</si>
  <si>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</si>
  <si>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</si>
  <si>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</si>
  <si>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</si>
  <si>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</si>
  <si>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</si>
  <si>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</si>
  <si>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</si>
  <si>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</si>
  <si>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</si>
  <si>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</si>
  <si>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01110</t>
  </si>
  <si>
    <t>Planifikimi, Menaxhimi dhe Administrimi</t>
  </si>
  <si>
    <t>01120</t>
  </si>
  <si>
    <t>Publikimet Zyrtare</t>
  </si>
  <si>
    <t>01130</t>
  </si>
  <si>
    <t>Mjekësia Ligjore</t>
  </si>
  <si>
    <t>01160</t>
  </si>
  <si>
    <t>Sherbimet per Çeshtjet e Biresimeve</t>
  </si>
  <si>
    <t>01180</t>
  </si>
  <si>
    <t>Sherbimi i Kthimit dhe Kompensimit te Pronave</t>
  </si>
  <si>
    <t>03310</t>
  </si>
  <si>
    <t>Ndihma Juridike</t>
  </si>
  <si>
    <t>03350</t>
  </si>
  <si>
    <t>Sherbimi i Permbarimit Gjyqesor</t>
  </si>
  <si>
    <t>03440</t>
  </si>
  <si>
    <t>Sistemi i Burgjeve</t>
  </si>
  <si>
    <t>03490</t>
  </si>
  <si>
    <t>Sherbimi i Proves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</si>
  <si>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</si>
  <si>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</si>
  <si>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</si>
  <si>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</si>
  <si>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</si>
  <si>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</si>
  <si>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</si>
  <si>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</si>
  <si>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</si>
  <si>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</si>
  <si>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</si>
  <si>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</si>
  <si>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</si>
  <si>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</si>
  <si>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</si>
  <si>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</si>
  <si>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</si>
  <si>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</si>
  <si>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</si>
  <si>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</si>
  <si>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Drejtuesi i Ekipit 
Menaxhues të 
Programit</t>
  </si>
  <si>
    <t>Emri</t>
  </si>
  <si>
    <t>Sekretari i Përgjithshëm</t>
  </si>
  <si>
    <t>Firma</t>
  </si>
  <si>
    <t xml:space="preserve">Data </t>
  </si>
  <si>
    <t>Data</t>
  </si>
  <si>
    <t>Periudha e Raportimit  12-2025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</si>
  <si>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</si>
  <si>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</si>
  <si>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</si>
  <si>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</si>
  <si>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</si>
  <si>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</si>
  <si>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</si>
  <si>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</si>
  <si>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</si>
  <si>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</si>
  <si>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</si>
  <si>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</si>
  <si>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</si>
  <si>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</si>
  <si>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</si>
  <si>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</si>
  <si>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</si>
  <si>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</si>
  <si>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</si>
  <si>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</si>
  <si>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</si>
  <si>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91401AA</t>
  </si>
  <si>
    <t>Projektakte te hartuara dhe te vleresuara</t>
  </si>
  <si>
    <t>91401AB</t>
  </si>
  <si>
    <t>Profesione te lira te monitoruara</t>
  </si>
  <si>
    <t>91401AC</t>
  </si>
  <si>
    <t>Kerkesa te marreveshjeve nderkombetare dhe koneventave te realizuara</t>
  </si>
  <si>
    <t>91401AD</t>
  </si>
  <si>
    <t>Te mitur te mbikqyrur</t>
  </si>
  <si>
    <t>91401AF</t>
  </si>
  <si>
    <t>Administrator falimenti te mbikqyrur</t>
  </si>
  <si>
    <t>91401AG</t>
  </si>
  <si>
    <t>Fonde arkivore te transferuara</t>
  </si>
  <si>
    <t>91401AH</t>
  </si>
  <si>
    <t>Raporte monitorimi të kryera në fushën e Antikorrupsionit</t>
  </si>
  <si>
    <t>Totali Shpenzime për Investime</t>
  </si>
  <si>
    <t>18AQ403</t>
  </si>
  <si>
    <t>Pajisje elektronike të blera</t>
  </si>
  <si>
    <t>18AQ405</t>
  </si>
  <si>
    <t>Pajisje elektronike te blera per QPKM</t>
  </si>
  <si>
    <t>18AQ406</t>
  </si>
  <si>
    <t>Pajisje zyre te blera  per QPKM</t>
  </si>
  <si>
    <t>18AQ502</t>
  </si>
  <si>
    <t>Ambiente te rikonstruktuara te Arkives Gjyqesore</t>
  </si>
  <si>
    <t>18AQ706</t>
  </si>
  <si>
    <t>Përmirësimi i sistemit të regjistrit elektronik noterial</t>
  </si>
  <si>
    <t>18AQ801</t>
  </si>
  <si>
    <t>Rikonstruksioni i Institucionit  per edukim dhe rehabilitim te te miturve</t>
  </si>
  <si>
    <t>21AA001</t>
  </si>
  <si>
    <t>TVSH-Operacioni Nderkombetar i Monitorimit</t>
  </si>
  <si>
    <t>M140010</t>
  </si>
  <si>
    <t>TVSH+Takse Doganore</t>
  </si>
  <si>
    <t>M140058</t>
  </si>
  <si>
    <t>Pajisje zyre</t>
  </si>
  <si>
    <t>M140201</t>
  </si>
  <si>
    <t>Sistemi ALBIS</t>
  </si>
  <si>
    <t>M140244</t>
  </si>
  <si>
    <t>Blerje pajisje zyre</t>
  </si>
  <si>
    <t>M140303</t>
  </si>
  <si>
    <t>Blreje pajisje kompjuterike</t>
  </si>
  <si>
    <t>M140312</t>
  </si>
  <si>
    <t>Blerje pajisje elektronike/informatike</t>
  </si>
  <si>
    <t>22AG901</t>
  </si>
  <si>
    <t>Financim I Huaj ONM</t>
  </si>
  <si>
    <t xml:space="preserve">Emri i </t>
  </si>
  <si>
    <t>Ndryshimi Vjetor</t>
  </si>
  <si>
    <t>Plani Fillestar</t>
  </si>
  <si>
    <t>Plani Vjetor</t>
  </si>
  <si>
    <t>(Plan - Fakt)</t>
  </si>
  <si>
    <t xml:space="preserve"> Vjetor</t>
  </si>
  <si>
    <t xml:space="preserve"> i Rishikuar</t>
  </si>
  <si>
    <t>Viti 2025</t>
  </si>
  <si>
    <t xml:space="preserve"> Viti 2025</t>
  </si>
  <si>
    <t>91406AA</t>
  </si>
  <si>
    <t>Raste ndihme juridike e ofruar falas</t>
  </si>
  <si>
    <t>91406AB</t>
  </si>
  <si>
    <t>Raste ndihme juridike ofruar per Grate ne nevoje</t>
  </si>
  <si>
    <t>18AR501</t>
  </si>
  <si>
    <t>Pajisje elektronike dhe zyre</t>
  </si>
  <si>
    <t>18AR502</t>
  </si>
  <si>
    <t>Paisje zyre te blera</t>
  </si>
  <si>
    <t>Total Shpenzime nga të ardhurat jashtë limitit (Kap 06)</t>
  </si>
  <si>
    <t>Shpenzime korente nga të ardhurat jashtë limitit (Kap 06)</t>
  </si>
  <si>
    <t>Periudha e Raportimit dhjetor-2025</t>
  </si>
  <si>
    <t>91402AA</t>
  </si>
  <si>
    <t>FLETORE  ZYRTARE</t>
  </si>
  <si>
    <t>91402AB</t>
  </si>
  <si>
    <t>BULETINI I NJOFTIMEVE ZYRTARE</t>
  </si>
  <si>
    <t>91402AC</t>
  </si>
  <si>
    <t>KODE DHE PERMBLEDHESE LEGJISLACIONI</t>
  </si>
  <si>
    <t>91402AD</t>
  </si>
  <si>
    <t>BOTIMI ELEKTRONIK I FLETORES ZYRTARE, BULETINIT TE NJOFTIMEVE DHE KODE &amp; PERMBLEDHESE LEGJISLACIONI</t>
  </si>
  <si>
    <t>91403AA</t>
  </si>
  <si>
    <t>Akte ekspertimi te realizuara</t>
  </si>
  <si>
    <t>91403AB</t>
  </si>
  <si>
    <t>Akte ekspertimi të realizuara për rastet e dhunës seksuale</t>
  </si>
  <si>
    <t>18AR102</t>
  </si>
  <si>
    <t>Kompjutera dhe Printera</t>
  </si>
  <si>
    <t>18AR103</t>
  </si>
  <si>
    <t>Blerje pajisje autopsie</t>
  </si>
  <si>
    <t>18AR201</t>
  </si>
  <si>
    <t>Rikosntruksion i ambjenteve te brendshme te IML-se</t>
  </si>
  <si>
    <t>23AC901</t>
  </si>
  <si>
    <t>Ndertimi i dhomes frigoriferike kufomambajtese</t>
  </si>
  <si>
    <t>M140293</t>
  </si>
  <si>
    <t>Supervizim projekti</t>
  </si>
  <si>
    <t>M140027</t>
  </si>
  <si>
    <t>Studime projektime</t>
  </si>
  <si>
    <t xml:space="preserve">-   </t>
  </si>
  <si>
    <t>91408AA</t>
  </si>
  <si>
    <t>Administrata Funksionale</t>
  </si>
  <si>
    <t>91408AB</t>
  </si>
  <si>
    <t>Të dënuar burra të trajtuar në IEVP</t>
  </si>
  <si>
    <t>91408AC</t>
  </si>
  <si>
    <t>Të burgosura gra të trajtuar në IEVP</t>
  </si>
  <si>
    <t>91408AD</t>
  </si>
  <si>
    <t>Të burgosur të mitur të trajtuar në IEVP</t>
  </si>
  <si>
    <t>91408AE</t>
  </si>
  <si>
    <t>Të burgosur të trajtuar me sherbim shendetesor</t>
  </si>
  <si>
    <t>91408AF</t>
  </si>
  <si>
    <t>Te burgosur te integruar ne IEVP/ burra</t>
  </si>
  <si>
    <t>91408AG</t>
  </si>
  <si>
    <t>Te burgosur te integruar ne IEVP/gra</t>
  </si>
  <si>
    <t>91408AH</t>
  </si>
  <si>
    <t>Te burgosur te integruar ne IEVP/ te mitur</t>
  </si>
  <si>
    <t>18AR716</t>
  </si>
  <si>
    <t>Mbikqyrja e punimeve per përmiresimi i kushteve fizike të jetesës, nëpërmjet përmirësimit të infrastruktures ndertimore ne IEVP</t>
  </si>
  <si>
    <t>18AR717</t>
  </si>
  <si>
    <t>kolaudimi I punimeve per përmiresimi i kushteve fizike të jetesës, nëpërmjet përmirësimit të infrastruktures ndertimore ne IEVP</t>
  </si>
  <si>
    <t>18AR803</t>
  </si>
  <si>
    <t>Orendi në sistemin e burgjeve</t>
  </si>
  <si>
    <t>18AR904</t>
  </si>
  <si>
    <t>Sisteme sigurie KME</t>
  </si>
  <si>
    <t>22AD602</t>
  </si>
  <si>
    <t xml:space="preserve">Ndertimi i IEVP Kukës Hartim, Projektim, Rikonstruksion, Supervizion dhe </t>
  </si>
  <si>
    <t>25AA401</t>
  </si>
  <si>
    <t xml:space="preserve">Ndërtimi i Sistemit Informatik të Menaxhimit të Proceseve të Brendshme për </t>
  </si>
  <si>
    <t>M140023</t>
  </si>
  <si>
    <t>Blerje automjete per sistemin e burgjeve</t>
  </si>
  <si>
    <t>M140228</t>
  </si>
  <si>
    <t>Përmiresimi i kushteve fizike të jetesës, nëpërmjet përmirësimit të infrastruktures ndertimore ne IEVP</t>
  </si>
  <si>
    <t>M140299</t>
  </si>
  <si>
    <t>Pajisje te ndryshme per sistemin e burgjeve</t>
  </si>
  <si>
    <t>24AH301</t>
  </si>
  <si>
    <t xml:space="preserve">Hartim projekti, rikonstruksion, mbikqyrje, kolaudim per burgun IEVP Fushe-Kruje </t>
  </si>
  <si>
    <t>24AH302</t>
  </si>
  <si>
    <t>Blerje pajisje për sistemin e burgjeve</t>
  </si>
  <si>
    <t>25AC401</t>
  </si>
  <si>
    <t>Ndërtim i Poligonit dhe Palestrës multimodale për Forcat Operacionale dhe Speciale të sistemit të Burgjeve</t>
  </si>
  <si>
    <t xml:space="preserve"> -   </t>
  </si>
  <si>
    <t>Periudha e Raportimit  12 -2025</t>
  </si>
  <si>
    <t>91407AA</t>
  </si>
  <si>
    <t>Tituj ekzekutive te trajtuar ne Sherbimin Permbarimor</t>
  </si>
  <si>
    <t>M140334</t>
  </si>
  <si>
    <t>Blerje automjetesh</t>
  </si>
  <si>
    <t>Viti paraardhës 2023</t>
  </si>
  <si>
    <t>Plani Fillestar
 Vjetor 
Viti 2024</t>
  </si>
  <si>
    <t>Plani Vjetor
 i Rishikuar
 Viti 2024</t>
  </si>
  <si>
    <t>91404AA</t>
  </si>
  <si>
    <t>Kërkesa për birësim të shqyrtuara</t>
  </si>
  <si>
    <t>18AR302</t>
  </si>
  <si>
    <t>M140033</t>
  </si>
  <si>
    <t>Paisje per zyra</t>
  </si>
  <si>
    <t>91405AB</t>
  </si>
  <si>
    <t>Përfitues nga fondi fizik dhe financiar të kompensuar</t>
  </si>
  <si>
    <t>91405AC</t>
  </si>
  <si>
    <t>Vendimet e ankimuara  në Gjykatë</t>
  </si>
  <si>
    <t>91405AE</t>
  </si>
  <si>
    <t>Trajtimi  i kërkesave  për njohje pronësie ndër vite</t>
  </si>
  <si>
    <t>91405AG</t>
  </si>
  <si>
    <t>Kompensim nga ndërtimet informale të legalizuara</t>
  </si>
  <si>
    <t>18AR401</t>
  </si>
  <si>
    <t>Blerje paisje elektronike</t>
  </si>
  <si>
    <t>91409AA</t>
  </si>
  <si>
    <t>Te denuar me denim alternative te mbikqyrur</t>
  </si>
  <si>
    <t>91409AB</t>
  </si>
  <si>
    <t>Persona te denuar te mbikqyrur me Pajisje Elektronike</t>
  </si>
  <si>
    <t>91409AC</t>
  </si>
  <si>
    <t>Mbikqyrja e të denuarave gra me denim alternativ</t>
  </si>
  <si>
    <t>91409AD</t>
  </si>
  <si>
    <t>Te Mitur nen mbikqyrje te Sherbimit te Proves</t>
  </si>
  <si>
    <t>18AS102</t>
  </si>
  <si>
    <t>Pajisje elektronike te blera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</si>
</sst>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_-;_-@_-"/>
    <numFmt numFmtId="165" formatCode="#0"/>
    <numFmt numFmtId="166" formatCode="_(* #,##0_);_(* \(#,##0\);_(* &quot;-&quot;??_);_(@_)"/>
    <numFmt numFmtId="167" formatCode="#,##0.0"/>
  </numFmts>
  <fonts count="7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7"/>
      <color rgb="FF0070C0"/>
      <name val="Arial"/>
      <family val="2"/>
    </font>
    <font>
      <sz val="10"/>
      <color rgb="FF000000"/>
      <name val="Arial"/>
      <family val="2"/>
    </font>
    <font>
      <b/>
      <sz val="10"/>
      <color rgb="FF080808"/>
      <name val="Arial"/>
      <family val="2"/>
    </font>
    <font>
      <b/>
      <sz val="11"/>
      <color rgb="FFC00000"/>
      <name val="Garamond"/>
      <family val="1"/>
    </font>
    <font>
      <b/>
      <sz val="11"/>
      <color rgb="FF080808"/>
      <name val="Garamond"/>
      <family val="1"/>
    </font>
    <font>
      <sz val="11"/>
      <color rgb="FF080808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b/>
      <sz val="11"/>
      <name val="Garamond"/>
      <family val="1"/>
    </font>
    <font>
      <b/>
      <sz val="10"/>
      <name val="Garamond"/>
      <family val="1"/>
    </font>
    <font>
      <b/>
      <sz val="11"/>
      <color rgb="FF0070C0"/>
      <name val="Garamond"/>
      <family val="1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7"/>
      <color rgb="FF080808"/>
      <name val="Arial"/>
      <family val="2"/>
    </font>
    <font>
      <sz val="11"/>
      <color rgb="FF080808"/>
      <name val="Times New Roman"/>
      <family val="1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80808"/>
      <name val="Arial"/>
      <family val="2"/>
    </font>
    <font>
      <b/>
      <sz val="12"/>
      <color rgb="FFC00000"/>
      <name val="Times New Roman"/>
      <family val="1"/>
    </font>
    <font>
      <sz val="11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80808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70C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80808"/>
      <name val="Times New Roman"/>
      <family val="1"/>
    </font>
    <font>
      <sz val="12"/>
      <color rgb="FF080808"/>
      <name val="Times New Roman"/>
      <family val="1"/>
    </font>
    <font>
      <b/>
      <sz val="12"/>
      <color rgb="FF0070C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rgb="FFC00000"/>
      <name val="SansSerif"/>
      <family val="2"/>
    </font>
    <font>
      <b/>
      <sz val="10"/>
      <color rgb="FF0070C0"/>
      <name val="Arial"/>
      <family val="2"/>
    </font>
    <font>
      <b/>
      <sz val="9"/>
      <color rgb="FFC00000"/>
      <name val="SansSerif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5B9BD5"/>
      <name val="Times New Roman"/>
      <family val="1"/>
    </font>
    <font>
      <b/>
      <sz val="8"/>
      <color rgb="FF0070C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/>
      <top/>
      <bottom style="double">
        <color rgb="FF050505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double">
        <color rgb="FF050505"/>
      </right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50505"/>
      </top>
      <bottom/>
      <diagonal/>
    </border>
    <border>
      <left style="dotted">
        <color rgb="FF000000"/>
      </left>
      <right style="thin">
        <color rgb="FF000000"/>
      </right>
      <top style="hair">
        <color rgb="FF050505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/>
      <diagonal/>
    </border>
    <border>
      <left style="thin">
        <color rgb="FF050505"/>
      </left>
      <right style="thin">
        <color indexed="64"/>
      </right>
      <top/>
      <bottom/>
      <diagonal/>
    </border>
    <border>
      <left style="thin">
        <color rgb="FF050505"/>
      </left>
      <right style="thin">
        <color indexed="64"/>
      </right>
      <top/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22" fillId="2" borderId="1"/>
    <xf numFmtId="43" fontId="22" fillId="2" borderId="1" applyFont="0" applyFill="0" applyBorder="0" applyAlignment="0" applyProtection="0"/>
    <xf numFmtId="9" fontId="22" fillId="2" borderId="1" applyFont="0" applyFill="0" applyBorder="0" applyAlignment="0" applyProtection="0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64" fillId="16" borderId="84" applyNumberFormat="0" applyAlignment="0" applyProtection="0"/>
    <xf numFmtId="0" fontId="65" fillId="17" borderId="85" applyNumberFormat="0" applyAlignment="0" applyProtection="0"/>
    <xf numFmtId="0" fontId="66" fillId="17" borderId="84" applyNumberFormat="0" applyAlignment="0" applyProtection="0"/>
    <xf numFmtId="0" fontId="68" fillId="18" borderId="87" applyNumberFormat="0" applyAlignment="0" applyProtection="0"/>
    <xf numFmtId="0" fontId="22" fillId="19" borderId="88" applyNumberFormat="0" applyFont="0" applyAlignment="0" applyProtection="0"/>
    <xf numFmtId="0" fontId="22" fillId="2" borderId="1"/>
    <xf numFmtId="0" fontId="72" fillId="2" borderId="1" applyNumberFormat="0" applyFill="0" applyBorder="0" applyAlignment="0" applyProtection="0"/>
    <xf numFmtId="0" fontId="59" fillId="2" borderId="81" applyNumberFormat="0" applyFill="0" applyAlignment="0" applyProtection="0"/>
    <xf numFmtId="0" fontId="60" fillId="2" borderId="82" applyNumberFormat="0" applyFill="0" applyAlignment="0" applyProtection="0"/>
    <xf numFmtId="0" fontId="61" fillId="2" borderId="83" applyNumberFormat="0" applyFill="0" applyAlignment="0" applyProtection="0"/>
    <xf numFmtId="0" fontId="61" fillId="2" borderId="1" applyNumberFormat="0" applyFill="0" applyBorder="0" applyAlignment="0" applyProtection="0"/>
    <xf numFmtId="0" fontId="62" fillId="13" borderId="1" applyNumberFormat="0" applyBorder="0" applyAlignment="0" applyProtection="0"/>
    <xf numFmtId="0" fontId="63" fillId="14" borderId="1" applyNumberFormat="0" applyBorder="0" applyAlignment="0" applyProtection="0"/>
    <xf numFmtId="0" fontId="73" fillId="15" borderId="1" applyNumberFormat="0" applyBorder="0" applyAlignment="0" applyProtection="0"/>
    <xf numFmtId="0" fontId="22" fillId="2" borderId="1"/>
    <xf numFmtId="0" fontId="22" fillId="2" borderId="1"/>
    <xf numFmtId="0" fontId="22" fillId="2" borderId="1"/>
    <xf numFmtId="0" fontId="67" fillId="2" borderId="86" applyNumberFormat="0" applyFill="0" applyAlignment="0" applyProtection="0"/>
    <xf numFmtId="0" fontId="69" fillId="2" borderId="1" applyNumberFormat="0" applyFill="0" applyBorder="0" applyAlignment="0" applyProtection="0"/>
    <xf numFmtId="0" fontId="22" fillId="2" borderId="1"/>
    <xf numFmtId="0" fontId="70" fillId="2" borderId="1" applyNumberFormat="0" applyFill="0" applyBorder="0" applyAlignment="0" applyProtection="0"/>
    <xf numFmtId="0" fontId="49" fillId="2" borderId="89" applyNumberFormat="0" applyFill="0" applyAlignment="0" applyProtection="0"/>
    <xf numFmtId="0" fontId="71" fillId="20" borderId="1" applyNumberFormat="0" applyBorder="0" applyAlignment="0" applyProtection="0"/>
    <xf numFmtId="0" fontId="22" fillId="21" borderId="1" applyNumberFormat="0" applyBorder="0" applyAlignment="0" applyProtection="0"/>
    <xf numFmtId="0" fontId="22" fillId="22" borderId="1" applyNumberFormat="0" applyBorder="0" applyAlignment="0" applyProtection="0"/>
    <xf numFmtId="0" fontId="22" fillId="23" borderId="1" applyNumberFormat="0" applyBorder="0" applyAlignment="0" applyProtection="0"/>
    <xf numFmtId="0" fontId="71" fillId="24" borderId="1" applyNumberFormat="0" applyBorder="0" applyAlignment="0" applyProtection="0"/>
    <xf numFmtId="0" fontId="22" fillId="25" borderId="1" applyNumberFormat="0" applyBorder="0" applyAlignment="0" applyProtection="0"/>
    <xf numFmtId="0" fontId="22" fillId="26" borderId="1" applyNumberFormat="0" applyBorder="0" applyAlignment="0" applyProtection="0"/>
    <xf numFmtId="0" fontId="22" fillId="27" borderId="1" applyNumberFormat="0" applyBorder="0" applyAlignment="0" applyProtection="0"/>
    <xf numFmtId="0" fontId="71" fillId="28" borderId="1" applyNumberFormat="0" applyBorder="0" applyAlignment="0" applyProtection="0"/>
    <xf numFmtId="0" fontId="22" fillId="29" borderId="1" applyNumberFormat="0" applyBorder="0" applyAlignment="0" applyProtection="0"/>
    <xf numFmtId="0" fontId="22" fillId="30" borderId="1" applyNumberFormat="0" applyBorder="0" applyAlignment="0" applyProtection="0"/>
    <xf numFmtId="0" fontId="22" fillId="31" borderId="1" applyNumberFormat="0" applyBorder="0" applyAlignment="0" applyProtection="0"/>
    <xf numFmtId="0" fontId="71" fillId="32" borderId="1" applyNumberFormat="0" applyBorder="0" applyAlignment="0" applyProtection="0"/>
    <xf numFmtId="0" fontId="22" fillId="33" borderId="1" applyNumberFormat="0" applyBorder="0" applyAlignment="0" applyProtection="0"/>
    <xf numFmtId="0" fontId="22" fillId="34" borderId="1" applyNumberFormat="0" applyBorder="0" applyAlignment="0" applyProtection="0"/>
    <xf numFmtId="0" fontId="22" fillId="35" borderId="1" applyNumberFormat="0" applyBorder="0" applyAlignment="0" applyProtection="0"/>
    <xf numFmtId="0" fontId="71" fillId="36" borderId="1" applyNumberFormat="0" applyBorder="0" applyAlignment="0" applyProtection="0"/>
    <xf numFmtId="0" fontId="22" fillId="37" borderId="1" applyNumberFormat="0" applyBorder="0" applyAlignment="0" applyProtection="0"/>
    <xf numFmtId="0" fontId="22" fillId="38" borderId="1" applyNumberFormat="0" applyBorder="0" applyAlignment="0" applyProtection="0"/>
    <xf numFmtId="0" fontId="22" fillId="39" borderId="1" applyNumberFormat="0" applyBorder="0" applyAlignment="0" applyProtection="0"/>
    <xf numFmtId="0" fontId="71" fillId="40" borderId="1" applyNumberFormat="0" applyBorder="0" applyAlignment="0" applyProtection="0"/>
    <xf numFmtId="0" fontId="22" fillId="41" borderId="1" applyNumberFormat="0" applyBorder="0" applyAlignment="0" applyProtection="0"/>
    <xf numFmtId="0" fontId="22" fillId="42" borderId="1" applyNumberFormat="0" applyBorder="0" applyAlignment="0" applyProtection="0"/>
    <xf numFmtId="0" fontId="22" fillId="43" borderId="1" applyNumberFormat="0" applyBorder="0" applyAlignment="0" applyProtection="0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  <xf numFmtId="0" fontId="22" fillId="2" borderId="1"/>
  </cellStyleXfs>
  <cellXfs count="679">
    <xf numFmtId="0" fontId="0" fillId="0" borderId="0" xfId="0"/>
    <xf numFmtId="0" fontId="20" fillId="0" borderId="1" xfId="0" applyFont="1" applyBorder="1" applyAlignment="1">
      <alignment wrapText="1"/>
    </xf>
    <xf numFmtId="0" fontId="3" fillId="3" borderId="26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" fontId="9" fillId="4" borderId="4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3" fontId="10" fillId="4" borderId="4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3" fontId="12" fillId="4" borderId="4" xfId="0" applyNumberFormat="1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right" vertical="center"/>
    </xf>
    <xf numFmtId="0" fontId="21" fillId="0" borderId="1" xfId="0" applyFont="1" applyBorder="1" applyAlignment="1">
      <alignment wrapText="1"/>
    </xf>
    <xf numFmtId="0" fontId="5" fillId="5" borderId="11" xfId="0" applyNumberFormat="1" applyFont="1" applyFill="1" applyBorder="1" applyAlignment="1" applyProtection="1">
      <alignment horizontal="center" vertical="center" wrapText="1"/>
    </xf>
    <xf numFmtId="0" fontId="5" fillId="5" borderId="71" xfId="0" applyNumberFormat="1" applyFont="1" applyFill="1" applyBorder="1" applyAlignment="1" applyProtection="1">
      <alignment horizontal="center" vertical="center" wrapText="1"/>
    </xf>
    <xf numFmtId="0" fontId="5" fillId="5" borderId="72" xfId="0" applyNumberFormat="1" applyFont="1" applyFill="1" applyBorder="1" applyAlignment="1" applyProtection="1">
      <alignment horizontal="center" vertical="center" wrapText="1"/>
    </xf>
    <xf numFmtId="0" fontId="5" fillId="5" borderId="73" xfId="0" applyNumberFormat="1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 applyProtection="1">
      <alignment horizontal="center" vertical="center"/>
    </xf>
    <xf numFmtId="0" fontId="5" fillId="5" borderId="14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22" xfId="0" applyNumberFormat="1" applyFont="1" applyFill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4" xfId="0" applyNumberFormat="1" applyFont="1" applyFill="1" applyBorder="1" applyAlignment="1" applyProtection="1">
      <alignment horizontal="center" vertical="center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9" fillId="6" borderId="4" xfId="0" applyNumberFormat="1" applyFont="1" applyFill="1" applyBorder="1" applyAlignment="1" applyProtection="1">
      <alignment horizontal="left" vertical="center" wrapText="1"/>
    </xf>
    <xf numFmtId="4" fontId="9" fillId="6" borderId="4" xfId="0" applyNumberFormat="1" applyFont="1" applyFill="1" applyBorder="1" applyAlignment="1" applyProtection="1">
      <alignment horizontal="right" vertical="center"/>
    </xf>
    <xf numFmtId="3" fontId="9" fillId="6" borderId="4" xfId="0" applyNumberFormat="1" applyFont="1" applyFill="1" applyBorder="1" applyAlignment="1" applyProtection="1">
      <alignment horizontal="right" vertical="center"/>
    </xf>
    <xf numFmtId="3" fontId="9" fillId="6" borderId="5" xfId="0" applyNumberFormat="1" applyFont="1" applyFill="1" applyBorder="1" applyAlignment="1" applyProtection="1">
      <alignment horizontal="right" vertical="center"/>
    </xf>
    <xf numFmtId="0" fontId="10" fillId="6" borderId="4" xfId="0" applyNumberFormat="1" applyFont="1" applyFill="1" applyBorder="1" applyAlignment="1" applyProtection="1">
      <alignment horizontal="left" vertical="center" wrapText="1"/>
    </xf>
    <xf numFmtId="4" fontId="10" fillId="6" borderId="4" xfId="0" applyNumberFormat="1" applyFont="1" applyFill="1" applyBorder="1" applyAlignment="1" applyProtection="1">
      <alignment horizontal="right" vertical="center"/>
    </xf>
    <xf numFmtId="3" fontId="10" fillId="6" borderId="4" xfId="0" applyNumberFormat="1" applyFont="1" applyFill="1" applyBorder="1" applyAlignment="1" applyProtection="1">
      <alignment horizontal="right" vertical="center"/>
    </xf>
    <xf numFmtId="3" fontId="10" fillId="6" borderId="5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3" fillId="5" borderId="26" xfId="0" applyNumberFormat="1" applyFont="1" applyFill="1" applyBorder="1" applyAlignment="1" applyProtection="1">
      <alignment horizontal="left" vertical="center"/>
    </xf>
    <xf numFmtId="0" fontId="5" fillId="5" borderId="29" xfId="0" applyNumberFormat="1" applyFont="1" applyFill="1" applyBorder="1" applyAlignment="1" applyProtection="1">
      <alignment horizontal="right" vertical="center"/>
    </xf>
    <xf numFmtId="165" fontId="5" fillId="5" borderId="30" xfId="0" applyNumberFormat="1" applyFont="1" applyFill="1" applyBorder="1" applyAlignment="1" applyProtection="1">
      <alignment horizontal="left" vertical="center"/>
    </xf>
    <xf numFmtId="0" fontId="9" fillId="6" borderId="4" xfId="0" applyNumberFormat="1" applyFont="1" applyFill="1" applyBorder="1" applyAlignment="1" applyProtection="1">
      <alignment horizontal="left" vertical="center"/>
    </xf>
    <xf numFmtId="0" fontId="10" fillId="6" borderId="3" xfId="0" applyNumberFormat="1" applyFont="1" applyFill="1" applyBorder="1" applyAlignment="1" applyProtection="1">
      <alignment horizontal="center" vertical="center"/>
    </xf>
    <xf numFmtId="0" fontId="10" fillId="6" borderId="4" xfId="0" applyNumberFormat="1" applyFont="1" applyFill="1" applyBorder="1" applyAlignment="1" applyProtection="1">
      <alignment horizontal="left" vertical="center"/>
    </xf>
    <xf numFmtId="0" fontId="5" fillId="6" borderId="3" xfId="0" applyNumberFormat="1" applyFont="1" applyFill="1" applyBorder="1" applyAlignment="1" applyProtection="1">
      <alignment horizontal="center" vertical="center"/>
    </xf>
    <xf numFmtId="0" fontId="5" fillId="6" borderId="4" xfId="0" applyNumberFormat="1" applyFont="1" applyFill="1" applyBorder="1" applyAlignment="1" applyProtection="1">
      <alignment horizontal="left" vertical="center"/>
    </xf>
    <xf numFmtId="4" fontId="5" fillId="6" borderId="4" xfId="0" applyNumberFormat="1" applyFont="1" applyFill="1" applyBorder="1" applyAlignment="1" applyProtection="1">
      <alignment horizontal="right" vertical="center"/>
    </xf>
    <xf numFmtId="3" fontId="5" fillId="6" borderId="4" xfId="0" applyNumberFormat="1" applyFont="1" applyFill="1" applyBorder="1" applyAlignment="1" applyProtection="1">
      <alignment horizontal="right" vertical="center"/>
    </xf>
    <xf numFmtId="3" fontId="5" fillId="6" borderId="5" xfId="0" applyNumberFormat="1" applyFont="1" applyFill="1" applyBorder="1" applyAlignment="1" applyProtection="1">
      <alignment horizontal="right" vertical="center"/>
    </xf>
    <xf numFmtId="0" fontId="5" fillId="6" borderId="4" xfId="0" applyNumberFormat="1" applyFont="1" applyFill="1" applyBorder="1" applyAlignment="1" applyProtection="1">
      <alignment horizontal="left" vertical="center" wrapText="1"/>
    </xf>
    <xf numFmtId="0" fontId="12" fillId="6" borderId="4" xfId="0" applyNumberFormat="1" applyFont="1" applyFill="1" applyBorder="1" applyAlignment="1" applyProtection="1">
      <alignment horizontal="left" vertical="center" wrapText="1"/>
    </xf>
    <xf numFmtId="4" fontId="12" fillId="6" borderId="4" xfId="0" applyNumberFormat="1" applyFont="1" applyFill="1" applyBorder="1" applyAlignment="1" applyProtection="1">
      <alignment horizontal="right" vertical="center"/>
    </xf>
    <xf numFmtId="3" fontId="12" fillId="6" borderId="4" xfId="0" applyNumberFormat="1" applyFont="1" applyFill="1" applyBorder="1" applyAlignment="1" applyProtection="1">
      <alignment horizontal="right" vertical="center"/>
    </xf>
    <xf numFmtId="3" fontId="12" fillId="6" borderId="5" xfId="0" applyNumberFormat="1" applyFont="1" applyFill="1" applyBorder="1" applyAlignment="1" applyProtection="1">
      <alignment horizontal="right" vertical="center"/>
    </xf>
    <xf numFmtId="4" fontId="13" fillId="6" borderId="4" xfId="0" applyNumberFormat="1" applyFont="1" applyFill="1" applyBorder="1" applyAlignment="1" applyProtection="1">
      <alignment horizontal="right" vertical="center"/>
    </xf>
    <xf numFmtId="3" fontId="13" fillId="6" borderId="4" xfId="0" applyNumberFormat="1" applyFont="1" applyFill="1" applyBorder="1" applyAlignment="1" applyProtection="1">
      <alignment horizontal="right" vertical="center"/>
    </xf>
    <xf numFmtId="4" fontId="26" fillId="6" borderId="4" xfId="0" applyNumberFormat="1" applyFont="1" applyFill="1" applyBorder="1" applyAlignment="1" applyProtection="1">
      <alignment horizontal="right" vertical="center"/>
    </xf>
    <xf numFmtId="3" fontId="26" fillId="6" borderId="4" xfId="0" applyNumberFormat="1" applyFont="1" applyFill="1" applyBorder="1" applyAlignment="1" applyProtection="1">
      <alignment horizontal="right" vertical="center"/>
    </xf>
    <xf numFmtId="4" fontId="11" fillId="6" borderId="4" xfId="0" applyNumberFormat="1" applyFont="1" applyFill="1" applyBorder="1" applyAlignment="1" applyProtection="1">
      <alignment horizontal="right" vertical="center"/>
    </xf>
    <xf numFmtId="3" fontId="11" fillId="6" borderId="4" xfId="0" applyNumberFormat="1" applyFont="1" applyFill="1" applyBorder="1" applyAlignment="1" applyProtection="1">
      <alignment horizontal="right" vertical="center"/>
    </xf>
    <xf numFmtId="3" fontId="11" fillId="6" borderId="5" xfId="0" applyNumberFormat="1" applyFont="1" applyFill="1" applyBorder="1" applyAlignment="1" applyProtection="1">
      <alignment horizontal="right" vertical="center"/>
    </xf>
    <xf numFmtId="4" fontId="28" fillId="6" borderId="4" xfId="0" applyNumberFormat="1" applyFont="1" applyFill="1" applyBorder="1" applyAlignment="1" applyProtection="1">
      <alignment horizontal="right" vertical="center"/>
    </xf>
    <xf numFmtId="3" fontId="28" fillId="6" borderId="4" xfId="0" applyNumberFormat="1" applyFont="1" applyFill="1" applyBorder="1" applyAlignment="1" applyProtection="1">
      <alignment horizontal="right" vertical="center"/>
    </xf>
    <xf numFmtId="3" fontId="28" fillId="6" borderId="5" xfId="0" applyNumberFormat="1" applyFont="1" applyFill="1" applyBorder="1" applyAlignment="1" applyProtection="1">
      <alignment horizontal="right" vertical="center"/>
    </xf>
    <xf numFmtId="4" fontId="3" fillId="6" borderId="4" xfId="0" applyNumberFormat="1" applyFont="1" applyFill="1" applyBorder="1" applyAlignment="1" applyProtection="1">
      <alignment horizontal="right" vertical="center"/>
    </xf>
    <xf numFmtId="3" fontId="3" fillId="6" borderId="4" xfId="0" applyNumberFormat="1" applyFont="1" applyFill="1" applyBorder="1" applyAlignment="1" applyProtection="1">
      <alignment horizontal="right" vertical="center"/>
    </xf>
    <xf numFmtId="3" fontId="3" fillId="6" borderId="5" xfId="0" applyNumberFormat="1" applyFont="1" applyFill="1" applyBorder="1" applyAlignment="1" applyProtection="1">
      <alignment horizontal="right" vertical="center"/>
    </xf>
    <xf numFmtId="3" fontId="11" fillId="7" borderId="4" xfId="0" applyNumberFormat="1" applyFont="1" applyFill="1" applyBorder="1" applyAlignment="1" applyProtection="1">
      <alignment horizontal="right" vertical="center"/>
    </xf>
    <xf numFmtId="4" fontId="11" fillId="7" borderId="4" xfId="0" applyNumberFormat="1" applyFont="1" applyFill="1" applyBorder="1" applyAlignment="1" applyProtection="1">
      <alignment horizontal="right" vertical="center"/>
    </xf>
    <xf numFmtId="3" fontId="28" fillId="7" borderId="4" xfId="0" applyNumberFormat="1" applyFont="1" applyFill="1" applyBorder="1" applyAlignment="1" applyProtection="1">
      <alignment horizontal="right" vertical="center"/>
    </xf>
    <xf numFmtId="4" fontId="28" fillId="7" borderId="4" xfId="0" applyNumberFormat="1" applyFont="1" applyFill="1" applyBorder="1" applyAlignment="1" applyProtection="1">
      <alignment horizontal="right" vertical="center"/>
    </xf>
    <xf numFmtId="4" fontId="29" fillId="6" borderId="4" xfId="0" applyNumberFormat="1" applyFont="1" applyFill="1" applyBorder="1" applyAlignment="1" applyProtection="1">
      <alignment horizontal="right" vertical="center"/>
    </xf>
    <xf numFmtId="3" fontId="29" fillId="6" borderId="4" xfId="0" applyNumberFormat="1" applyFont="1" applyFill="1" applyBorder="1" applyAlignment="1" applyProtection="1">
      <alignment horizontal="right" vertical="center"/>
    </xf>
    <xf numFmtId="3" fontId="29" fillId="6" borderId="5" xfId="0" applyNumberFormat="1" applyFont="1" applyFill="1" applyBorder="1" applyAlignment="1" applyProtection="1">
      <alignment horizontal="right" vertical="center"/>
    </xf>
    <xf numFmtId="3" fontId="30" fillId="6" borderId="4" xfId="0" applyNumberFormat="1" applyFont="1" applyFill="1" applyBorder="1" applyAlignment="1" applyProtection="1">
      <alignment horizontal="right" vertical="center"/>
    </xf>
    <xf numFmtId="0" fontId="32" fillId="2" borderId="36" xfId="0" applyNumberFormat="1" applyFont="1" applyFill="1" applyBorder="1" applyAlignment="1" applyProtection="1">
      <alignment horizontal="left" vertical="center"/>
    </xf>
    <xf numFmtId="0" fontId="0" fillId="0" borderId="36" xfId="0" applyBorder="1"/>
    <xf numFmtId="0" fontId="20" fillId="0" borderId="1" xfId="0" applyFont="1" applyBorder="1"/>
    <xf numFmtId="9" fontId="9" fillId="4" borderId="5" xfId="0" applyNumberFormat="1" applyFont="1" applyFill="1" applyBorder="1" applyAlignment="1">
      <alignment horizontal="right" vertical="center"/>
    </xf>
    <xf numFmtId="9" fontId="10" fillId="4" borderId="5" xfId="0" applyNumberFormat="1" applyFont="1" applyFill="1" applyBorder="1" applyAlignment="1">
      <alignment horizontal="right" vertical="center"/>
    </xf>
    <xf numFmtId="0" fontId="39" fillId="0" borderId="1" xfId="0" applyFont="1" applyBorder="1"/>
    <xf numFmtId="0" fontId="40" fillId="3" borderId="26" xfId="0" applyFont="1" applyFill="1" applyBorder="1" applyAlignment="1">
      <alignment horizontal="left" vertical="center"/>
    </xf>
    <xf numFmtId="0" fontId="40" fillId="3" borderId="29" xfId="0" applyFont="1" applyFill="1" applyBorder="1" applyAlignment="1">
      <alignment horizontal="right" vertical="center"/>
    </xf>
    <xf numFmtId="0" fontId="40" fillId="3" borderId="30" xfId="0" applyFont="1" applyFill="1" applyBorder="1" applyAlignment="1">
      <alignment horizontal="left" vertical="center"/>
    </xf>
    <xf numFmtId="0" fontId="40" fillId="3" borderId="13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left" vertical="center"/>
    </xf>
    <xf numFmtId="4" fontId="39" fillId="4" borderId="4" xfId="0" applyNumberFormat="1" applyFont="1" applyFill="1" applyBorder="1" applyAlignment="1">
      <alignment horizontal="right" vertical="center"/>
    </xf>
    <xf numFmtId="0" fontId="39" fillId="4" borderId="4" xfId="0" applyFont="1" applyFill="1" applyBorder="1" applyAlignment="1">
      <alignment horizontal="right" vertical="center"/>
    </xf>
    <xf numFmtId="3" fontId="39" fillId="4" borderId="4" xfId="0" applyNumberFormat="1" applyFont="1" applyFill="1" applyBorder="1" applyAlignment="1">
      <alignment horizontal="right" vertical="center"/>
    </xf>
    <xf numFmtId="0" fontId="39" fillId="4" borderId="5" xfId="0" applyFont="1" applyFill="1" applyBorder="1" applyAlignment="1">
      <alignment horizontal="right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left" vertical="center"/>
    </xf>
    <xf numFmtId="4" fontId="42" fillId="4" borderId="4" xfId="0" applyNumberFormat="1" applyFont="1" applyFill="1" applyBorder="1" applyAlignment="1">
      <alignment horizontal="right" vertical="center"/>
    </xf>
    <xf numFmtId="0" fontId="42" fillId="4" borderId="4" xfId="0" applyFont="1" applyFill="1" applyBorder="1" applyAlignment="1">
      <alignment horizontal="right" vertical="center"/>
    </xf>
    <xf numFmtId="3" fontId="42" fillId="4" borderId="4" xfId="0" applyNumberFormat="1" applyFont="1" applyFill="1" applyBorder="1" applyAlignment="1">
      <alignment horizontal="right" vertical="center"/>
    </xf>
    <xf numFmtId="0" fontId="42" fillId="4" borderId="5" xfId="0" applyFont="1" applyFill="1" applyBorder="1" applyAlignment="1">
      <alignment horizontal="right" vertical="center"/>
    </xf>
    <xf numFmtId="0" fontId="40" fillId="4" borderId="3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left" vertical="center"/>
    </xf>
    <xf numFmtId="4" fontId="40" fillId="4" borderId="4" xfId="0" applyNumberFormat="1" applyFont="1" applyFill="1" applyBorder="1" applyAlignment="1">
      <alignment horizontal="right" vertical="center"/>
    </xf>
    <xf numFmtId="0" fontId="40" fillId="4" borderId="4" xfId="0" applyFont="1" applyFill="1" applyBorder="1" applyAlignment="1">
      <alignment horizontal="right" vertical="center"/>
    </xf>
    <xf numFmtId="3" fontId="40" fillId="4" borderId="4" xfId="0" applyNumberFormat="1" applyFont="1" applyFill="1" applyBorder="1" applyAlignment="1">
      <alignment horizontal="right" vertical="center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0" fillId="4" borderId="4" xfId="0" applyFont="1" applyFill="1" applyBorder="1" applyAlignment="1">
      <alignment horizontal="left" vertical="center" wrapText="1"/>
    </xf>
    <xf numFmtId="0" fontId="39" fillId="4" borderId="4" xfId="0" applyFont="1" applyFill="1" applyBorder="1" applyAlignment="1">
      <alignment horizontal="left" vertical="center" wrapText="1"/>
    </xf>
    <xf numFmtId="0" fontId="42" fillId="4" borderId="4" xfId="0" applyFont="1" applyFill="1" applyBorder="1" applyAlignment="1">
      <alignment horizontal="left" vertical="center" wrapText="1"/>
    </xf>
    <xf numFmtId="0" fontId="43" fillId="4" borderId="4" xfId="0" applyFont="1" applyFill="1" applyBorder="1" applyAlignment="1">
      <alignment horizontal="left" vertical="center" wrapText="1"/>
    </xf>
    <xf numFmtId="4" fontId="43" fillId="4" borderId="4" xfId="0" applyNumberFormat="1" applyFont="1" applyFill="1" applyBorder="1" applyAlignment="1">
      <alignment horizontal="right" vertical="center"/>
    </xf>
    <xf numFmtId="0" fontId="43" fillId="4" borderId="4" xfId="0" applyFont="1" applyFill="1" applyBorder="1" applyAlignment="1">
      <alignment horizontal="right" vertical="center"/>
    </xf>
    <xf numFmtId="3" fontId="43" fillId="4" borderId="4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wrapText="1"/>
    </xf>
    <xf numFmtId="0" fontId="23" fillId="0" borderId="26" xfId="0" applyFont="1" applyBorder="1" applyAlignment="1">
      <alignment horizontal="left" vertical="center"/>
    </xf>
    <xf numFmtId="0" fontId="23" fillId="9" borderId="29" xfId="0" applyFont="1" applyFill="1" applyBorder="1" applyAlignment="1">
      <alignment horizontal="right" vertical="center"/>
    </xf>
    <xf numFmtId="0" fontId="23" fillId="9" borderId="30" xfId="0" applyFont="1" applyFill="1" applyBorder="1" applyAlignment="1">
      <alignment horizontal="left" vertical="center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/>
    </xf>
    <xf numFmtId="0" fontId="23" fillId="9" borderId="1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3" fontId="18" fillId="4" borderId="4" xfId="0" applyNumberFormat="1" applyFont="1" applyFill="1" applyBorder="1" applyAlignment="1">
      <alignment horizontal="right" vertical="center"/>
    </xf>
    <xf numFmtId="0" fontId="18" fillId="4" borderId="4" xfId="0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right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left" vertical="center"/>
    </xf>
    <xf numFmtId="3" fontId="19" fillId="10" borderId="4" xfId="0" applyNumberFormat="1" applyFont="1" applyFill="1" applyBorder="1" applyAlignment="1">
      <alignment horizontal="right" vertical="center"/>
    </xf>
    <xf numFmtId="0" fontId="19" fillId="10" borderId="4" xfId="0" applyFont="1" applyFill="1" applyBorder="1" applyAlignment="1">
      <alignment horizontal="right" vertical="center"/>
    </xf>
    <xf numFmtId="0" fontId="18" fillId="10" borderId="4" xfId="0" applyFont="1" applyFill="1" applyBorder="1" applyAlignment="1">
      <alignment horizontal="right" vertical="center"/>
    </xf>
    <xf numFmtId="0" fontId="18" fillId="10" borderId="5" xfId="0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 wrapText="1"/>
    </xf>
    <xf numFmtId="3" fontId="19" fillId="4" borderId="4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right" vertical="center"/>
    </xf>
    <xf numFmtId="0" fontId="19" fillId="10" borderId="4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3" fontId="15" fillId="4" borderId="4" xfId="0" applyNumberFormat="1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right" vertical="center"/>
    </xf>
    <xf numFmtId="0" fontId="15" fillId="11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left" vertical="center" wrapText="1"/>
    </xf>
    <xf numFmtId="3" fontId="15" fillId="11" borderId="4" xfId="0" applyNumberFormat="1" applyFont="1" applyFill="1" applyBorder="1" applyAlignment="1">
      <alignment horizontal="right" vertical="center"/>
    </xf>
    <xf numFmtId="0" fontId="15" fillId="11" borderId="4" xfId="0" applyFont="1" applyFill="1" applyBorder="1" applyAlignment="1">
      <alignment horizontal="right" vertical="center"/>
    </xf>
    <xf numFmtId="0" fontId="18" fillId="11" borderId="4" xfId="0" applyFont="1" applyFill="1" applyBorder="1" applyAlignment="1">
      <alignment horizontal="right" vertical="center"/>
    </xf>
    <xf numFmtId="0" fontId="18" fillId="11" borderId="5" xfId="0" applyFont="1" applyFill="1" applyBorder="1" applyAlignment="1">
      <alignment horizontal="right" vertical="center"/>
    </xf>
    <xf numFmtId="0" fontId="19" fillId="4" borderId="5" xfId="0" applyFont="1" applyFill="1" applyBorder="1" applyAlignment="1">
      <alignment horizontal="right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right" vertical="center"/>
    </xf>
    <xf numFmtId="0" fontId="15" fillId="9" borderId="4" xfId="0" applyFont="1" applyFill="1" applyBorder="1" applyAlignment="1">
      <alignment horizontal="right" vertical="center"/>
    </xf>
    <xf numFmtId="0" fontId="15" fillId="9" borderId="5" xfId="0" applyFont="1" applyFill="1" applyBorder="1" applyAlignment="1">
      <alignment horizontal="righ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left" vertical="center" wrapText="1"/>
    </xf>
    <xf numFmtId="3" fontId="15" fillId="10" borderId="4" xfId="0" applyNumberFormat="1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right" vertical="center"/>
    </xf>
    <xf numFmtId="0" fontId="15" fillId="10" borderId="5" xfId="0" applyFont="1" applyFill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left" vertical="center" wrapText="1"/>
    </xf>
    <xf numFmtId="3" fontId="25" fillId="9" borderId="4" xfId="0" applyNumberFormat="1" applyFont="1" applyFill="1" applyBorder="1" applyAlignment="1">
      <alignment horizontal="right" vertical="center"/>
    </xf>
    <xf numFmtId="0" fontId="25" fillId="9" borderId="4" xfId="0" applyFont="1" applyFill="1" applyBorder="1" applyAlignment="1">
      <alignment horizontal="right" vertical="center"/>
    </xf>
    <xf numFmtId="0" fontId="25" fillId="9" borderId="5" xfId="0" applyFont="1" applyFill="1" applyBorder="1" applyAlignment="1">
      <alignment horizontal="right" vertical="center"/>
    </xf>
    <xf numFmtId="0" fontId="44" fillId="0" borderId="1" xfId="0" applyFont="1" applyBorder="1" applyAlignment="1">
      <alignment wrapText="1"/>
    </xf>
    <xf numFmtId="0" fontId="38" fillId="3" borderId="26" xfId="0" applyFont="1" applyFill="1" applyBorder="1" applyAlignment="1">
      <alignment horizontal="left" vertical="center"/>
    </xf>
    <xf numFmtId="0" fontId="38" fillId="3" borderId="29" xfId="0" applyFont="1" applyFill="1" applyBorder="1" applyAlignment="1">
      <alignment horizontal="right" vertical="center"/>
    </xf>
    <xf numFmtId="0" fontId="38" fillId="3" borderId="30" xfId="0" applyFont="1" applyFill="1" applyBorder="1" applyAlignment="1">
      <alignment horizontal="left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51" xfId="0" applyFont="1" applyFill="1" applyBorder="1" applyAlignment="1">
      <alignment horizontal="center" vertical="center" wrapText="1"/>
    </xf>
    <xf numFmtId="0" fontId="38" fillId="3" borderId="32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left" vertical="center"/>
    </xf>
    <xf numFmtId="4" fontId="44" fillId="4" borderId="4" xfId="0" applyNumberFormat="1" applyFont="1" applyFill="1" applyBorder="1" applyAlignment="1">
      <alignment horizontal="right" vertical="center"/>
    </xf>
    <xf numFmtId="0" fontId="44" fillId="4" borderId="4" xfId="0" applyFont="1" applyFill="1" applyBorder="1" applyAlignment="1">
      <alignment horizontal="right" vertical="center"/>
    </xf>
    <xf numFmtId="3" fontId="44" fillId="4" borderId="4" xfId="0" applyNumberFormat="1" applyFont="1" applyFill="1" applyBorder="1" applyAlignment="1">
      <alignment horizontal="right" vertical="center"/>
    </xf>
    <xf numFmtId="9" fontId="44" fillId="4" borderId="4" xfId="0" applyNumberFormat="1" applyFont="1" applyFill="1" applyBorder="1" applyAlignment="1">
      <alignment horizontal="right" vertical="center"/>
    </xf>
    <xf numFmtId="9" fontId="44" fillId="4" borderId="5" xfId="0" applyNumberFormat="1" applyFont="1" applyFill="1" applyBorder="1" applyAlignment="1">
      <alignment horizontal="right" vertical="center"/>
    </xf>
    <xf numFmtId="10" fontId="44" fillId="4" borderId="4" xfId="0" applyNumberFormat="1" applyFont="1" applyFill="1" applyBorder="1" applyAlignment="1">
      <alignment horizontal="right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left" vertical="center"/>
    </xf>
    <xf numFmtId="4" fontId="45" fillId="4" borderId="4" xfId="0" applyNumberFormat="1" applyFont="1" applyFill="1" applyBorder="1" applyAlignment="1">
      <alignment horizontal="right" vertical="center"/>
    </xf>
    <xf numFmtId="0" fontId="45" fillId="4" borderId="4" xfId="0" applyFont="1" applyFill="1" applyBorder="1" applyAlignment="1">
      <alignment horizontal="right" vertical="center"/>
    </xf>
    <xf numFmtId="3" fontId="45" fillId="4" borderId="4" xfId="0" applyNumberFormat="1" applyFont="1" applyFill="1" applyBorder="1" applyAlignment="1">
      <alignment horizontal="right" vertical="center"/>
    </xf>
    <xf numFmtId="9" fontId="45" fillId="4" borderId="4" xfId="0" applyNumberFormat="1" applyFont="1" applyFill="1" applyBorder="1" applyAlignment="1">
      <alignment horizontal="right" vertical="center"/>
    </xf>
    <xf numFmtId="10" fontId="45" fillId="4" borderId="4" xfId="0" applyNumberFormat="1" applyFont="1" applyFill="1" applyBorder="1" applyAlignment="1">
      <alignment horizontal="right" vertical="center"/>
    </xf>
    <xf numFmtId="9" fontId="45" fillId="4" borderId="5" xfId="0" applyNumberFormat="1" applyFont="1" applyFill="1" applyBorder="1" applyAlignment="1">
      <alignment horizontal="right" vertical="center"/>
    </xf>
    <xf numFmtId="0" fontId="38" fillId="4" borderId="3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left" vertical="center"/>
    </xf>
    <xf numFmtId="4" fontId="38" fillId="4" borderId="4" xfId="0" applyNumberFormat="1" applyFont="1" applyFill="1" applyBorder="1" applyAlignment="1">
      <alignment horizontal="right" vertical="center"/>
    </xf>
    <xf numFmtId="0" fontId="38" fillId="4" borderId="4" xfId="0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9" fontId="38" fillId="4" borderId="4" xfId="0" applyNumberFormat="1" applyFont="1" applyFill="1" applyBorder="1" applyAlignment="1">
      <alignment horizontal="right" vertical="center"/>
    </xf>
    <xf numFmtId="10" fontId="38" fillId="4" borderId="4" xfId="0" applyNumberFormat="1" applyFont="1" applyFill="1" applyBorder="1" applyAlignment="1">
      <alignment horizontal="right" vertical="center"/>
    </xf>
    <xf numFmtId="0" fontId="45" fillId="4" borderId="5" xfId="0" applyFont="1" applyFill="1" applyBorder="1" applyAlignment="1">
      <alignment horizontal="right" vertical="center"/>
    </xf>
    <xf numFmtId="0" fontId="38" fillId="4" borderId="5" xfId="0" applyFont="1" applyFill="1" applyBorder="1" applyAlignment="1">
      <alignment horizontal="right" vertical="center"/>
    </xf>
    <xf numFmtId="0" fontId="46" fillId="0" borderId="22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38" fillId="4" borderId="4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horizontal="left" vertical="center" wrapText="1"/>
    </xf>
    <xf numFmtId="0" fontId="44" fillId="4" borderId="5" xfId="0" applyFont="1" applyFill="1" applyBorder="1" applyAlignment="1">
      <alignment horizontal="right" vertical="center"/>
    </xf>
    <xf numFmtId="0" fontId="45" fillId="4" borderId="4" xfId="0" applyFont="1" applyFill="1" applyBorder="1" applyAlignment="1">
      <alignment horizontal="left" vertical="center" wrapText="1"/>
    </xf>
    <xf numFmtId="0" fontId="48" fillId="4" borderId="4" xfId="0" applyFont="1" applyFill="1" applyBorder="1" applyAlignment="1">
      <alignment horizontal="left" vertical="center" wrapText="1"/>
    </xf>
    <xf numFmtId="4" fontId="48" fillId="4" borderId="4" xfId="0" applyNumberFormat="1" applyFont="1" applyFill="1" applyBorder="1" applyAlignment="1">
      <alignment horizontal="right" vertical="center"/>
    </xf>
    <xf numFmtId="0" fontId="48" fillId="4" borderId="4" xfId="0" applyFont="1" applyFill="1" applyBorder="1" applyAlignment="1">
      <alignment horizontal="right" vertical="center"/>
    </xf>
    <xf numFmtId="3" fontId="48" fillId="4" borderId="4" xfId="0" applyNumberFormat="1" applyFont="1" applyFill="1" applyBorder="1" applyAlignment="1">
      <alignment horizontal="right" vertical="center"/>
    </xf>
    <xf numFmtId="9" fontId="48" fillId="4" borderId="4" xfId="0" applyNumberFormat="1" applyFont="1" applyFill="1" applyBorder="1" applyAlignment="1">
      <alignment horizontal="right" vertical="center"/>
    </xf>
    <xf numFmtId="0" fontId="33" fillId="5" borderId="26" xfId="0" applyNumberFormat="1" applyFont="1" applyFill="1" applyBorder="1" applyAlignment="1" applyProtection="1">
      <alignment horizontal="left" vertical="center"/>
    </xf>
    <xf numFmtId="0" fontId="33" fillId="5" borderId="29" xfId="0" applyNumberFormat="1" applyFont="1" applyFill="1" applyBorder="1" applyAlignment="1" applyProtection="1">
      <alignment horizontal="left" vertical="center"/>
    </xf>
    <xf numFmtId="165" fontId="33" fillId="5" borderId="30" xfId="0" applyNumberFormat="1" applyFont="1" applyFill="1" applyBorder="1" applyAlignment="1" applyProtection="1">
      <alignment horizontal="left" vertical="center"/>
    </xf>
    <xf numFmtId="0" fontId="33" fillId="5" borderId="10" xfId="0" applyNumberFormat="1" applyFont="1" applyFill="1" applyBorder="1" applyAlignment="1" applyProtection="1">
      <alignment horizontal="center" vertical="center" wrapText="1"/>
    </xf>
    <xf numFmtId="0" fontId="33" fillId="5" borderId="11" xfId="0" applyNumberFormat="1" applyFont="1" applyFill="1" applyBorder="1" applyAlignment="1" applyProtection="1">
      <alignment horizontal="center" vertical="center" wrapText="1"/>
    </xf>
    <xf numFmtId="0" fontId="33" fillId="5" borderId="12" xfId="0" applyNumberFormat="1" applyFont="1" applyFill="1" applyBorder="1" applyAlignment="1" applyProtection="1">
      <alignment horizontal="center" vertical="center" wrapText="1"/>
    </xf>
    <xf numFmtId="0" fontId="33" fillId="5" borderId="71" xfId="0" applyNumberFormat="1" applyFont="1" applyFill="1" applyBorder="1" applyAlignment="1" applyProtection="1">
      <alignment horizontal="center" vertical="center" wrapText="1"/>
    </xf>
    <xf numFmtId="0" fontId="33" fillId="5" borderId="72" xfId="0" applyNumberFormat="1" applyFont="1" applyFill="1" applyBorder="1" applyAlignment="1" applyProtection="1">
      <alignment horizontal="center" vertical="center" wrapText="1"/>
    </xf>
    <xf numFmtId="0" fontId="33" fillId="5" borderId="73" xfId="0" applyNumberFormat="1" applyFont="1" applyFill="1" applyBorder="1" applyAlignment="1" applyProtection="1">
      <alignment horizontal="center" vertical="center" wrapText="1"/>
    </xf>
    <xf numFmtId="0" fontId="33" fillId="5" borderId="13" xfId="0" applyNumberFormat="1" applyFont="1" applyFill="1" applyBorder="1" applyAlignment="1" applyProtection="1">
      <alignment horizontal="center" vertical="center"/>
    </xf>
    <xf numFmtId="0" fontId="33" fillId="5" borderId="14" xfId="0" applyNumberFormat="1" applyFont="1" applyFill="1" applyBorder="1" applyAlignment="1" applyProtection="1">
      <alignment horizontal="center" vertical="center"/>
    </xf>
    <xf numFmtId="0" fontId="37" fillId="2" borderId="19" xfId="0" applyNumberFormat="1" applyFont="1" applyFill="1" applyBorder="1" applyAlignment="1" applyProtection="1">
      <alignment horizontal="center" vertical="center"/>
    </xf>
    <xf numFmtId="0" fontId="37" fillId="2" borderId="20" xfId="0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horizontal="left" vertical="center"/>
    </xf>
    <xf numFmtId="166" fontId="13" fillId="6" borderId="4" xfId="0" applyNumberFormat="1" applyFont="1" applyFill="1" applyBorder="1" applyAlignment="1" applyProtection="1">
      <alignment horizontal="right" vertical="center"/>
    </xf>
    <xf numFmtId="0" fontId="13" fillId="6" borderId="4" xfId="0" applyFont="1" applyFill="1" applyBorder="1" applyAlignment="1" applyProtection="1">
      <alignment horizontal="right" vertical="center"/>
    </xf>
    <xf numFmtId="3" fontId="13" fillId="6" borderId="5" xfId="0" applyNumberFormat="1" applyFont="1" applyFill="1" applyBorder="1" applyAlignment="1" applyProtection="1">
      <alignment horizontal="right" vertical="center"/>
    </xf>
    <xf numFmtId="164" fontId="13" fillId="6" borderId="4" xfId="0" applyNumberFormat="1" applyFont="1" applyFill="1" applyBorder="1" applyAlignment="1" applyProtection="1">
      <alignment horizontal="right" vertical="center"/>
    </xf>
    <xf numFmtId="167" fontId="13" fillId="6" borderId="4" xfId="0" applyNumberFormat="1" applyFont="1" applyFill="1" applyBorder="1" applyAlignment="1" applyProtection="1">
      <alignment horizontal="right" vertical="center"/>
    </xf>
    <xf numFmtId="0" fontId="26" fillId="6" borderId="3" xfId="0" applyFont="1" applyFill="1" applyBorder="1" applyAlignment="1" applyProtection="1">
      <alignment horizontal="center" vertical="center"/>
    </xf>
    <xf numFmtId="0" fontId="26" fillId="6" borderId="4" xfId="0" applyFont="1" applyFill="1" applyBorder="1" applyAlignment="1" applyProtection="1">
      <alignment horizontal="left" vertical="center"/>
    </xf>
    <xf numFmtId="3" fontId="26" fillId="6" borderId="5" xfId="0" applyNumberFormat="1" applyFont="1" applyFill="1" applyBorder="1" applyAlignment="1" applyProtection="1">
      <alignment horizontal="right" vertical="center"/>
    </xf>
    <xf numFmtId="0" fontId="26" fillId="6" borderId="4" xfId="0" applyFont="1" applyFill="1" applyBorder="1" applyAlignment="1" applyProtection="1">
      <alignment horizontal="left" vertical="center" wrapText="1"/>
    </xf>
    <xf numFmtId="0" fontId="33" fillId="6" borderId="3" xfId="0" applyFont="1" applyFill="1" applyBorder="1" applyAlignment="1" applyProtection="1">
      <alignment horizontal="center" vertical="center"/>
    </xf>
    <xf numFmtId="0" fontId="33" fillId="6" borderId="4" xfId="0" applyFont="1" applyFill="1" applyBorder="1" applyAlignment="1" applyProtection="1">
      <alignment horizontal="left" vertical="center"/>
    </xf>
    <xf numFmtId="167" fontId="33" fillId="6" borderId="4" xfId="0" applyNumberFormat="1" applyFont="1" applyFill="1" applyBorder="1" applyAlignment="1" applyProtection="1">
      <alignment horizontal="right" vertical="center"/>
    </xf>
    <xf numFmtId="3" fontId="33" fillId="6" borderId="4" xfId="0" applyNumberFormat="1" applyFont="1" applyFill="1" applyBorder="1" applyAlignment="1" applyProtection="1">
      <alignment horizontal="right" vertical="center"/>
    </xf>
    <xf numFmtId="3" fontId="33" fillId="6" borderId="5" xfId="0" applyNumberFormat="1" applyFont="1" applyFill="1" applyBorder="1" applyAlignment="1" applyProtection="1">
      <alignment horizontal="right" vertical="center"/>
    </xf>
    <xf numFmtId="4" fontId="33" fillId="6" borderId="4" xfId="0" applyNumberFormat="1" applyFont="1" applyFill="1" applyBorder="1" applyAlignment="1" applyProtection="1">
      <alignment horizontal="right" vertical="center"/>
    </xf>
    <xf numFmtId="0" fontId="14" fillId="2" borderId="22" xfId="0" applyFont="1" applyFill="1" applyBorder="1" applyAlignment="1" applyProtection="1">
      <alignment horizontal="center" vertical="center"/>
    </xf>
    <xf numFmtId="0" fontId="14" fillId="2" borderId="23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</xf>
    <xf numFmtId="0" fontId="37" fillId="2" borderId="19" xfId="0" applyFont="1" applyFill="1" applyBorder="1" applyAlignment="1" applyProtection="1">
      <alignment horizontal="center" vertical="center"/>
    </xf>
    <xf numFmtId="0" fontId="37" fillId="2" borderId="20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</xf>
    <xf numFmtId="0" fontId="33" fillId="6" borderId="4" xfId="0" applyFont="1" applyFill="1" applyBorder="1" applyAlignment="1" applyProtection="1">
      <alignment horizontal="left" vertical="center" wrapText="1"/>
    </xf>
    <xf numFmtId="0" fontId="13" fillId="6" borderId="4" xfId="0" applyFont="1" applyFill="1" applyBorder="1" applyAlignment="1" applyProtection="1">
      <alignment horizontal="left" vertical="center" wrapText="1"/>
    </xf>
    <xf numFmtId="0" fontId="52" fillId="6" borderId="4" xfId="0" applyFont="1" applyFill="1" applyBorder="1" applyAlignment="1" applyProtection="1">
      <alignment horizontal="left" vertical="center" wrapText="1"/>
    </xf>
    <xf numFmtId="3" fontId="52" fillId="6" borderId="4" xfId="0" applyNumberFormat="1" applyFont="1" applyFill="1" applyBorder="1" applyAlignment="1" applyProtection="1">
      <alignment horizontal="right" vertical="center"/>
    </xf>
    <xf numFmtId="3" fontId="52" fillId="6" borderId="5" xfId="0" applyNumberFormat="1" applyFont="1" applyFill="1" applyBorder="1" applyAlignment="1" applyProtection="1">
      <alignment horizontal="right" vertical="center"/>
    </xf>
    <xf numFmtId="0" fontId="35" fillId="0" borderId="3" xfId="0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right" vertical="center"/>
    </xf>
    <xf numFmtId="0" fontId="35" fillId="0" borderId="4" xfId="0" applyFont="1" applyBorder="1" applyAlignment="1">
      <alignment horizontal="right" vertical="center"/>
    </xf>
    <xf numFmtId="9" fontId="9" fillId="4" borderId="4" xfId="0" applyNumberFormat="1" applyFont="1" applyFill="1" applyBorder="1" applyAlignment="1">
      <alignment horizontal="right" vertical="center"/>
    </xf>
    <xf numFmtId="10" fontId="9" fillId="4" borderId="5" xfId="0" applyNumberFormat="1" applyFont="1" applyFill="1" applyBorder="1" applyAlignment="1">
      <alignment horizontal="right" vertical="center"/>
    </xf>
    <xf numFmtId="9" fontId="10" fillId="4" borderId="4" xfId="0" applyNumberFormat="1" applyFont="1" applyFill="1" applyBorder="1" applyAlignment="1">
      <alignment horizontal="right" vertical="center"/>
    </xf>
    <xf numFmtId="9" fontId="5" fillId="4" borderId="4" xfId="0" applyNumberFormat="1" applyFont="1" applyFill="1" applyBorder="1" applyAlignment="1">
      <alignment horizontal="right" vertical="center"/>
    </xf>
    <xf numFmtId="9" fontId="5" fillId="4" borderId="5" xfId="0" applyNumberFormat="1" applyFont="1" applyFill="1" applyBorder="1" applyAlignment="1">
      <alignment horizontal="right" vertical="center"/>
    </xf>
    <xf numFmtId="4" fontId="6" fillId="0" borderId="22" xfId="0" applyNumberFormat="1" applyFont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0" fontId="39" fillId="8" borderId="4" xfId="0" applyFont="1" applyFill="1" applyBorder="1" applyAlignment="1">
      <alignment horizontal="right" vertical="center"/>
    </xf>
    <xf numFmtId="0" fontId="42" fillId="8" borderId="4" xfId="0" applyFont="1" applyFill="1" applyBorder="1" applyAlignment="1">
      <alignment horizontal="right" vertical="center"/>
    </xf>
    <xf numFmtId="0" fontId="54" fillId="4" borderId="4" xfId="0" applyFont="1" applyFill="1" applyBorder="1" applyAlignment="1">
      <alignment horizontal="right" vertical="center"/>
    </xf>
    <xf numFmtId="0" fontId="55" fillId="4" borderId="4" xfId="0" applyFont="1" applyFill="1" applyBorder="1" applyAlignment="1">
      <alignment horizontal="right" vertical="center"/>
    </xf>
    <xf numFmtId="4" fontId="55" fillId="4" borderId="4" xfId="0" applyNumberFormat="1" applyFont="1" applyFill="1" applyBorder="1" applyAlignment="1">
      <alignment horizontal="right" vertical="center"/>
    </xf>
    <xf numFmtId="4" fontId="56" fillId="4" borderId="4" xfId="0" applyNumberFormat="1" applyFont="1" applyFill="1" applyBorder="1" applyAlignment="1">
      <alignment horizontal="right" vertical="center"/>
    </xf>
    <xf numFmtId="0" fontId="40" fillId="8" borderId="4" xfId="0" applyFont="1" applyFill="1" applyBorder="1" applyAlignment="1">
      <alignment horizontal="right" vertical="center"/>
    </xf>
    <xf numFmtId="0" fontId="56" fillId="4" borderId="4" xfId="0" applyFont="1" applyFill="1" applyBorder="1" applyAlignment="1">
      <alignment horizontal="right" vertical="center"/>
    </xf>
    <xf numFmtId="3" fontId="56" fillId="4" borderId="4" xfId="0" applyNumberFormat="1" applyFont="1" applyFill="1" applyBorder="1" applyAlignment="1">
      <alignment horizontal="right" vertical="center"/>
    </xf>
    <xf numFmtId="4" fontId="54" fillId="4" borderId="4" xfId="0" applyNumberFormat="1" applyFont="1" applyFill="1" applyBorder="1" applyAlignment="1">
      <alignment horizontal="right" vertical="center"/>
    </xf>
    <xf numFmtId="4" fontId="57" fillId="4" borderId="4" xfId="0" applyNumberFormat="1" applyFont="1" applyFill="1" applyBorder="1" applyAlignment="1">
      <alignment horizontal="right" vertical="center"/>
    </xf>
    <xf numFmtId="0" fontId="43" fillId="8" borderId="4" xfId="0" applyFont="1" applyFill="1" applyBorder="1" applyAlignment="1">
      <alignment horizontal="right" vertical="center"/>
    </xf>
    <xf numFmtId="0" fontId="18" fillId="0" borderId="1" xfId="0" applyFont="1" applyBorder="1"/>
    <xf numFmtId="0" fontId="9" fillId="0" borderId="4" xfId="0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left" vertical="center"/>
    </xf>
    <xf numFmtId="4" fontId="35" fillId="4" borderId="4" xfId="0" applyNumberFormat="1" applyFont="1" applyFill="1" applyBorder="1" applyAlignment="1">
      <alignment horizontal="right" vertical="center"/>
    </xf>
    <xf numFmtId="0" fontId="35" fillId="4" borderId="4" xfId="0" applyFont="1" applyFill="1" applyBorder="1" applyAlignment="1">
      <alignment horizontal="right" vertical="center"/>
    </xf>
    <xf numFmtId="3" fontId="35" fillId="4" borderId="4" xfId="0" applyNumberFormat="1" applyFont="1" applyFill="1" applyBorder="1" applyAlignment="1">
      <alignment horizontal="right" vertical="center"/>
    </xf>
    <xf numFmtId="4" fontId="35" fillId="0" borderId="4" xfId="0" applyNumberFormat="1" applyFont="1" applyBorder="1" applyAlignment="1">
      <alignment horizontal="right" vertical="center"/>
    </xf>
    <xf numFmtId="0" fontId="35" fillId="4" borderId="5" xfId="0" applyFont="1" applyFill="1" applyBorder="1" applyAlignment="1">
      <alignment horizontal="right" vertical="center"/>
    </xf>
    <xf numFmtId="0" fontId="36" fillId="4" borderId="3" xfId="0" applyFont="1" applyFill="1" applyBorder="1" applyAlignment="1">
      <alignment horizontal="center" vertical="center"/>
    </xf>
    <xf numFmtId="0" fontId="36" fillId="12" borderId="4" xfId="0" applyFont="1" applyFill="1" applyBorder="1" applyAlignment="1">
      <alignment horizontal="left" vertical="center"/>
    </xf>
    <xf numFmtId="4" fontId="36" fillId="12" borderId="4" xfId="0" applyNumberFormat="1" applyFont="1" applyFill="1" applyBorder="1" applyAlignment="1">
      <alignment horizontal="right" vertical="center"/>
    </xf>
    <xf numFmtId="0" fontId="36" fillId="12" borderId="4" xfId="0" applyFont="1" applyFill="1" applyBorder="1" applyAlignment="1">
      <alignment horizontal="right" vertical="center"/>
    </xf>
    <xf numFmtId="3" fontId="36" fillId="12" borderId="4" xfId="0" applyNumberFormat="1" applyFont="1" applyFill="1" applyBorder="1" applyAlignment="1">
      <alignment horizontal="right" vertical="center"/>
    </xf>
    <xf numFmtId="0" fontId="35" fillId="12" borderId="5" xfId="0" applyFont="1" applyFill="1" applyBorder="1" applyAlignment="1">
      <alignment horizontal="right" vertical="center"/>
    </xf>
    <xf numFmtId="0" fontId="36" fillId="12" borderId="5" xfId="0" applyFont="1" applyFill="1" applyBorder="1" applyAlignment="1">
      <alignment horizontal="right" vertical="center"/>
    </xf>
    <xf numFmtId="0" fontId="36" fillId="4" borderId="4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right" vertical="center"/>
    </xf>
    <xf numFmtId="3" fontId="36" fillId="0" borderId="4" xfId="0" applyNumberFormat="1" applyFont="1" applyBorder="1" applyAlignment="1">
      <alignment horizontal="right" vertical="center"/>
    </xf>
    <xf numFmtId="0" fontId="35" fillId="0" borderId="5" xfId="0" applyFont="1" applyBorder="1" applyAlignment="1">
      <alignment horizontal="right" vertical="center"/>
    </xf>
    <xf numFmtId="0" fontId="34" fillId="4" borderId="3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left" vertical="center"/>
    </xf>
    <xf numFmtId="3" fontId="34" fillId="12" borderId="4" xfId="0" applyNumberFormat="1" applyFont="1" applyFill="1" applyBorder="1" applyAlignment="1">
      <alignment horizontal="right" vertical="center"/>
    </xf>
    <xf numFmtId="0" fontId="34" fillId="12" borderId="4" xfId="0" applyFont="1" applyFill="1" applyBorder="1" applyAlignment="1">
      <alignment horizontal="right" vertical="center"/>
    </xf>
    <xf numFmtId="4" fontId="34" fillId="12" borderId="4" xfId="0" applyNumberFormat="1" applyFont="1" applyFill="1" applyBorder="1" applyAlignment="1">
      <alignment horizontal="right" vertical="center"/>
    </xf>
    <xf numFmtId="0" fontId="34" fillId="12" borderId="5" xfId="0" applyFont="1" applyFill="1" applyBorder="1" applyAlignment="1">
      <alignment horizontal="right" vertical="center"/>
    </xf>
    <xf numFmtId="0" fontId="36" fillId="4" borderId="4" xfId="0" applyFont="1" applyFill="1" applyBorder="1" applyAlignment="1">
      <alignment horizontal="right" vertical="center"/>
    </xf>
    <xf numFmtId="0" fontId="36" fillId="4" borderId="5" xfId="0" applyFont="1" applyFill="1" applyBorder="1" applyAlignment="1">
      <alignment horizontal="right" vertical="center"/>
    </xf>
    <xf numFmtId="0" fontId="34" fillId="4" borderId="4" xfId="0" applyFont="1" applyFill="1" applyBorder="1" applyAlignment="1">
      <alignment horizontal="left" vertical="center"/>
    </xf>
    <xf numFmtId="4" fontId="34" fillId="4" borderId="4" xfId="0" applyNumberFormat="1" applyFont="1" applyFill="1" applyBorder="1" applyAlignment="1">
      <alignment horizontal="right" vertical="center"/>
    </xf>
    <xf numFmtId="0" fontId="34" fillId="4" borderId="4" xfId="0" applyFont="1" applyFill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4" fontId="34" fillId="0" borderId="4" xfId="0" applyNumberFormat="1" applyFont="1" applyBorder="1" applyAlignment="1">
      <alignment horizontal="right" vertical="center"/>
    </xf>
    <xf numFmtId="0" fontId="34" fillId="4" borderId="5" xfId="0" applyFont="1" applyFill="1" applyBorder="1" applyAlignment="1">
      <alignment horizontal="right" vertical="center"/>
    </xf>
    <xf numFmtId="0" fontId="34" fillId="12" borderId="4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6" fillId="12" borderId="4" xfId="0" applyFont="1" applyFill="1" applyBorder="1" applyAlignment="1">
      <alignment horizontal="left" vertical="center" wrapText="1"/>
    </xf>
    <xf numFmtId="0" fontId="58" fillId="4" borderId="4" xfId="0" applyFont="1" applyFill="1" applyBorder="1" applyAlignment="1">
      <alignment horizontal="left" vertical="center" wrapText="1"/>
    </xf>
    <xf numFmtId="3" fontId="58" fillId="4" borderId="4" xfId="0" applyNumberFormat="1" applyFont="1" applyFill="1" applyBorder="1" applyAlignment="1">
      <alignment horizontal="right" vertical="center"/>
    </xf>
    <xf numFmtId="0" fontId="58" fillId="4" borderId="4" xfId="0" applyFont="1" applyFill="1" applyBorder="1" applyAlignment="1">
      <alignment horizontal="right" vertical="center"/>
    </xf>
    <xf numFmtId="0" fontId="58" fillId="4" borderId="5" xfId="0" applyFont="1" applyFill="1" applyBorder="1" applyAlignment="1">
      <alignment horizontal="right" vertical="center"/>
    </xf>
    <xf numFmtId="3" fontId="29" fillId="7" borderId="4" xfId="0" applyNumberFormat="1" applyFont="1" applyFill="1" applyBorder="1" applyAlignment="1" applyProtection="1">
      <alignment horizontal="right" vertical="center"/>
    </xf>
    <xf numFmtId="4" fontId="29" fillId="7" borderId="4" xfId="0" applyNumberFormat="1" applyFont="1" applyFill="1" applyBorder="1" applyAlignment="1" applyProtection="1">
      <alignment horizontal="right" vertical="center"/>
    </xf>
    <xf numFmtId="3" fontId="13" fillId="7" borderId="4" xfId="0" applyNumberFormat="1" applyFont="1" applyFill="1" applyBorder="1" applyAlignment="1" applyProtection="1">
      <alignment horizontal="right" vertical="center"/>
    </xf>
    <xf numFmtId="4" fontId="13" fillId="7" borderId="4" xfId="0" applyNumberFormat="1" applyFont="1" applyFill="1" applyBorder="1" applyAlignment="1" applyProtection="1">
      <alignment horizontal="right" vertical="center"/>
    </xf>
    <xf numFmtId="3" fontId="5" fillId="7" borderId="4" xfId="0" applyNumberFormat="1" applyFont="1" applyFill="1" applyBorder="1" applyAlignment="1" applyProtection="1">
      <alignment horizontal="right" vertical="center"/>
    </xf>
    <xf numFmtId="4" fontId="5" fillId="7" borderId="4" xfId="0" applyNumberFormat="1" applyFont="1" applyFill="1" applyBorder="1" applyAlignment="1" applyProtection="1">
      <alignment horizontal="right" vertical="center"/>
    </xf>
    <xf numFmtId="3" fontId="9" fillId="7" borderId="4" xfId="0" applyNumberFormat="1" applyFont="1" applyFill="1" applyBorder="1" applyAlignment="1" applyProtection="1">
      <alignment horizontal="right" vertical="center"/>
    </xf>
    <xf numFmtId="4" fontId="9" fillId="7" borderId="4" xfId="0" applyNumberFormat="1" applyFont="1" applyFill="1" applyBorder="1" applyAlignment="1" applyProtection="1">
      <alignment horizontal="right" vertical="center"/>
    </xf>
    <xf numFmtId="3" fontId="30" fillId="7" borderId="4" xfId="0" applyNumberFormat="1" applyFont="1" applyFill="1" applyBorder="1" applyAlignment="1" applyProtection="1">
      <alignment horizontal="right" vertical="center"/>
    </xf>
    <xf numFmtId="4" fontId="30" fillId="7" borderId="4" xfId="0" applyNumberFormat="1" applyFont="1" applyFill="1" applyBorder="1" applyAlignment="1" applyProtection="1">
      <alignment horizontal="right" vertical="center"/>
    </xf>
    <xf numFmtId="3" fontId="10" fillId="7" borderId="4" xfId="0" applyNumberFormat="1" applyFont="1" applyFill="1" applyBorder="1" applyAlignment="1" applyProtection="1">
      <alignment horizontal="right" vertical="center"/>
    </xf>
    <xf numFmtId="4" fontId="10" fillId="7" borderId="4" xfId="0" applyNumberFormat="1" applyFont="1" applyFill="1" applyBorder="1" applyAlignment="1" applyProtection="1">
      <alignment horizontal="right" vertical="center"/>
    </xf>
    <xf numFmtId="0" fontId="35" fillId="0" borderId="1" xfId="0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/>
    </xf>
    <xf numFmtId="0" fontId="35" fillId="0" borderId="36" xfId="0" applyFont="1" applyBorder="1" applyAlignment="1">
      <alignment vertical="center" wrapText="1"/>
    </xf>
    <xf numFmtId="3" fontId="35" fillId="0" borderId="36" xfId="0" applyNumberFormat="1" applyFont="1" applyBorder="1" applyAlignment="1">
      <alignment horizontal="right" vertical="center"/>
    </xf>
    <xf numFmtId="0" fontId="35" fillId="0" borderId="36" xfId="0" applyFont="1" applyBorder="1" applyAlignment="1">
      <alignment wrapText="1"/>
    </xf>
    <xf numFmtId="3" fontId="35" fillId="0" borderId="8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32" fillId="2" borderId="2" xfId="0" applyNumberFormat="1" applyFont="1" applyFill="1" applyBorder="1" applyAlignment="1" applyProtection="1">
      <alignment horizontal="left" vertical="center"/>
    </xf>
    <xf numFmtId="0" fontId="7" fillId="2" borderId="19" xfId="0" applyNumberFormat="1" applyFont="1" applyFill="1" applyBorder="1" applyAlignment="1" applyProtection="1">
      <alignment horizontal="center" vertical="center"/>
    </xf>
    <xf numFmtId="0" fontId="9" fillId="6" borderId="3" xfId="0" applyNumberFormat="1" applyFont="1" applyFill="1" applyBorder="1" applyAlignment="1" applyProtection="1">
      <alignment horizontal="center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5" fillId="5" borderId="10" xfId="0" applyNumberFormat="1" applyFont="1" applyFill="1" applyBorder="1" applyAlignment="1" applyProtection="1">
      <alignment horizontal="center" vertical="center"/>
    </xf>
    <xf numFmtId="0" fontId="38" fillId="3" borderId="56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1" fillId="0" borderId="75" xfId="0" applyFont="1" applyBorder="1" applyAlignment="1">
      <alignment vertical="top"/>
    </xf>
    <xf numFmtId="0" fontId="40" fillId="3" borderId="55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5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top"/>
    </xf>
    <xf numFmtId="0" fontId="24" fillId="9" borderId="55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5" fillId="5" borderId="52" xfId="0" applyNumberFormat="1" applyFont="1" applyFill="1" applyBorder="1" applyAlignment="1" applyProtection="1">
      <alignment horizontal="center" vertical="center" wrapText="1"/>
    </xf>
    <xf numFmtId="0" fontId="5" fillId="5" borderId="54" xfId="0" applyNumberFormat="1" applyFont="1" applyFill="1" applyBorder="1" applyAlignment="1" applyProtection="1">
      <alignment horizontal="center" vertical="center" wrapText="1"/>
    </xf>
    <xf numFmtId="0" fontId="6" fillId="2" borderId="58" xfId="0" applyNumberFormat="1" applyFont="1" applyFill="1" applyBorder="1" applyAlignment="1" applyProtection="1">
      <alignment horizontal="center" vertical="center"/>
    </xf>
    <xf numFmtId="0" fontId="6" fillId="2" borderId="70" xfId="0" applyNumberFormat="1" applyFont="1" applyFill="1" applyBorder="1" applyAlignment="1" applyProtection="1">
      <alignment horizontal="center" vertical="center"/>
    </xf>
    <xf numFmtId="0" fontId="1" fillId="2" borderId="75" xfId="0" applyNumberFormat="1" applyFont="1" applyFill="1" applyBorder="1" applyAlignment="1" applyProtection="1">
      <alignment horizontal="left" vertical="top"/>
    </xf>
    <xf numFmtId="0" fontId="3" fillId="5" borderId="59" xfId="0" applyNumberFormat="1" applyFont="1" applyFill="1" applyBorder="1" applyAlignment="1" applyProtection="1">
      <alignment horizontal="center" vertical="center"/>
    </xf>
    <xf numFmtId="0" fontId="3" fillId="5" borderId="59" xfId="0" applyNumberFormat="1" applyFont="1" applyFill="1" applyBorder="1" applyAlignment="1" applyProtection="1">
      <alignment horizontal="left" vertical="center"/>
    </xf>
    <xf numFmtId="0" fontId="3" fillId="5" borderId="6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3" fillId="5" borderId="37" xfId="0" applyNumberFormat="1" applyFont="1" applyFill="1" applyBorder="1" applyAlignment="1" applyProtection="1">
      <alignment horizontal="left" vertical="center"/>
    </xf>
    <xf numFmtId="0" fontId="3" fillId="5" borderId="38" xfId="0" applyNumberFormat="1" applyFont="1" applyFill="1" applyBorder="1" applyAlignment="1" applyProtection="1">
      <alignment horizontal="left" vertical="center"/>
    </xf>
    <xf numFmtId="0" fontId="3" fillId="5" borderId="39" xfId="0" applyNumberFormat="1" applyFont="1" applyFill="1" applyBorder="1" applyAlignment="1" applyProtection="1">
      <alignment horizontal="center" vertical="center"/>
    </xf>
    <xf numFmtId="0" fontId="3" fillId="5" borderId="40" xfId="0" applyNumberFormat="1" applyFont="1" applyFill="1" applyBorder="1" applyAlignment="1" applyProtection="1">
      <alignment horizontal="center" vertical="center"/>
    </xf>
    <xf numFmtId="0" fontId="3" fillId="5" borderId="39" xfId="0" applyNumberFormat="1" applyFont="1" applyFill="1" applyBorder="1" applyAlignment="1" applyProtection="1">
      <alignment horizontal="left" vertical="center"/>
    </xf>
    <xf numFmtId="0" fontId="3" fillId="5" borderId="40" xfId="0" applyNumberFormat="1" applyFont="1" applyFill="1" applyBorder="1" applyAlignment="1" applyProtection="1">
      <alignment horizontal="left" vertical="center"/>
    </xf>
    <xf numFmtId="0" fontId="3" fillId="5" borderId="41" xfId="0" applyNumberFormat="1" applyFont="1" applyFill="1" applyBorder="1" applyAlignment="1" applyProtection="1">
      <alignment horizontal="center" vertical="center"/>
    </xf>
    <xf numFmtId="0" fontId="3" fillId="5" borderId="42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0" fontId="31" fillId="2" borderId="78" xfId="0" applyNumberFormat="1" applyFont="1" applyFill="1" applyBorder="1" applyAlignment="1" applyProtection="1">
      <alignment horizontal="center" vertical="center" wrapText="1"/>
    </xf>
    <xf numFmtId="0" fontId="31" fillId="2" borderId="79" xfId="0" applyNumberFormat="1" applyFont="1" applyFill="1" applyBorder="1" applyAlignment="1" applyProtection="1">
      <alignment horizontal="center" vertical="center" wrapText="1"/>
    </xf>
    <xf numFmtId="0" fontId="31" fillId="2" borderId="76" xfId="0" applyNumberFormat="1" applyFont="1" applyFill="1" applyBorder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0" fontId="32" fillId="2" borderId="2" xfId="0" applyNumberFormat="1" applyFont="1" applyFill="1" applyBorder="1" applyAlignment="1" applyProtection="1">
      <alignment horizontal="left" vertical="center"/>
    </xf>
    <xf numFmtId="0" fontId="6" fillId="2" borderId="68" xfId="0" applyNumberFormat="1" applyFont="1" applyFill="1" applyBorder="1" applyAlignment="1" applyProtection="1">
      <alignment horizontal="center" vertical="center"/>
    </xf>
    <xf numFmtId="0" fontId="6" fillId="2" borderId="69" xfId="0" applyNumberFormat="1" applyFont="1" applyFill="1" applyBorder="1" applyAlignment="1" applyProtection="1">
      <alignment horizontal="center" vertical="center"/>
    </xf>
    <xf numFmtId="0" fontId="5" fillId="5" borderId="61" xfId="0" applyNumberFormat="1" applyFont="1" applyFill="1" applyBorder="1" applyAlignment="1" applyProtection="1">
      <alignment horizontal="center" vertical="center"/>
    </xf>
    <xf numFmtId="0" fontId="5" fillId="5" borderId="62" xfId="0" applyNumberFormat="1" applyFont="1" applyFill="1" applyBorder="1" applyAlignment="1" applyProtection="1">
      <alignment horizontal="center" vertical="center"/>
    </xf>
    <xf numFmtId="0" fontId="5" fillId="5" borderId="44" xfId="0" applyNumberFormat="1" applyFont="1" applyFill="1" applyBorder="1" applyAlignment="1" applyProtection="1">
      <alignment horizontal="center" vertical="center" wrapText="1"/>
    </xf>
    <xf numFmtId="0" fontId="5" fillId="5" borderId="12" xfId="0" applyNumberFormat="1" applyFont="1" applyFill="1" applyBorder="1" applyAlignment="1" applyProtection="1">
      <alignment horizontal="center" vertical="center" wrapText="1"/>
    </xf>
    <xf numFmtId="0" fontId="2" fillId="5" borderId="43" xfId="0" applyNumberFormat="1" applyFont="1" applyFill="1" applyBorder="1" applyAlignment="1" applyProtection="1">
      <alignment horizontal="center" vertical="center"/>
    </xf>
    <xf numFmtId="0" fontId="2" fillId="5" borderId="44" xfId="0" applyNumberFormat="1" applyFont="1" applyFill="1" applyBorder="1" applyAlignment="1" applyProtection="1">
      <alignment horizontal="center" vertical="center"/>
    </xf>
    <xf numFmtId="0" fontId="2" fillId="5" borderId="45" xfId="0" applyNumberFormat="1" applyFont="1" applyFill="1" applyBorder="1" applyAlignment="1" applyProtection="1">
      <alignment horizontal="center" vertical="center"/>
    </xf>
    <xf numFmtId="0" fontId="2" fillId="5" borderId="46" xfId="0" applyNumberFormat="1" applyFont="1" applyFill="1" applyBorder="1" applyAlignment="1" applyProtection="1">
      <alignment horizontal="center" vertical="center"/>
    </xf>
    <xf numFmtId="0" fontId="2" fillId="5" borderId="47" xfId="0" applyNumberFormat="1" applyFont="1" applyFill="1" applyBorder="1" applyAlignment="1" applyProtection="1">
      <alignment horizontal="center" vertical="center"/>
    </xf>
    <xf numFmtId="0" fontId="2" fillId="5" borderId="48" xfId="0" applyNumberFormat="1" applyFont="1" applyFill="1" applyBorder="1" applyAlignment="1" applyProtection="1">
      <alignment horizontal="center" vertical="center"/>
    </xf>
    <xf numFmtId="0" fontId="3" fillId="5" borderId="31" xfId="0" applyNumberFormat="1" applyFont="1" applyFill="1" applyBorder="1" applyAlignment="1" applyProtection="1">
      <alignment horizontal="center" vertical="center"/>
    </xf>
    <xf numFmtId="0" fontId="3" fillId="5" borderId="49" xfId="0" applyNumberFormat="1" applyFont="1" applyFill="1" applyBorder="1" applyAlignment="1" applyProtection="1">
      <alignment horizontal="center" vertical="center"/>
    </xf>
    <xf numFmtId="0" fontId="3" fillId="5" borderId="50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8" fillId="3" borderId="37" xfId="0" applyFont="1" applyFill="1" applyBorder="1" applyAlignment="1">
      <alignment horizontal="left" vertical="center"/>
    </xf>
    <xf numFmtId="0" fontId="38" fillId="3" borderId="38" xfId="0" applyFont="1" applyFill="1" applyBorder="1" applyAlignment="1">
      <alignment horizontal="left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40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left" vertical="center"/>
    </xf>
    <xf numFmtId="0" fontId="38" fillId="3" borderId="40" xfId="0" applyFont="1" applyFill="1" applyBorder="1" applyAlignment="1">
      <alignment horizontal="left" vertical="center"/>
    </xf>
    <xf numFmtId="0" fontId="38" fillId="3" borderId="41" xfId="0" applyFont="1" applyFill="1" applyBorder="1" applyAlignment="1">
      <alignment horizontal="center" vertical="center"/>
    </xf>
    <xf numFmtId="0" fontId="38" fillId="3" borderId="42" xfId="0" applyFont="1" applyFill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70" xfId="0" applyFont="1" applyBorder="1" applyAlignment="1">
      <alignment horizontal="center" vertical="center"/>
    </xf>
    <xf numFmtId="0" fontId="38" fillId="3" borderId="59" xfId="0" applyFont="1" applyFill="1" applyBorder="1" applyAlignment="1">
      <alignment horizontal="center" vertical="center"/>
    </xf>
    <xf numFmtId="0" fontId="38" fillId="3" borderId="59" xfId="0" applyFont="1" applyFill="1" applyBorder="1" applyAlignment="1">
      <alignment horizontal="left" vertical="center"/>
    </xf>
    <xf numFmtId="0" fontId="38" fillId="3" borderId="59" xfId="0" quotePrefix="1" applyFont="1" applyFill="1" applyBorder="1" applyAlignment="1">
      <alignment horizontal="center" vertical="center"/>
    </xf>
    <xf numFmtId="0" fontId="38" fillId="3" borderId="60" xfId="0" applyFont="1" applyFill="1" applyBorder="1" applyAlignment="1">
      <alignment horizontal="center" vertical="center"/>
    </xf>
    <xf numFmtId="0" fontId="38" fillId="3" borderId="43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38" fillId="3" borderId="45" xfId="0" applyFont="1" applyFill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0" fontId="38" fillId="3" borderId="47" xfId="0" applyFont="1" applyFill="1" applyBorder="1" applyAlignment="1">
      <alignment horizontal="center" vertical="center"/>
    </xf>
    <xf numFmtId="0" fontId="38" fillId="3" borderId="48" xfId="0" applyFont="1" applyFill="1" applyBorder="1" applyAlignment="1">
      <alignment horizontal="center" vertical="center"/>
    </xf>
    <xf numFmtId="0" fontId="38" fillId="3" borderId="31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61" xfId="0" applyFont="1" applyFill="1" applyBorder="1" applyAlignment="1">
      <alignment horizontal="center" vertical="center"/>
    </xf>
    <xf numFmtId="0" fontId="38" fillId="3" borderId="62" xfId="0" applyFont="1" applyFill="1" applyBorder="1" applyAlignment="1">
      <alignment horizontal="center" vertical="center"/>
    </xf>
    <xf numFmtId="0" fontId="38" fillId="3" borderId="52" xfId="0" applyFont="1" applyFill="1" applyBorder="1" applyAlignment="1">
      <alignment horizontal="center" vertical="center" wrapText="1"/>
    </xf>
    <xf numFmtId="0" fontId="38" fillId="3" borderId="53" xfId="0" applyFont="1" applyFill="1" applyBorder="1" applyAlignment="1">
      <alignment horizontal="center" vertical="center" wrapText="1"/>
    </xf>
    <xf numFmtId="0" fontId="38" fillId="3" borderId="54" xfId="0" applyFont="1" applyFill="1" applyBorder="1" applyAlignment="1">
      <alignment horizontal="center" vertical="center" wrapText="1"/>
    </xf>
    <xf numFmtId="0" fontId="38" fillId="3" borderId="63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3" borderId="64" xfId="0" applyFont="1" applyFill="1" applyBorder="1" applyAlignment="1">
      <alignment horizontal="center" vertical="center" wrapText="1"/>
    </xf>
    <xf numFmtId="0" fontId="38" fillId="3" borderId="65" xfId="0" applyFont="1" applyFill="1" applyBorder="1" applyAlignment="1">
      <alignment horizontal="center" vertical="center" wrapText="1"/>
    </xf>
    <xf numFmtId="0" fontId="38" fillId="3" borderId="66" xfId="0" applyFont="1" applyFill="1" applyBorder="1" applyAlignment="1">
      <alignment horizontal="center" vertical="center" wrapText="1"/>
    </xf>
    <xf numFmtId="0" fontId="38" fillId="3" borderId="67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8" fillId="3" borderId="35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3" fillId="0" borderId="0" xfId="0" applyFont="1" applyAlignment="1">
      <alignment horizontal="right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3" fillId="0" borderId="0" xfId="0" applyFont="1" applyAlignment="1">
      <alignment horizontal="left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left" vertical="center"/>
    </xf>
    <xf numFmtId="0" fontId="3" fillId="3" borderId="59" xfId="0" quotePrefix="1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8" fillId="0" borderId="45" xfId="0" applyFont="1" applyBorder="1" applyAlignment="1"/>
    <xf numFmtId="0" fontId="18" fillId="0" borderId="0" xfId="0" applyFont="1" applyAlignment="1"/>
    <xf numFmtId="0" fontId="1" fillId="0" borderId="75" xfId="0" applyFont="1" applyBorder="1" applyAlignment="1">
      <alignment horizontal="left" vertical="top"/>
    </xf>
    <xf numFmtId="0" fontId="1" fillId="0" borderId="75" xfId="0" applyFont="1" applyBorder="1" applyAlignment="1">
      <alignment vertical="top"/>
    </xf>
    <xf numFmtId="0" fontId="41" fillId="0" borderId="58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4" fillId="0" borderId="34" xfId="0" applyFont="1" applyBorder="1" applyAlignment="1">
      <alignment horizontal="right" vertical="center"/>
    </xf>
    <xf numFmtId="0" fontId="40" fillId="3" borderId="37" xfId="0" applyFont="1" applyFill="1" applyBorder="1" applyAlignment="1">
      <alignment horizontal="left" vertical="center"/>
    </xf>
    <xf numFmtId="0" fontId="40" fillId="3" borderId="38" xfId="0" applyFont="1" applyFill="1" applyBorder="1" applyAlignment="1">
      <alignment horizontal="left" vertical="center"/>
    </xf>
    <xf numFmtId="0" fontId="40" fillId="3" borderId="39" xfId="0" applyFont="1" applyFill="1" applyBorder="1" applyAlignment="1">
      <alignment horizontal="center" vertical="center"/>
    </xf>
    <xf numFmtId="0" fontId="40" fillId="3" borderId="40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left" vertical="center"/>
    </xf>
    <xf numFmtId="0" fontId="40" fillId="3" borderId="40" xfId="0" applyFont="1" applyFill="1" applyBorder="1" applyAlignment="1">
      <alignment horizontal="left" vertical="center"/>
    </xf>
    <xf numFmtId="0" fontId="40" fillId="3" borderId="41" xfId="0" applyFont="1" applyFill="1" applyBorder="1" applyAlignment="1">
      <alignment horizontal="center" vertical="center"/>
    </xf>
    <xf numFmtId="0" fontId="40" fillId="3" borderId="42" xfId="0" applyFont="1" applyFill="1" applyBorder="1" applyAlignment="1">
      <alignment horizontal="center" vertical="center"/>
    </xf>
    <xf numFmtId="0" fontId="40" fillId="3" borderId="59" xfId="0" applyFont="1" applyFill="1" applyBorder="1" applyAlignment="1">
      <alignment horizontal="center" vertical="center"/>
    </xf>
    <xf numFmtId="0" fontId="40" fillId="3" borderId="59" xfId="0" applyFont="1" applyFill="1" applyBorder="1" applyAlignment="1">
      <alignment horizontal="left" vertical="center"/>
    </xf>
    <xf numFmtId="0" fontId="40" fillId="3" borderId="59" xfId="0" quotePrefix="1" applyFont="1" applyFill="1" applyBorder="1" applyAlignment="1">
      <alignment horizontal="center" vertical="center"/>
    </xf>
    <xf numFmtId="0" fontId="40" fillId="3" borderId="60" xfId="0" applyFont="1" applyFill="1" applyBorder="1" applyAlignment="1">
      <alignment horizontal="center" vertical="center"/>
    </xf>
    <xf numFmtId="0" fontId="40" fillId="3" borderId="43" xfId="0" applyFont="1" applyFill="1" applyBorder="1" applyAlignment="1">
      <alignment horizontal="center" vertical="center"/>
    </xf>
    <xf numFmtId="0" fontId="40" fillId="3" borderId="44" xfId="0" applyFont="1" applyFill="1" applyBorder="1" applyAlignment="1">
      <alignment horizontal="center" vertical="center"/>
    </xf>
    <xf numFmtId="0" fontId="40" fillId="3" borderId="45" xfId="0" applyFont="1" applyFill="1" applyBorder="1" applyAlignment="1">
      <alignment horizontal="center" vertical="center"/>
    </xf>
    <xf numFmtId="0" fontId="40" fillId="3" borderId="46" xfId="0" applyFont="1" applyFill="1" applyBorder="1" applyAlignment="1">
      <alignment horizontal="center" vertical="center"/>
    </xf>
    <xf numFmtId="0" fontId="40" fillId="3" borderId="47" xfId="0" applyFont="1" applyFill="1" applyBorder="1" applyAlignment="1">
      <alignment horizontal="center" vertical="center"/>
    </xf>
    <xf numFmtId="0" fontId="40" fillId="3" borderId="48" xfId="0" applyFont="1" applyFill="1" applyBorder="1" applyAlignment="1">
      <alignment horizontal="center" vertical="center"/>
    </xf>
    <xf numFmtId="0" fontId="40" fillId="3" borderId="31" xfId="0" applyFont="1" applyFill="1" applyBorder="1" applyAlignment="1">
      <alignment horizontal="center" vertical="center"/>
    </xf>
    <xf numFmtId="0" fontId="40" fillId="3" borderId="49" xfId="0" applyFont="1" applyFill="1" applyBorder="1" applyAlignment="1">
      <alignment horizontal="center" vertical="center"/>
    </xf>
    <xf numFmtId="0" fontId="40" fillId="3" borderId="50" xfId="0" applyFont="1" applyFill="1" applyBorder="1" applyAlignment="1">
      <alignment horizontal="center" vertical="center"/>
    </xf>
    <xf numFmtId="0" fontId="40" fillId="3" borderId="61" xfId="0" applyFont="1" applyFill="1" applyBorder="1" applyAlignment="1">
      <alignment horizontal="center" vertical="center"/>
    </xf>
    <xf numFmtId="0" fontId="40" fillId="3" borderId="62" xfId="0" applyFont="1" applyFill="1" applyBorder="1" applyAlignment="1">
      <alignment horizontal="center" vertical="center"/>
    </xf>
    <xf numFmtId="0" fontId="40" fillId="3" borderId="44" xfId="0" applyFont="1" applyFill="1" applyBorder="1" applyAlignment="1">
      <alignment horizontal="center" vertical="center" wrapText="1"/>
    </xf>
    <xf numFmtId="0" fontId="40" fillId="3" borderId="46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52" xfId="0" applyFont="1" applyFill="1" applyBorder="1" applyAlignment="1">
      <alignment horizontal="center" vertical="center" wrapText="1"/>
    </xf>
    <xf numFmtId="0" fontId="40" fillId="3" borderId="53" xfId="0" applyFont="1" applyFill="1" applyBorder="1" applyAlignment="1">
      <alignment horizontal="center" vertical="center" wrapText="1"/>
    </xf>
    <xf numFmtId="0" fontId="40" fillId="3" borderId="54" xfId="0" applyFont="1" applyFill="1" applyBorder="1" applyAlignment="1">
      <alignment horizontal="center" vertical="center" wrapText="1"/>
    </xf>
    <xf numFmtId="0" fontId="40" fillId="3" borderId="63" xfId="0" applyFont="1" applyFill="1" applyBorder="1" applyAlignment="1">
      <alignment horizontal="center" vertical="center" wrapText="1"/>
    </xf>
    <xf numFmtId="0" fontId="40" fillId="3" borderId="55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64" xfId="0" applyFont="1" applyFill="1" applyBorder="1" applyAlignment="1">
      <alignment horizontal="center" vertical="center" wrapText="1"/>
    </xf>
    <xf numFmtId="0" fontId="40" fillId="3" borderId="65" xfId="0" applyFont="1" applyFill="1" applyBorder="1" applyAlignment="1">
      <alignment horizontal="center" vertical="center" wrapText="1"/>
    </xf>
    <xf numFmtId="0" fontId="40" fillId="3" borderId="66" xfId="0" applyFont="1" applyFill="1" applyBorder="1" applyAlignment="1">
      <alignment horizontal="center" vertical="center" wrapText="1"/>
    </xf>
    <xf numFmtId="0" fontId="40" fillId="3" borderId="67" xfId="0" applyFont="1" applyFill="1" applyBorder="1" applyAlignment="1">
      <alignment horizontal="center" vertical="center" wrapText="1"/>
    </xf>
    <xf numFmtId="0" fontId="40" fillId="3" borderId="57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 wrapText="1"/>
    </xf>
    <xf numFmtId="0" fontId="40" fillId="3" borderId="56" xfId="0" applyFont="1" applyFill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33" fillId="5" borderId="10" xfId="0" applyNumberFormat="1" applyFont="1" applyFill="1" applyBorder="1" applyAlignment="1" applyProtection="1">
      <alignment horizontal="center" vertical="center"/>
    </xf>
    <xf numFmtId="0" fontId="33" fillId="5" borderId="2" xfId="0" applyNumberFormat="1" applyFont="1" applyFill="1" applyBorder="1" applyAlignment="1" applyProtection="1">
      <alignment horizontal="center" vertical="center" wrapText="1"/>
    </xf>
    <xf numFmtId="0" fontId="33" fillId="5" borderId="5" xfId="0" applyNumberFormat="1" applyFont="1" applyFill="1" applyBorder="1" applyAlignment="1" applyProtection="1">
      <alignment horizontal="center" vertical="center" wrapText="1"/>
    </xf>
    <xf numFmtId="0" fontId="14" fillId="2" borderId="74" xfId="0" applyNumberFormat="1" applyFont="1" applyFill="1" applyBorder="1" applyAlignment="1" applyProtection="1">
      <alignment horizontal="center" vertical="center"/>
    </xf>
    <xf numFmtId="0" fontId="14" fillId="2" borderId="58" xfId="0" applyFont="1" applyFill="1" applyBorder="1" applyAlignment="1" applyProtection="1">
      <alignment horizontal="center" vertical="center"/>
    </xf>
    <xf numFmtId="0" fontId="14" fillId="2" borderId="70" xfId="0" applyFont="1" applyFill="1" applyBorder="1" applyAlignment="1" applyProtection="1">
      <alignment horizontal="center" vertical="center"/>
    </xf>
    <xf numFmtId="0" fontId="33" fillId="5" borderId="9" xfId="0" applyNumberFormat="1" applyFont="1" applyFill="1" applyBorder="1" applyAlignment="1" applyProtection="1">
      <alignment horizontal="center" vertical="center"/>
    </xf>
    <xf numFmtId="0" fontId="33" fillId="5" borderId="5" xfId="0" applyNumberFormat="1" applyFont="1" applyFill="1" applyBorder="1" applyAlignment="1" applyProtection="1">
      <alignment horizontal="center" vertical="center"/>
    </xf>
    <xf numFmtId="0" fontId="50" fillId="2" borderId="1" xfId="0" applyNumberFormat="1" applyFont="1" applyFill="1" applyBorder="1" applyAlignment="1" applyProtection="1">
      <alignment horizontal="center" vertical="top"/>
    </xf>
    <xf numFmtId="0" fontId="51" fillId="2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top"/>
    </xf>
    <xf numFmtId="0" fontId="33" fillId="5" borderId="6" xfId="0" applyNumberFormat="1" applyFont="1" applyFill="1" applyBorder="1" applyAlignment="1" applyProtection="1">
      <alignment horizontal="left" vertical="center"/>
    </xf>
    <xf numFmtId="0" fontId="33" fillId="5" borderId="7" xfId="0" applyNumberFormat="1" applyFont="1" applyFill="1" applyBorder="1" applyAlignment="1" applyProtection="1">
      <alignment horizontal="center" vertical="center"/>
    </xf>
    <xf numFmtId="0" fontId="33" fillId="5" borderId="7" xfId="0" applyNumberFormat="1" applyFont="1" applyFill="1" applyBorder="1" applyAlignment="1" applyProtection="1">
      <alignment horizontal="left" vertical="center"/>
    </xf>
    <xf numFmtId="0" fontId="33" fillId="5" borderId="8" xfId="0" applyNumberFormat="1" applyFont="1" applyFill="1" applyBorder="1" applyAlignment="1" applyProtection="1">
      <alignment horizontal="center" vertical="center"/>
    </xf>
    <xf numFmtId="0" fontId="33" fillId="5" borderId="27" xfId="0" applyNumberFormat="1" applyFont="1" applyFill="1" applyBorder="1" applyAlignment="1" applyProtection="1">
      <alignment horizontal="center" vertical="center"/>
    </xf>
    <xf numFmtId="0" fontId="33" fillId="5" borderId="27" xfId="0" applyNumberFormat="1" applyFont="1" applyFill="1" applyBorder="1" applyAlignment="1" applyProtection="1">
      <alignment horizontal="left" vertical="center"/>
    </xf>
    <xf numFmtId="0" fontId="33" fillId="5" borderId="28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3" fillId="0" borderId="37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39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59" xfId="0" applyFont="1" applyBorder="1" applyAlignment="1">
      <alignment horizontal="left" vertical="center"/>
    </xf>
    <xf numFmtId="0" fontId="23" fillId="0" borderId="59" xfId="0" quotePrefix="1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9" borderId="31" xfId="0" applyFont="1" applyFill="1" applyBorder="1" applyAlignment="1">
      <alignment horizontal="center" vertical="center"/>
    </xf>
    <xf numFmtId="0" fontId="23" fillId="9" borderId="49" xfId="0" applyFont="1" applyFill="1" applyBorder="1" applyAlignment="1">
      <alignment horizontal="center" vertical="center"/>
    </xf>
    <xf numFmtId="0" fontId="23" fillId="9" borderId="50" xfId="0" applyFont="1" applyFill="1" applyBorder="1" applyAlignment="1">
      <alignment horizontal="center" vertical="center"/>
    </xf>
    <xf numFmtId="0" fontId="23" fillId="9" borderId="61" xfId="0" applyFont="1" applyFill="1" applyBorder="1" applyAlignment="1">
      <alignment horizontal="center" vertical="center"/>
    </xf>
    <xf numFmtId="0" fontId="23" fillId="9" borderId="62" xfId="0" applyFont="1" applyFill="1" applyBorder="1" applyAlignment="1">
      <alignment horizontal="center" vertical="center"/>
    </xf>
    <xf numFmtId="0" fontId="23" fillId="9" borderId="61" xfId="0" applyFont="1" applyFill="1" applyBorder="1" applyAlignment="1">
      <alignment horizontal="center" vertical="center" wrapText="1"/>
    </xf>
    <xf numFmtId="0" fontId="23" fillId="9" borderId="62" xfId="0" applyFont="1" applyFill="1" applyBorder="1" applyAlignment="1">
      <alignment horizontal="center" vertical="center" wrapText="1"/>
    </xf>
    <xf numFmtId="0" fontId="23" fillId="9" borderId="43" xfId="0" applyFont="1" applyFill="1" applyBorder="1" applyAlignment="1">
      <alignment horizontal="center" vertical="center"/>
    </xf>
    <xf numFmtId="0" fontId="23" fillId="9" borderId="44" xfId="0" applyFont="1" applyFill="1" applyBorder="1" applyAlignment="1">
      <alignment horizontal="center" vertical="center"/>
    </xf>
    <xf numFmtId="0" fontId="23" fillId="9" borderId="45" xfId="0" applyFont="1" applyFill="1" applyBorder="1" applyAlignment="1">
      <alignment horizontal="center" vertical="center"/>
    </xf>
    <xf numFmtId="0" fontId="23" fillId="9" borderId="46" xfId="0" applyFont="1" applyFill="1" applyBorder="1" applyAlignment="1">
      <alignment horizontal="center" vertical="center"/>
    </xf>
    <xf numFmtId="0" fontId="23" fillId="9" borderId="47" xfId="0" applyFont="1" applyFill="1" applyBorder="1" applyAlignment="1">
      <alignment horizontal="center" vertical="center"/>
    </xf>
    <xf numFmtId="0" fontId="23" fillId="9" borderId="48" xfId="0" applyFont="1" applyFill="1" applyBorder="1" applyAlignment="1">
      <alignment horizontal="center" vertical="center"/>
    </xf>
    <xf numFmtId="0" fontId="23" fillId="9" borderId="44" xfId="0" applyFont="1" applyFill="1" applyBorder="1" applyAlignment="1">
      <alignment horizontal="center" vertical="center" wrapText="1"/>
    </xf>
    <xf numFmtId="0" fontId="23" fillId="9" borderId="46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center" vertical="center" wrapText="1"/>
    </xf>
    <xf numFmtId="0" fontId="23" fillId="9" borderId="54" xfId="0" applyFont="1" applyFill="1" applyBorder="1" applyAlignment="1">
      <alignment horizontal="center" vertical="center" wrapText="1"/>
    </xf>
    <xf numFmtId="0" fontId="24" fillId="9" borderId="63" xfId="0" applyFont="1" applyFill="1" applyBorder="1" applyAlignment="1">
      <alignment horizontal="center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64" xfId="0" applyFont="1" applyFill="1" applyBorder="1" applyAlignment="1">
      <alignment horizontal="center" vertical="center" wrapText="1"/>
    </xf>
    <xf numFmtId="0" fontId="24" fillId="9" borderId="65" xfId="0" applyFont="1" applyFill="1" applyBorder="1" applyAlignment="1">
      <alignment horizontal="center" vertical="center" wrapText="1"/>
    </xf>
    <xf numFmtId="0" fontId="24" fillId="9" borderId="66" xfId="0" applyFont="1" applyFill="1" applyBorder="1" applyAlignment="1">
      <alignment horizontal="center" vertical="center" wrapText="1"/>
    </xf>
    <xf numFmtId="0" fontId="24" fillId="9" borderId="67" xfId="0" applyFont="1" applyFill="1" applyBorder="1" applyAlignment="1">
      <alignment horizontal="center" vertical="center" wrapText="1"/>
    </xf>
    <xf numFmtId="0" fontId="24" fillId="9" borderId="57" xfId="0" applyFont="1" applyFill="1" applyBorder="1" applyAlignment="1">
      <alignment horizontal="center" vertical="center" wrapText="1"/>
    </xf>
    <xf numFmtId="0" fontId="24" fillId="9" borderId="21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8" fillId="0" borderId="75" xfId="0" applyFont="1" applyBorder="1" applyAlignment="1">
      <alignment horizontal="left" vertical="top"/>
    </xf>
  </cellXfs>
  <cellStyles count="88">
    <cellStyle name="20% - Accent1 2" xfId="48"/>
    <cellStyle name="20% - Accent2 2" xfId="52"/>
    <cellStyle name="20% - Accent3 2" xfId="56"/>
    <cellStyle name="20% - Accent4 2" xfId="60"/>
    <cellStyle name="20% - Accent5 2" xfId="64"/>
    <cellStyle name="20% - Accent6 2" xfId="68"/>
    <cellStyle name="40% - Accent1 2" xfId="49"/>
    <cellStyle name="40% - Accent2 2" xfId="53"/>
    <cellStyle name="40% - Accent3 2" xfId="57"/>
    <cellStyle name="40% - Accent4 2" xfId="61"/>
    <cellStyle name="40% - Accent5 2" xfId="65"/>
    <cellStyle name="40% - Accent6 2" xfId="69"/>
    <cellStyle name="60% - Accent1 2" xfId="50"/>
    <cellStyle name="60% - Accent2 2" xfId="54"/>
    <cellStyle name="60% - Accent3 2" xfId="58"/>
    <cellStyle name="60% - Accent4 2" xfId="62"/>
    <cellStyle name="60% - Accent5 2" xfId="66"/>
    <cellStyle name="60% - Accent6 2" xfId="70"/>
    <cellStyle name="Accent1 2" xfId="47"/>
    <cellStyle name="Accent2 2" xfId="51"/>
    <cellStyle name="Accent3 2" xfId="55"/>
    <cellStyle name="Accent4 2" xfId="59"/>
    <cellStyle name="Accent5 2" xfId="63"/>
    <cellStyle name="Accent6 2" xfId="67"/>
    <cellStyle name="Bad 2" xfId="37"/>
    <cellStyle name="Calculation" xfId="27" builtinId="22" customBuiltin="1"/>
    <cellStyle name="Check Cell" xfId="28" builtinId="23" customBuiltin="1"/>
    <cellStyle name="Comma 2" xfId="2"/>
    <cellStyle name="Explanatory Text 2" xfId="45"/>
    <cellStyle name="Good 2" xfId="36"/>
    <cellStyle name="Heading 1 2" xfId="32"/>
    <cellStyle name="Heading 2 2" xfId="33"/>
    <cellStyle name="Heading 3 2" xfId="34"/>
    <cellStyle name="Heading 4 2" xfId="35"/>
    <cellStyle name="Input" xfId="25" builtinId="20" customBuiltin="1"/>
    <cellStyle name="Linked Cell 2" xfId="42"/>
    <cellStyle name="Neutral 2" xfId="38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1"/>
    <cellStyle name="Normal 20" xfId="21"/>
    <cellStyle name="Normal 21" xfId="22"/>
    <cellStyle name="Normal 22" xfId="23"/>
    <cellStyle name="Normal 23" xfId="24"/>
    <cellStyle name="Normal 24" xfId="30"/>
    <cellStyle name="Normal 25" xfId="40"/>
    <cellStyle name="Normal 26" xfId="76"/>
    <cellStyle name="Normal 27" xfId="75"/>
    <cellStyle name="Normal 28" xfId="77"/>
    <cellStyle name="Normal 29" xfId="71"/>
    <cellStyle name="Normal 3" xfId="4"/>
    <cellStyle name="Normal 30" xfId="72"/>
    <cellStyle name="Normal 31" xfId="41"/>
    <cellStyle name="Normal 32" xfId="79"/>
    <cellStyle name="Normal 33" xfId="44"/>
    <cellStyle name="Normal 34" xfId="80"/>
    <cellStyle name="Normal 35" xfId="82"/>
    <cellStyle name="Normal 36" xfId="85"/>
    <cellStyle name="Normal 37" xfId="84"/>
    <cellStyle name="Normal 38" xfId="74"/>
    <cellStyle name="Normal 39" xfId="83"/>
    <cellStyle name="Normal 4" xfId="5"/>
    <cellStyle name="Normal 40" xfId="39"/>
    <cellStyle name="Normal 41" xfId="81"/>
    <cellStyle name="Normal 42" xfId="73"/>
    <cellStyle name="Normal 43" xfId="87"/>
    <cellStyle name="Normal 44" xfId="86"/>
    <cellStyle name="Normal 45" xfId="78"/>
    <cellStyle name="Normal 5" xfId="6"/>
    <cellStyle name="Normal 6" xfId="7"/>
    <cellStyle name="Normal 7" xfId="8"/>
    <cellStyle name="Normal 8" xfId="9"/>
    <cellStyle name="Normal 9" xfId="10"/>
    <cellStyle name="Note" xfId="29" builtinId="10" customBuiltin="1"/>
    <cellStyle name="Output" xfId="26" builtinId="21" customBuiltin="1"/>
    <cellStyle name="Percent 2" xfId="3"/>
    <cellStyle name="Title 2" xfId="31"/>
    <cellStyle name="Total 2" xfId="46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N73"/>
  <sheetViews>
    <sheetView workbookViewId="0">
      <selection activeCell="J53" sqref="J53"/>
    </sheetView>
  </sheetViews>
  <sheetFormatPr defaultRowHeight="15"/>
  <cols>
    <col min="1" max="1" width="7.85546875" customWidth="1"/>
    <col min="2" max="2" width="33.85546875" customWidth="1"/>
    <col min="3" max="3" width="39.42578125" customWidth="1"/>
    <col min="4" max="4" width="12.28515625" customWidth="1"/>
    <col min="5" max="5" width="20.28515625" customWidth="1"/>
    <col min="6" max="6" width="17.140625" customWidth="1"/>
    <col min="7" max="7" width="19" customWidth="1"/>
    <col min="8" max="8" width="20.42578125" customWidth="1"/>
    <col min="9" max="9" width="14.85546875" customWidth="1"/>
    <col min="10" max="10" width="15.5703125" customWidth="1"/>
    <col min="11" max="11" width="16.140625" customWidth="1"/>
    <col min="12" max="12" width="15.28515625" customWidth="1"/>
    <col min="13" max="13" width="17.85546875" customWidth="1"/>
    <col min="14" max="14" width="12.7109375" customWidth="1"/>
    <col min="15" max="15" width="15.85546875" customWidth="1"/>
    <col min="16" max="16" width="12.5703125" customWidth="1"/>
    <col min="17" max="17" width="13" customWidth="1"/>
    <col min="18" max="19" width="15.28515625" customWidth="1"/>
    <col min="20" max="20" width="16.28515625" customWidth="1"/>
  </cols>
  <sheetData>
    <row r="2" spans="1:13">
      <c r="A2" s="446" t="s">
        <v>70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1:13">
      <c r="A3" s="436" t="s">
        <v>69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</row>
    <row r="4" spans="1:13">
      <c r="A4" s="437" t="s">
        <v>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3" ht="15.75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5.75" thickTop="1">
      <c r="A6" s="438" t="s">
        <v>71</v>
      </c>
      <c r="B6" s="440" t="s">
        <v>2</v>
      </c>
      <c r="C6" s="440"/>
      <c r="D6" s="440"/>
      <c r="E6" s="442" t="s">
        <v>3</v>
      </c>
      <c r="F6" s="442"/>
      <c r="G6" s="440" t="s">
        <v>4</v>
      </c>
      <c r="H6" s="440"/>
      <c r="I6" s="440"/>
      <c r="J6" s="440"/>
      <c r="K6" s="440"/>
      <c r="L6" s="440"/>
      <c r="M6" s="444"/>
    </row>
    <row r="7" spans="1:13">
      <c r="A7" s="439"/>
      <c r="B7" s="441"/>
      <c r="C7" s="441"/>
      <c r="D7" s="441"/>
      <c r="E7" s="443"/>
      <c r="F7" s="443"/>
      <c r="G7" s="441"/>
      <c r="H7" s="441"/>
      <c r="I7" s="441"/>
      <c r="J7" s="441"/>
      <c r="K7" s="441"/>
      <c r="L7" s="441"/>
      <c r="M7" s="445"/>
    </row>
    <row r="8" spans="1:13">
      <c r="A8" s="72" t="s">
        <v>72</v>
      </c>
      <c r="B8" s="433" t="s">
        <v>26</v>
      </c>
      <c r="C8" s="433"/>
      <c r="D8" s="433"/>
      <c r="E8" s="434" t="s">
        <v>73</v>
      </c>
      <c r="F8" s="434"/>
      <c r="G8" s="433" t="s">
        <v>25</v>
      </c>
      <c r="H8" s="433"/>
      <c r="I8" s="433"/>
      <c r="J8" s="433"/>
      <c r="K8" s="433"/>
      <c r="L8" s="433"/>
      <c r="M8" s="435"/>
    </row>
    <row r="9" spans="1:13">
      <c r="A9" s="459" t="s">
        <v>5</v>
      </c>
      <c r="B9" s="460"/>
      <c r="C9" s="465" t="s">
        <v>74</v>
      </c>
      <c r="D9" s="466"/>
      <c r="E9" s="466"/>
      <c r="F9" s="466"/>
      <c r="G9" s="466"/>
      <c r="H9" s="466"/>
      <c r="I9" s="466"/>
      <c r="J9" s="466"/>
      <c r="K9" s="466"/>
      <c r="L9" s="466"/>
      <c r="M9" s="467"/>
    </row>
    <row r="10" spans="1:13" ht="16.5" customHeight="1">
      <c r="A10" s="461"/>
      <c r="B10" s="462"/>
      <c r="C10" s="73" t="s">
        <v>75</v>
      </c>
      <c r="D10" s="74">
        <v>2024</v>
      </c>
      <c r="E10" s="455" t="s">
        <v>6</v>
      </c>
      <c r="F10" s="456"/>
      <c r="G10" s="455" t="s">
        <v>6</v>
      </c>
      <c r="H10" s="456"/>
      <c r="I10" s="413" t="s">
        <v>6</v>
      </c>
      <c r="J10" s="455" t="s">
        <v>6</v>
      </c>
      <c r="K10" s="456"/>
      <c r="L10" s="457" t="s">
        <v>76</v>
      </c>
      <c r="M10" s="428" t="s">
        <v>7</v>
      </c>
    </row>
    <row r="11" spans="1:13" ht="36">
      <c r="A11" s="461"/>
      <c r="B11" s="462"/>
      <c r="C11" s="47" t="s">
        <v>77</v>
      </c>
      <c r="D11" s="408" t="s">
        <v>8</v>
      </c>
      <c r="E11" s="48" t="s">
        <v>9</v>
      </c>
      <c r="F11" s="49" t="s">
        <v>8</v>
      </c>
      <c r="G11" s="48" t="s">
        <v>10</v>
      </c>
      <c r="H11" s="49" t="s">
        <v>8</v>
      </c>
      <c r="I11" s="50" t="s">
        <v>78</v>
      </c>
      <c r="J11" s="48" t="s">
        <v>11</v>
      </c>
      <c r="K11" s="49" t="s">
        <v>8</v>
      </c>
      <c r="L11" s="458"/>
      <c r="M11" s="429"/>
    </row>
    <row r="12" spans="1:13" ht="15.75" thickBot="1">
      <c r="A12" s="463"/>
      <c r="B12" s="464"/>
      <c r="C12" s="51" t="s">
        <v>12</v>
      </c>
      <c r="D12" s="51" t="s">
        <v>13</v>
      </c>
      <c r="E12" s="51" t="s">
        <v>14</v>
      </c>
      <c r="F12" s="51" t="s">
        <v>15</v>
      </c>
      <c r="G12" s="51" t="s">
        <v>16</v>
      </c>
      <c r="H12" s="51" t="s">
        <v>17</v>
      </c>
      <c r="I12" s="51" t="s">
        <v>18</v>
      </c>
      <c r="J12" s="51" t="s">
        <v>19</v>
      </c>
      <c r="K12" s="51" t="s">
        <v>20</v>
      </c>
      <c r="L12" s="51" t="s">
        <v>21</v>
      </c>
      <c r="M12" s="52" t="s">
        <v>22</v>
      </c>
    </row>
    <row r="13" spans="1:13" ht="15.75" thickTop="1">
      <c r="A13" s="453" t="s">
        <v>43</v>
      </c>
      <c r="B13" s="454"/>
      <c r="C13" s="53"/>
      <c r="D13" s="54"/>
      <c r="E13" s="53"/>
      <c r="F13" s="54"/>
      <c r="G13" s="53"/>
      <c r="H13" s="54"/>
      <c r="I13" s="55"/>
      <c r="J13" s="53"/>
      <c r="K13" s="54"/>
      <c r="L13" s="53"/>
      <c r="M13" s="56"/>
    </row>
    <row r="14" spans="1:13">
      <c r="A14" s="410" t="s">
        <v>23</v>
      </c>
      <c r="B14" s="57" t="s">
        <v>24</v>
      </c>
      <c r="C14" s="53"/>
      <c r="D14" s="54"/>
      <c r="E14" s="53"/>
      <c r="F14" s="54"/>
      <c r="G14" s="53"/>
      <c r="H14" s="54"/>
      <c r="I14" s="58"/>
      <c r="J14" s="53"/>
      <c r="K14" s="54"/>
      <c r="L14" s="53"/>
      <c r="M14" s="56"/>
    </row>
    <row r="15" spans="1:13">
      <c r="A15" s="411" t="s">
        <v>45</v>
      </c>
      <c r="B15" s="75" t="s">
        <v>46</v>
      </c>
      <c r="C15" s="92">
        <v>295080381</v>
      </c>
      <c r="D15" s="93">
        <v>28.3</v>
      </c>
      <c r="E15" s="101">
        <v>382200000</v>
      </c>
      <c r="F15" s="101">
        <v>28.3</v>
      </c>
      <c r="G15" s="101">
        <v>322700000</v>
      </c>
      <c r="H15" s="101">
        <f>G15/G30*100</f>
        <v>11.35345813570529</v>
      </c>
      <c r="I15" s="101">
        <f>G15-E15</f>
        <v>-59500000</v>
      </c>
      <c r="J15" s="102">
        <v>319109839</v>
      </c>
      <c r="K15" s="101">
        <f>J15/J30*100</f>
        <v>11.53012961944772</v>
      </c>
      <c r="L15" s="101">
        <f>G15-J15</f>
        <v>3590161</v>
      </c>
      <c r="M15" s="94">
        <f>J15/G15*100</f>
        <v>98.887461729160208</v>
      </c>
    </row>
    <row r="16" spans="1:13">
      <c r="A16" s="411" t="s">
        <v>47</v>
      </c>
      <c r="B16" s="75" t="s">
        <v>48</v>
      </c>
      <c r="C16" s="92">
        <v>47069397</v>
      </c>
      <c r="D16" s="93">
        <v>27.3</v>
      </c>
      <c r="E16" s="101">
        <v>62506000</v>
      </c>
      <c r="F16" s="101">
        <v>27.3</v>
      </c>
      <c r="G16" s="101">
        <v>54006000</v>
      </c>
      <c r="H16" s="101">
        <f>G16/G30*100</f>
        <v>1.900077037734428</v>
      </c>
      <c r="I16" s="101">
        <f t="shared" ref="I16:I21" si="0">G16-E16</f>
        <v>-8500000</v>
      </c>
      <c r="J16" s="102">
        <v>51010546</v>
      </c>
      <c r="K16" s="101">
        <f>J16/J30*100</f>
        <v>1.8431215069454512</v>
      </c>
      <c r="L16" s="101">
        <f t="shared" ref="L16:L21" si="1">G16-J16</f>
        <v>2995454</v>
      </c>
      <c r="M16" s="94">
        <f t="shared" ref="M16:M30" si="2">J16/G16*100</f>
        <v>94.45347924304707</v>
      </c>
    </row>
    <row r="17" spans="1:14">
      <c r="A17" s="411" t="s">
        <v>49</v>
      </c>
      <c r="B17" s="75" t="s">
        <v>50</v>
      </c>
      <c r="C17" s="92">
        <v>214488116.49000001</v>
      </c>
      <c r="D17" s="93">
        <v>29.1</v>
      </c>
      <c r="E17" s="101">
        <v>242870000</v>
      </c>
      <c r="F17" s="101">
        <v>29.1</v>
      </c>
      <c r="G17" s="101">
        <v>381790000</v>
      </c>
      <c r="H17" s="101">
        <f>G17/G30*100</f>
        <v>13.432404033563442</v>
      </c>
      <c r="I17" s="101">
        <f t="shared" si="0"/>
        <v>138920000</v>
      </c>
      <c r="J17" s="102">
        <v>337117120</v>
      </c>
      <c r="K17" s="101">
        <f>J17/J30*100</f>
        <v>12.180771682614623</v>
      </c>
      <c r="L17" s="101">
        <f t="shared" si="1"/>
        <v>44672880</v>
      </c>
      <c r="M17" s="94">
        <f t="shared" si="2"/>
        <v>88.299096361874334</v>
      </c>
    </row>
    <row r="18" spans="1:14">
      <c r="A18" s="411" t="s">
        <v>51</v>
      </c>
      <c r="B18" s="75" t="s">
        <v>52</v>
      </c>
      <c r="C18" s="92">
        <v>0</v>
      </c>
      <c r="D18" s="93">
        <v>0</v>
      </c>
      <c r="E18" s="101">
        <v>0</v>
      </c>
      <c r="F18" s="101">
        <v>0</v>
      </c>
      <c r="G18" s="101">
        <v>0</v>
      </c>
      <c r="H18" s="101">
        <v>0</v>
      </c>
      <c r="I18" s="101">
        <f t="shared" si="0"/>
        <v>0</v>
      </c>
      <c r="J18" s="102">
        <v>0</v>
      </c>
      <c r="K18" s="101">
        <v>0</v>
      </c>
      <c r="L18" s="101">
        <f t="shared" si="1"/>
        <v>0</v>
      </c>
      <c r="M18" s="94">
        <v>0</v>
      </c>
    </row>
    <row r="19" spans="1:14">
      <c r="A19" s="411" t="s">
        <v>53</v>
      </c>
      <c r="B19" s="75" t="s">
        <v>54</v>
      </c>
      <c r="C19" s="92">
        <v>0</v>
      </c>
      <c r="D19" s="93">
        <v>0</v>
      </c>
      <c r="E19" s="101">
        <v>0</v>
      </c>
      <c r="F19" s="101">
        <v>0</v>
      </c>
      <c r="G19" s="101">
        <v>636230000</v>
      </c>
      <c r="H19" s="101">
        <v>0</v>
      </c>
      <c r="I19" s="101">
        <f t="shared" si="0"/>
        <v>636230000</v>
      </c>
      <c r="J19" s="102">
        <v>636230000</v>
      </c>
      <c r="K19" s="101">
        <v>0</v>
      </c>
      <c r="L19" s="101">
        <f t="shared" si="1"/>
        <v>0</v>
      </c>
      <c r="M19" s="94">
        <v>0</v>
      </c>
    </row>
    <row r="20" spans="1:14">
      <c r="A20" s="411" t="s">
        <v>55</v>
      </c>
      <c r="B20" s="75" t="s">
        <v>56</v>
      </c>
      <c r="C20" s="92">
        <v>32953830.48</v>
      </c>
      <c r="D20" s="93">
        <v>81.099999999999994</v>
      </c>
      <c r="E20" s="101">
        <v>36000000</v>
      </c>
      <c r="F20" s="101">
        <v>81.099999999999994</v>
      </c>
      <c r="G20" s="101">
        <v>186000000</v>
      </c>
      <c r="H20" s="101">
        <f>G20/G30*100</f>
        <v>6.5439826874533136</v>
      </c>
      <c r="I20" s="101">
        <f t="shared" si="0"/>
        <v>150000000</v>
      </c>
      <c r="J20" s="102">
        <v>176274096</v>
      </c>
      <c r="K20" s="101">
        <f>J20/J30*100</f>
        <v>6.369164867495579</v>
      </c>
      <c r="L20" s="101">
        <f t="shared" si="1"/>
        <v>9725904</v>
      </c>
      <c r="M20" s="94">
        <f t="shared" si="2"/>
        <v>94.771019354838714</v>
      </c>
    </row>
    <row r="21" spans="1:14">
      <c r="A21" s="411" t="s">
        <v>57</v>
      </c>
      <c r="B21" s="75" t="s">
        <v>58</v>
      </c>
      <c r="C21" s="92">
        <v>1704793</v>
      </c>
      <c r="D21" s="93">
        <v>79.900000000000006</v>
      </c>
      <c r="E21" s="101">
        <v>360000</v>
      </c>
      <c r="F21" s="101">
        <v>79.900000000000006</v>
      </c>
      <c r="G21" s="101">
        <v>19779808</v>
      </c>
      <c r="H21" s="101">
        <f>G21/G30*100</f>
        <v>0.6959071027588738</v>
      </c>
      <c r="I21" s="101">
        <f t="shared" si="0"/>
        <v>19419808</v>
      </c>
      <c r="J21" s="102">
        <v>18752709</v>
      </c>
      <c r="K21" s="101">
        <f>J21/J30*100</f>
        <v>0.67757599127422652</v>
      </c>
      <c r="L21" s="101">
        <f t="shared" si="1"/>
        <v>1027099</v>
      </c>
      <c r="M21" s="94">
        <f t="shared" si="2"/>
        <v>94.807335844715993</v>
      </c>
    </row>
    <row r="22" spans="1:14">
      <c r="A22" s="76"/>
      <c r="B22" s="77" t="s">
        <v>79</v>
      </c>
      <c r="C22" s="95">
        <v>591296517.97000003</v>
      </c>
      <c r="D22" s="96">
        <v>40.6</v>
      </c>
      <c r="E22" s="103">
        <v>723936000</v>
      </c>
      <c r="F22" s="103">
        <v>40.6</v>
      </c>
      <c r="G22" s="103">
        <f>SUM(G15:G21)</f>
        <v>1600505808</v>
      </c>
      <c r="H22" s="103">
        <f>G22/G30*100</f>
        <v>56.310119885593956</v>
      </c>
      <c r="I22" s="103">
        <f>SUM(I15:I21)</f>
        <v>876569808</v>
      </c>
      <c r="J22" s="104">
        <f>SUM(J15:J21)</f>
        <v>1538494310</v>
      </c>
      <c r="K22" s="103">
        <f>J22/J30*100</f>
        <v>55.589131531236745</v>
      </c>
      <c r="L22" s="103">
        <f>SUM(L15:L21)</f>
        <v>62011498</v>
      </c>
      <c r="M22" s="94">
        <f t="shared" si="2"/>
        <v>96.125506218719082</v>
      </c>
      <c r="N22">
        <f>1538494-1537304</f>
        <v>1190</v>
      </c>
    </row>
    <row r="23" spans="1:14">
      <c r="A23" s="411" t="s">
        <v>59</v>
      </c>
      <c r="B23" s="75" t="s">
        <v>60</v>
      </c>
      <c r="C23" s="92">
        <v>6069671</v>
      </c>
      <c r="D23" s="93">
        <v>0</v>
      </c>
      <c r="E23" s="101">
        <v>0</v>
      </c>
      <c r="F23" s="101">
        <v>0</v>
      </c>
      <c r="G23" s="101">
        <v>2000000</v>
      </c>
      <c r="H23" s="101">
        <f>G23/G30*100</f>
        <v>7.0365405241433476E-2</v>
      </c>
      <c r="I23" s="101">
        <f>G23-E23</f>
        <v>2000000</v>
      </c>
      <c r="J23" s="102">
        <v>1651127</v>
      </c>
      <c r="K23" s="101">
        <f>J23/J29*100</f>
        <v>0.13433377148592288</v>
      </c>
      <c r="L23" s="101">
        <f t="shared" ref="L23:L24" si="3">G23-J23</f>
        <v>348873</v>
      </c>
      <c r="M23" s="94">
        <f t="shared" si="2"/>
        <v>82.556349999999995</v>
      </c>
    </row>
    <row r="24" spans="1:14">
      <c r="A24" s="411" t="s">
        <v>61</v>
      </c>
      <c r="B24" s="75" t="s">
        <v>62</v>
      </c>
      <c r="C24" s="92">
        <v>346313346</v>
      </c>
      <c r="D24" s="93">
        <v>0</v>
      </c>
      <c r="E24" s="101">
        <v>793790000</v>
      </c>
      <c r="F24" s="101">
        <v>0</v>
      </c>
      <c r="G24" s="101">
        <v>1239800000</v>
      </c>
      <c r="H24" s="101">
        <f>G24/G30*100</f>
        <v>43.619514709164605</v>
      </c>
      <c r="I24" s="101">
        <f>G24-E24</f>
        <v>446010000</v>
      </c>
      <c r="J24" s="102">
        <v>1227471663</v>
      </c>
      <c r="K24" s="101">
        <f>J24/J30*100</f>
        <v>44.351209674199509</v>
      </c>
      <c r="L24" s="101">
        <f t="shared" si="3"/>
        <v>12328337</v>
      </c>
      <c r="M24" s="94">
        <f t="shared" si="2"/>
        <v>99.00561889014358</v>
      </c>
    </row>
    <row r="25" spans="1:14">
      <c r="A25" s="76"/>
      <c r="B25" s="77" t="s">
        <v>80</v>
      </c>
      <c r="C25" s="95">
        <v>352383017</v>
      </c>
      <c r="D25" s="96">
        <v>0</v>
      </c>
      <c r="E25" s="103">
        <v>793790000</v>
      </c>
      <c r="F25" s="103">
        <v>0</v>
      </c>
      <c r="G25" s="103">
        <f>G23+G24</f>
        <v>1241800000</v>
      </c>
      <c r="H25" s="103">
        <f>H23+H24</f>
        <v>43.689880114406037</v>
      </c>
      <c r="I25" s="103">
        <f>I23+I24</f>
        <v>448010000</v>
      </c>
      <c r="J25" s="104">
        <f>SUM(J23:J24)</f>
        <v>1229122790</v>
      </c>
      <c r="K25" s="103">
        <v>0</v>
      </c>
      <c r="L25" s="103">
        <f>SUM(L23:L24)</f>
        <v>12677210</v>
      </c>
      <c r="M25" s="94">
        <f t="shared" si="2"/>
        <v>98.979126268320186</v>
      </c>
    </row>
    <row r="26" spans="1:14">
      <c r="A26" s="411" t="s">
        <v>59</v>
      </c>
      <c r="B26" s="75" t="s">
        <v>60</v>
      </c>
      <c r="C26" s="92">
        <v>0</v>
      </c>
      <c r="D26" s="93">
        <v>0</v>
      </c>
      <c r="E26" s="93">
        <v>0</v>
      </c>
      <c r="F26" s="93">
        <v>0</v>
      </c>
      <c r="G26" s="101">
        <v>0</v>
      </c>
      <c r="H26" s="101">
        <v>0</v>
      </c>
      <c r="I26" s="101">
        <v>0</v>
      </c>
      <c r="J26" s="102">
        <v>0</v>
      </c>
      <c r="K26" s="101">
        <v>0</v>
      </c>
      <c r="L26" s="101">
        <v>0</v>
      </c>
      <c r="M26" s="94">
        <v>0</v>
      </c>
    </row>
    <row r="27" spans="1:14">
      <c r="A27" s="411" t="s">
        <v>61</v>
      </c>
      <c r="B27" s="75" t="s">
        <v>62</v>
      </c>
      <c r="C27" s="92">
        <v>0</v>
      </c>
      <c r="D27" s="93">
        <v>0</v>
      </c>
      <c r="E27" s="93">
        <v>0</v>
      </c>
      <c r="F27" s="93">
        <v>0</v>
      </c>
      <c r="G27" s="101">
        <v>0</v>
      </c>
      <c r="H27" s="101">
        <v>0</v>
      </c>
      <c r="I27" s="101">
        <v>0</v>
      </c>
      <c r="J27" s="102">
        <v>0</v>
      </c>
      <c r="K27" s="101">
        <v>0</v>
      </c>
      <c r="L27" s="101">
        <v>0</v>
      </c>
      <c r="M27" s="94">
        <v>0</v>
      </c>
    </row>
    <row r="28" spans="1:14">
      <c r="A28" s="76"/>
      <c r="B28" s="77" t="s">
        <v>81</v>
      </c>
      <c r="C28" s="95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5">
        <v>0</v>
      </c>
      <c r="K28" s="96">
        <v>0</v>
      </c>
      <c r="L28" s="96">
        <v>0</v>
      </c>
      <c r="M28" s="94">
        <v>0</v>
      </c>
    </row>
    <row r="29" spans="1:14">
      <c r="A29" s="78"/>
      <c r="B29" s="79" t="s">
        <v>82</v>
      </c>
      <c r="C29" s="98">
        <v>352383017</v>
      </c>
      <c r="D29" s="99">
        <v>0</v>
      </c>
      <c r="E29" s="99">
        <v>793790000</v>
      </c>
      <c r="F29" s="99">
        <v>0</v>
      </c>
      <c r="G29" s="99">
        <f>G25</f>
        <v>1241800000</v>
      </c>
      <c r="H29" s="99">
        <v>0</v>
      </c>
      <c r="I29" s="99">
        <f>I25</f>
        <v>448010000</v>
      </c>
      <c r="J29" s="98">
        <f>J25</f>
        <v>1229122790</v>
      </c>
      <c r="K29" s="99">
        <v>0</v>
      </c>
      <c r="L29" s="99">
        <f>L25</f>
        <v>12677210</v>
      </c>
      <c r="M29" s="94">
        <f t="shared" si="2"/>
        <v>98.979126268320186</v>
      </c>
    </row>
    <row r="30" spans="1:14">
      <c r="A30" s="78"/>
      <c r="B30" s="79" t="s">
        <v>83</v>
      </c>
      <c r="C30" s="98">
        <v>943679534.97000003</v>
      </c>
      <c r="D30" s="99">
        <v>21.5</v>
      </c>
      <c r="E30" s="99">
        <v>1517726000</v>
      </c>
      <c r="F30" s="99">
        <v>21.5</v>
      </c>
      <c r="G30" s="99">
        <f>G22+G25</f>
        <v>2842305808</v>
      </c>
      <c r="H30" s="99">
        <v>100</v>
      </c>
      <c r="I30" s="99">
        <f>I22+I25</f>
        <v>1324579808</v>
      </c>
      <c r="J30" s="98">
        <f>J22+J25</f>
        <v>2767617100</v>
      </c>
      <c r="K30" s="99">
        <f>J30/J33*100</f>
        <v>100</v>
      </c>
      <c r="L30" s="99">
        <f>L22+L25</f>
        <v>74688708</v>
      </c>
      <c r="M30" s="94">
        <f t="shared" si="2"/>
        <v>97.372249397310455</v>
      </c>
    </row>
    <row r="31" spans="1:14">
      <c r="A31" s="76"/>
      <c r="B31" s="77" t="s">
        <v>84</v>
      </c>
      <c r="C31" s="95">
        <v>0</v>
      </c>
      <c r="D31" s="96"/>
      <c r="E31" s="96"/>
      <c r="F31" s="96"/>
      <c r="G31" s="96"/>
      <c r="H31" s="96"/>
      <c r="I31" s="96"/>
      <c r="J31" s="95">
        <v>0</v>
      </c>
      <c r="K31" s="96"/>
      <c r="L31" s="96"/>
      <c r="M31" s="97"/>
    </row>
    <row r="32" spans="1:14">
      <c r="A32" s="76"/>
      <c r="B32" s="77" t="s">
        <v>85</v>
      </c>
      <c r="C32" s="95">
        <v>0</v>
      </c>
      <c r="D32" s="96"/>
      <c r="E32" s="96"/>
      <c r="F32" s="96"/>
      <c r="G32" s="96"/>
      <c r="H32" s="96"/>
      <c r="I32" s="96"/>
      <c r="J32" s="95">
        <v>0</v>
      </c>
      <c r="K32" s="96"/>
      <c r="L32" s="96"/>
      <c r="M32" s="97"/>
    </row>
    <row r="33" spans="1:13" ht="15.75" thickBot="1">
      <c r="A33" s="78"/>
      <c r="B33" s="79" t="s">
        <v>86</v>
      </c>
      <c r="C33" s="98">
        <v>943679534.97000003</v>
      </c>
      <c r="D33" s="99"/>
      <c r="E33" s="99"/>
      <c r="F33" s="99"/>
      <c r="G33" s="99"/>
      <c r="H33" s="99"/>
      <c r="I33" s="99"/>
      <c r="J33" s="98">
        <f>J30+J31+J32</f>
        <v>2767617100</v>
      </c>
      <c r="K33" s="99"/>
      <c r="L33" s="99"/>
      <c r="M33" s="100"/>
    </row>
    <row r="34" spans="1:13" ht="15.75" thickTop="1">
      <c r="A34" s="430" t="s">
        <v>87</v>
      </c>
      <c r="B34" s="431"/>
      <c r="C34" s="59"/>
      <c r="D34" s="60"/>
      <c r="E34" s="59"/>
      <c r="F34" s="60"/>
      <c r="G34" s="59"/>
      <c r="H34" s="60"/>
      <c r="I34" s="61"/>
      <c r="J34" s="59"/>
      <c r="K34" s="60"/>
      <c r="L34" s="59"/>
      <c r="M34" s="62"/>
    </row>
    <row r="35" spans="1:13">
      <c r="A35" s="412" t="s">
        <v>44</v>
      </c>
      <c r="B35" s="57" t="s">
        <v>24</v>
      </c>
      <c r="C35" s="53"/>
      <c r="D35" s="54"/>
      <c r="E35" s="53"/>
      <c r="F35" s="54"/>
      <c r="G35" s="53"/>
      <c r="H35" s="54"/>
      <c r="I35" s="58"/>
      <c r="J35" s="53"/>
      <c r="K35" s="54"/>
      <c r="L35" s="53"/>
      <c r="M35" s="56"/>
    </row>
    <row r="36" spans="1:13">
      <c r="A36" s="411"/>
      <c r="B36" s="83" t="s">
        <v>88</v>
      </c>
      <c r="C36" s="80">
        <v>591296517.97000003</v>
      </c>
      <c r="D36" s="81">
        <v>62.7</v>
      </c>
      <c r="E36" s="81">
        <f>SUM(E38:E44)</f>
        <v>723936000</v>
      </c>
      <c r="F36" s="81">
        <v>47.7</v>
      </c>
      <c r="G36" s="81">
        <f>SUM(G38:G44)</f>
        <v>1600505808</v>
      </c>
      <c r="H36" s="81">
        <v>52.9</v>
      </c>
      <c r="I36" s="81">
        <f>SUM(I38:I44)</f>
        <v>876569808</v>
      </c>
      <c r="J36" s="80">
        <f>SUM(J38:J44)</f>
        <v>1538494310.24</v>
      </c>
      <c r="K36" s="81">
        <f>J36/J66*100</f>
        <v>55.58913153508793</v>
      </c>
      <c r="L36" s="81">
        <v>530098620</v>
      </c>
      <c r="M36" s="82">
        <f>J36/G36*100</f>
        <v>96.125506233714347</v>
      </c>
    </row>
    <row r="37" spans="1:13">
      <c r="A37" s="411" t="s">
        <v>89</v>
      </c>
      <c r="B37" s="63" t="s">
        <v>90</v>
      </c>
      <c r="C37" s="64"/>
      <c r="D37" s="65"/>
      <c r="E37" s="65"/>
      <c r="F37" s="65"/>
      <c r="G37" s="65"/>
      <c r="H37" s="65"/>
      <c r="I37" s="65"/>
      <c r="J37" s="64"/>
      <c r="K37" s="65"/>
      <c r="L37" s="65"/>
      <c r="M37" s="66"/>
    </row>
    <row r="38" spans="1:13">
      <c r="A38" s="411" t="s">
        <v>91</v>
      </c>
      <c r="B38" s="63" t="s">
        <v>92</v>
      </c>
      <c r="C38" s="105">
        <v>375041629.37</v>
      </c>
      <c r="D38" s="106">
        <v>39.700000000000003</v>
      </c>
      <c r="E38" s="106">
        <v>471036000</v>
      </c>
      <c r="F38" s="106">
        <v>31</v>
      </c>
      <c r="G38" s="389">
        <v>1358807876</v>
      </c>
      <c r="H38" s="389">
        <f>G38/G66*100</f>
        <v>47.806533419995738</v>
      </c>
      <c r="I38" s="389">
        <f>G38-E38</f>
        <v>887771876</v>
      </c>
      <c r="J38" s="390">
        <v>1303713265</v>
      </c>
      <c r="K38" s="106">
        <f>J38/J66*100</f>
        <v>47.105983876416495</v>
      </c>
      <c r="L38" s="106">
        <f>G38-J38</f>
        <v>55094611</v>
      </c>
      <c r="M38" s="107">
        <f>J38/G38*100</f>
        <v>95.945371529477356</v>
      </c>
    </row>
    <row r="39" spans="1:13">
      <c r="A39" s="411" t="s">
        <v>93</v>
      </c>
      <c r="B39" s="63" t="s">
        <v>94</v>
      </c>
      <c r="C39" s="88">
        <v>7458105.4000000004</v>
      </c>
      <c r="D39" s="89">
        <v>0.8</v>
      </c>
      <c r="E39" s="106">
        <v>17000000</v>
      </c>
      <c r="F39" s="106">
        <v>1.1000000000000001</v>
      </c>
      <c r="G39" s="389">
        <v>1000000</v>
      </c>
      <c r="H39" s="389">
        <v>0</v>
      </c>
      <c r="I39" s="389">
        <f t="shared" ref="I39:I43" si="4">G39-E39</f>
        <v>-16000000</v>
      </c>
      <c r="J39" s="390">
        <v>530418</v>
      </c>
      <c r="K39" s="106">
        <f>J39/J66*100</f>
        <v>1.9165151131419287E-2</v>
      </c>
      <c r="L39" s="106">
        <f t="shared" ref="L39:L44" si="5">G39-J39</f>
        <v>469582</v>
      </c>
      <c r="M39" s="107">
        <f t="shared" ref="M39:M43" si="6">J39/G39*100</f>
        <v>53.041799999999995</v>
      </c>
    </row>
    <row r="40" spans="1:13" ht="18">
      <c r="A40" s="411" t="s">
        <v>95</v>
      </c>
      <c r="B40" s="63" t="s">
        <v>96</v>
      </c>
      <c r="C40" s="88">
        <v>115478063</v>
      </c>
      <c r="D40" s="89">
        <v>12.2</v>
      </c>
      <c r="E40" s="106">
        <v>100000000</v>
      </c>
      <c r="F40" s="106">
        <v>6.6</v>
      </c>
      <c r="G40" s="389">
        <v>118800000</v>
      </c>
      <c r="H40" s="389">
        <f>G40/G66*100</f>
        <v>4.1797050713411483</v>
      </c>
      <c r="I40" s="389">
        <f t="shared" si="4"/>
        <v>18800000</v>
      </c>
      <c r="J40" s="390">
        <v>118888182</v>
      </c>
      <c r="K40" s="106">
        <f>J40/J66*100</f>
        <v>4.2956875064000126</v>
      </c>
      <c r="L40" s="106">
        <f t="shared" si="5"/>
        <v>-88182</v>
      </c>
      <c r="M40" s="107">
        <f t="shared" si="6"/>
        <v>100.07422727272728</v>
      </c>
    </row>
    <row r="41" spans="1:13">
      <c r="A41" s="411" t="s">
        <v>97</v>
      </c>
      <c r="B41" s="63" t="s">
        <v>98</v>
      </c>
      <c r="C41" s="88">
        <v>29551043</v>
      </c>
      <c r="D41" s="89">
        <v>3.1</v>
      </c>
      <c r="E41" s="106">
        <v>35000000</v>
      </c>
      <c r="F41" s="106">
        <v>2.2999999999999998</v>
      </c>
      <c r="G41" s="389">
        <v>33100000</v>
      </c>
      <c r="H41" s="389">
        <f>G41/G66*100</f>
        <v>1.1645474567457241</v>
      </c>
      <c r="I41" s="389">
        <f t="shared" si="4"/>
        <v>-1900000</v>
      </c>
      <c r="J41" s="390">
        <v>28546552</v>
      </c>
      <c r="K41" s="106">
        <f>J41/J66*100</f>
        <v>1.0314487505343324</v>
      </c>
      <c r="L41" s="106">
        <f t="shared" si="5"/>
        <v>4553448</v>
      </c>
      <c r="M41" s="107">
        <f t="shared" si="6"/>
        <v>86.243359516616309</v>
      </c>
    </row>
    <row r="42" spans="1:13">
      <c r="A42" s="411" t="s">
        <v>99</v>
      </c>
      <c r="B42" s="63" t="s">
        <v>100</v>
      </c>
      <c r="C42" s="88">
        <v>10654292</v>
      </c>
      <c r="D42" s="89">
        <v>1.1000000000000001</v>
      </c>
      <c r="E42" s="89">
        <v>13300000</v>
      </c>
      <c r="F42" s="89">
        <v>0.9</v>
      </c>
      <c r="G42" s="389">
        <v>13400000</v>
      </c>
      <c r="H42" s="389">
        <f>G42/G66*100</f>
        <v>0.47144821511760426</v>
      </c>
      <c r="I42" s="389">
        <f t="shared" si="4"/>
        <v>100000</v>
      </c>
      <c r="J42" s="390">
        <v>12380587.24</v>
      </c>
      <c r="K42" s="106">
        <f>J42/J66*100</f>
        <v>0.44733743113982027</v>
      </c>
      <c r="L42" s="106">
        <f t="shared" si="5"/>
        <v>1019412.7599999998</v>
      </c>
      <c r="M42" s="107">
        <f t="shared" si="6"/>
        <v>92.392442089552247</v>
      </c>
    </row>
    <row r="43" spans="1:13">
      <c r="A43" s="411" t="s">
        <v>101</v>
      </c>
      <c r="B43" s="63" t="s">
        <v>102</v>
      </c>
      <c r="C43" s="88">
        <v>46685213</v>
      </c>
      <c r="D43" s="89">
        <v>4.9000000000000004</v>
      </c>
      <c r="E43" s="89">
        <v>87600000</v>
      </c>
      <c r="F43" s="89">
        <v>5.8</v>
      </c>
      <c r="G43" s="389">
        <v>75397932</v>
      </c>
      <c r="H43" s="389">
        <f>G43/G66*100</f>
        <v>2.6527030197730221</v>
      </c>
      <c r="I43" s="389">
        <f t="shared" si="4"/>
        <v>-12202068</v>
      </c>
      <c r="J43" s="390">
        <v>74435306</v>
      </c>
      <c r="K43" s="106">
        <f>J43/J66*100</f>
        <v>2.689508819465857</v>
      </c>
      <c r="L43" s="106">
        <f t="shared" si="5"/>
        <v>962626</v>
      </c>
      <c r="M43" s="107">
        <f t="shared" si="6"/>
        <v>98.723272675436249</v>
      </c>
    </row>
    <row r="44" spans="1:13" ht="18">
      <c r="A44" s="411" t="s">
        <v>103</v>
      </c>
      <c r="B44" s="63" t="s">
        <v>104</v>
      </c>
      <c r="C44" s="88">
        <v>6428172.2000000002</v>
      </c>
      <c r="D44" s="89">
        <v>0.7</v>
      </c>
      <c r="E44" s="89">
        <v>0</v>
      </c>
      <c r="F44" s="89">
        <v>0</v>
      </c>
      <c r="G44" s="391">
        <v>0</v>
      </c>
      <c r="H44" s="391">
        <v>0</v>
      </c>
      <c r="I44" s="391">
        <v>0</v>
      </c>
      <c r="J44" s="392">
        <v>0</v>
      </c>
      <c r="K44" s="106">
        <f>J44/J66*100</f>
        <v>0</v>
      </c>
      <c r="L44" s="106">
        <f t="shared" si="5"/>
        <v>0</v>
      </c>
      <c r="M44" s="107">
        <v>0</v>
      </c>
    </row>
    <row r="45" spans="1:13">
      <c r="A45" s="411"/>
      <c r="B45" s="83" t="s">
        <v>105</v>
      </c>
      <c r="C45" s="80">
        <v>352383017</v>
      </c>
      <c r="D45" s="81">
        <v>37.299999999999997</v>
      </c>
      <c r="E45" s="81">
        <f>SUM(E47:E59)</f>
        <v>793790000</v>
      </c>
      <c r="F45" s="81">
        <v>52.3</v>
      </c>
      <c r="G45" s="393">
        <f>SUM(G47:G59)</f>
        <v>1241800000</v>
      </c>
      <c r="H45" s="393">
        <f>G45/G66*100</f>
        <v>43.689880114406044</v>
      </c>
      <c r="I45" s="393">
        <f>SUM(I47:I59)</f>
        <v>448010000</v>
      </c>
      <c r="J45" s="394">
        <f>SUM(J47:J59)</f>
        <v>1229122790</v>
      </c>
      <c r="K45" s="81">
        <f>J45/J66*100</f>
        <v>44.41086846491207</v>
      </c>
      <c r="L45" s="81">
        <v>793790000</v>
      </c>
      <c r="M45" s="82">
        <f>L45/L66*100</f>
        <v>59.95897147299295</v>
      </c>
    </row>
    <row r="46" spans="1:13">
      <c r="A46" s="411" t="s">
        <v>89</v>
      </c>
      <c r="B46" s="63" t="s">
        <v>90</v>
      </c>
      <c r="C46" s="64"/>
      <c r="D46" s="65"/>
      <c r="E46" s="65"/>
      <c r="F46" s="65"/>
      <c r="G46" s="395"/>
      <c r="H46" s="395"/>
      <c r="I46" s="395"/>
      <c r="J46" s="396"/>
      <c r="K46" s="65"/>
      <c r="L46" s="65"/>
      <c r="M46" s="66"/>
    </row>
    <row r="47" spans="1:13">
      <c r="A47" s="411" t="s">
        <v>106</v>
      </c>
      <c r="B47" s="63" t="s">
        <v>107</v>
      </c>
      <c r="C47" s="92">
        <v>99990</v>
      </c>
      <c r="D47" s="93">
        <v>0</v>
      </c>
      <c r="E47" s="108">
        <v>200000</v>
      </c>
      <c r="F47" s="108">
        <v>0</v>
      </c>
      <c r="G47" s="397">
        <v>1500000</v>
      </c>
      <c r="H47" s="397">
        <f>G47/G66*100</f>
        <v>5.2774053931075107E-2</v>
      </c>
      <c r="I47" s="397">
        <f>G47-E47</f>
        <v>1300000</v>
      </c>
      <c r="J47" s="398">
        <v>184800</v>
      </c>
      <c r="K47" s="93">
        <f>J47/J66*100</f>
        <v>6.6772242440608816E-3</v>
      </c>
      <c r="L47" s="93">
        <f>G47-J47</f>
        <v>1315200</v>
      </c>
      <c r="M47" s="66">
        <f>J47/G47*100</f>
        <v>12.32</v>
      </c>
    </row>
    <row r="48" spans="1:13">
      <c r="A48" s="411" t="s">
        <v>108</v>
      </c>
      <c r="B48" s="63" t="s">
        <v>109</v>
      </c>
      <c r="C48" s="92">
        <v>185511</v>
      </c>
      <c r="D48" s="93">
        <v>0</v>
      </c>
      <c r="E48" s="108">
        <v>150000</v>
      </c>
      <c r="F48" s="108">
        <v>0</v>
      </c>
      <c r="G48" s="397">
        <v>300000</v>
      </c>
      <c r="H48" s="397">
        <v>0</v>
      </c>
      <c r="I48" s="397">
        <f t="shared" ref="I48:I59" si="7">G48-E48</f>
        <v>150000</v>
      </c>
      <c r="J48" s="398">
        <v>192500</v>
      </c>
      <c r="K48" s="93">
        <f>J48/J66*100</f>
        <v>6.9554419208967509E-3</v>
      </c>
      <c r="L48" s="93">
        <f t="shared" ref="L48:L59" si="8">G48-J48</f>
        <v>107500</v>
      </c>
      <c r="M48" s="66">
        <f t="shared" ref="M48:M59" si="9">J48/G48*100</f>
        <v>64.166666666666671</v>
      </c>
    </row>
    <row r="49" spans="1:13">
      <c r="A49" s="411" t="s">
        <v>110</v>
      </c>
      <c r="B49" s="63" t="s">
        <v>111</v>
      </c>
      <c r="C49" s="92">
        <v>0</v>
      </c>
      <c r="D49" s="93">
        <v>0</v>
      </c>
      <c r="E49" s="93">
        <v>150000</v>
      </c>
      <c r="F49" s="93">
        <v>0</v>
      </c>
      <c r="G49" s="101">
        <v>0</v>
      </c>
      <c r="H49" s="101">
        <v>0</v>
      </c>
      <c r="I49" s="397">
        <f t="shared" si="7"/>
        <v>-150000</v>
      </c>
      <c r="J49" s="102">
        <v>0</v>
      </c>
      <c r="K49" s="93">
        <f>J49/J66*100</f>
        <v>0</v>
      </c>
      <c r="L49" s="93">
        <f t="shared" si="8"/>
        <v>0</v>
      </c>
      <c r="M49" s="66">
        <v>0</v>
      </c>
    </row>
    <row r="50" spans="1:13">
      <c r="A50" s="411" t="s">
        <v>112</v>
      </c>
      <c r="B50" s="63" t="s">
        <v>113</v>
      </c>
      <c r="C50" s="92">
        <v>0</v>
      </c>
      <c r="D50" s="93">
        <v>0</v>
      </c>
      <c r="E50" s="108">
        <v>2500000</v>
      </c>
      <c r="F50" s="108">
        <v>0.2</v>
      </c>
      <c r="G50" s="397">
        <v>1200000</v>
      </c>
      <c r="H50" s="397">
        <f>G50/G66*100</f>
        <v>4.2219243144860086E-2</v>
      </c>
      <c r="I50" s="397">
        <f t="shared" si="7"/>
        <v>-1300000</v>
      </c>
      <c r="J50" s="398">
        <v>0</v>
      </c>
      <c r="K50" s="93">
        <f>J50/J66*100</f>
        <v>0</v>
      </c>
      <c r="L50" s="93">
        <f t="shared" si="8"/>
        <v>1200000</v>
      </c>
      <c r="M50" s="66">
        <f t="shared" si="9"/>
        <v>0</v>
      </c>
    </row>
    <row r="51" spans="1:13">
      <c r="A51" s="411" t="s">
        <v>114</v>
      </c>
      <c r="B51" s="63" t="s">
        <v>115</v>
      </c>
      <c r="C51" s="92">
        <v>219679440</v>
      </c>
      <c r="D51" s="93">
        <v>23.3</v>
      </c>
      <c r="E51" s="93">
        <v>0</v>
      </c>
      <c r="F51" s="93">
        <v>0</v>
      </c>
      <c r="G51" s="101">
        <v>0</v>
      </c>
      <c r="H51" s="101">
        <v>0</v>
      </c>
      <c r="I51" s="397">
        <f t="shared" si="7"/>
        <v>0</v>
      </c>
      <c r="J51" s="102">
        <v>0</v>
      </c>
      <c r="K51" s="93">
        <f>J51/J66*100</f>
        <v>0</v>
      </c>
      <c r="L51" s="93">
        <f t="shared" si="8"/>
        <v>0</v>
      </c>
      <c r="M51" s="66">
        <v>0</v>
      </c>
    </row>
    <row r="52" spans="1:13" ht="18">
      <c r="A52" s="411" t="s">
        <v>116</v>
      </c>
      <c r="B52" s="63" t="s">
        <v>117</v>
      </c>
      <c r="C52" s="92">
        <v>122953286</v>
      </c>
      <c r="D52" s="93">
        <v>13</v>
      </c>
      <c r="E52" s="108">
        <v>626200000</v>
      </c>
      <c r="F52" s="108">
        <v>41.3</v>
      </c>
      <c r="G52" s="397">
        <v>1226200000</v>
      </c>
      <c r="H52" s="397">
        <f>G52/G66*100</f>
        <v>43.14102995352286</v>
      </c>
      <c r="I52" s="397">
        <f t="shared" si="7"/>
        <v>600000000</v>
      </c>
      <c r="J52" s="398">
        <v>1225504483</v>
      </c>
      <c r="K52" s="93">
        <f>J52/J66*100</f>
        <v>44.28013119639013</v>
      </c>
      <c r="L52" s="93">
        <f t="shared" si="8"/>
        <v>695517</v>
      </c>
      <c r="M52" s="66">
        <f t="shared" si="9"/>
        <v>99.943278665796782</v>
      </c>
    </row>
    <row r="53" spans="1:13">
      <c r="A53" s="411" t="s">
        <v>118</v>
      </c>
      <c r="B53" s="63" t="s">
        <v>119</v>
      </c>
      <c r="C53" s="92">
        <v>5786431</v>
      </c>
      <c r="D53" s="93">
        <v>0.6</v>
      </c>
      <c r="E53" s="108">
        <v>2000000</v>
      </c>
      <c r="F53" s="108">
        <v>0.1</v>
      </c>
      <c r="G53" s="397">
        <v>2000000</v>
      </c>
      <c r="H53" s="101">
        <f>G53/G66*100</f>
        <v>7.0365405241433476E-2</v>
      </c>
      <c r="I53" s="397">
        <f t="shared" si="7"/>
        <v>0</v>
      </c>
      <c r="J53" s="102">
        <v>1651127</v>
      </c>
      <c r="K53" s="93">
        <f>J53/J66*100</f>
        <v>5.9658794558568776E-2</v>
      </c>
      <c r="L53" s="93">
        <f t="shared" si="8"/>
        <v>348873</v>
      </c>
      <c r="M53" s="66">
        <f t="shared" si="9"/>
        <v>82.556349999999995</v>
      </c>
    </row>
    <row r="54" spans="1:13">
      <c r="A54" s="411" t="s">
        <v>120</v>
      </c>
      <c r="B54" s="63" t="s">
        <v>121</v>
      </c>
      <c r="C54" s="92">
        <v>283240</v>
      </c>
      <c r="D54" s="93">
        <v>0</v>
      </c>
      <c r="E54" s="93">
        <v>0</v>
      </c>
      <c r="F54" s="93">
        <v>0</v>
      </c>
      <c r="G54" s="101">
        <v>0</v>
      </c>
      <c r="H54" s="101">
        <v>0</v>
      </c>
      <c r="I54" s="397">
        <f t="shared" si="7"/>
        <v>0</v>
      </c>
      <c r="J54" s="102">
        <v>0</v>
      </c>
      <c r="K54" s="93">
        <f>J54/J66*100</f>
        <v>0</v>
      </c>
      <c r="L54" s="93">
        <f t="shared" si="8"/>
        <v>0</v>
      </c>
      <c r="M54" s="66">
        <v>0</v>
      </c>
    </row>
    <row r="55" spans="1:13">
      <c r="A55" s="411" t="s">
        <v>122</v>
      </c>
      <c r="B55" s="63" t="s">
        <v>123</v>
      </c>
      <c r="C55" s="92">
        <v>421992</v>
      </c>
      <c r="D55" s="93">
        <v>0</v>
      </c>
      <c r="E55" s="108">
        <v>5500000</v>
      </c>
      <c r="F55" s="108">
        <v>0.4</v>
      </c>
      <c r="G55" s="397">
        <v>5100000</v>
      </c>
      <c r="H55" s="101">
        <f>G55/G66*100</f>
        <v>0.17943178336565535</v>
      </c>
      <c r="I55" s="397">
        <f t="shared" si="7"/>
        <v>-400000</v>
      </c>
      <c r="J55" s="102">
        <v>1092000</v>
      </c>
      <c r="K55" s="93">
        <f>J55/J66*100</f>
        <v>3.945632507854157E-2</v>
      </c>
      <c r="L55" s="93">
        <f t="shared" si="8"/>
        <v>4008000</v>
      </c>
      <c r="M55" s="66">
        <f t="shared" si="9"/>
        <v>21.411764705882351</v>
      </c>
    </row>
    <row r="56" spans="1:13">
      <c r="A56" s="411" t="s">
        <v>124</v>
      </c>
      <c r="B56" s="63" t="s">
        <v>125</v>
      </c>
      <c r="C56" s="92">
        <v>0</v>
      </c>
      <c r="D56" s="93">
        <v>0</v>
      </c>
      <c r="E56" s="93">
        <v>151990000</v>
      </c>
      <c r="F56" s="93">
        <v>10</v>
      </c>
      <c r="G56" s="101">
        <v>0</v>
      </c>
      <c r="H56" s="101">
        <v>9</v>
      </c>
      <c r="I56" s="397">
        <f t="shared" si="7"/>
        <v>-151990000</v>
      </c>
      <c r="J56" s="102">
        <v>0</v>
      </c>
      <c r="K56" s="93">
        <f>J56/J66*100</f>
        <v>0</v>
      </c>
      <c r="L56" s="93">
        <f t="shared" si="8"/>
        <v>0</v>
      </c>
      <c r="M56" s="66">
        <v>0</v>
      </c>
    </row>
    <row r="57" spans="1:13">
      <c r="A57" s="411" t="s">
        <v>126</v>
      </c>
      <c r="B57" s="63" t="s">
        <v>127</v>
      </c>
      <c r="C57" s="92">
        <v>100000</v>
      </c>
      <c r="D57" s="93">
        <v>0</v>
      </c>
      <c r="E57" s="93">
        <v>0</v>
      </c>
      <c r="F57" s="93">
        <v>0</v>
      </c>
      <c r="G57" s="101">
        <v>0</v>
      </c>
      <c r="H57" s="101">
        <v>0</v>
      </c>
      <c r="I57" s="397">
        <f t="shared" si="7"/>
        <v>0</v>
      </c>
      <c r="J57" s="102">
        <v>0</v>
      </c>
      <c r="K57" s="93">
        <f>J57/J66*100</f>
        <v>0</v>
      </c>
      <c r="L57" s="93">
        <f t="shared" si="8"/>
        <v>0</v>
      </c>
      <c r="M57" s="66">
        <v>0</v>
      </c>
    </row>
    <row r="58" spans="1:13">
      <c r="A58" s="411" t="s">
        <v>128</v>
      </c>
      <c r="B58" s="63" t="s">
        <v>129</v>
      </c>
      <c r="C58" s="92">
        <v>0</v>
      </c>
      <c r="D58" s="93">
        <v>0</v>
      </c>
      <c r="E58" s="93">
        <v>100000</v>
      </c>
      <c r="F58" s="93">
        <v>0</v>
      </c>
      <c r="G58" s="101">
        <v>500000</v>
      </c>
      <c r="H58" s="101">
        <v>0</v>
      </c>
      <c r="I58" s="397">
        <f t="shared" si="7"/>
        <v>400000</v>
      </c>
      <c r="J58" s="102">
        <v>497880</v>
      </c>
      <c r="K58" s="93">
        <f>J58/J66*100</f>
        <v>1.7989482719875712E-2</v>
      </c>
      <c r="L58" s="93">
        <f t="shared" si="8"/>
        <v>2120</v>
      </c>
      <c r="M58" s="66">
        <f t="shared" si="9"/>
        <v>99.575999999999993</v>
      </c>
    </row>
    <row r="59" spans="1:13">
      <c r="A59" s="411" t="s">
        <v>130</v>
      </c>
      <c r="B59" s="63" t="s">
        <v>131</v>
      </c>
      <c r="C59" s="92">
        <v>2873127</v>
      </c>
      <c r="D59" s="93">
        <v>0.3</v>
      </c>
      <c r="E59" s="93">
        <v>5000000</v>
      </c>
      <c r="F59" s="93">
        <v>0.3</v>
      </c>
      <c r="G59" s="101">
        <v>5000000</v>
      </c>
      <c r="H59" s="101">
        <f>G59/G66*100</f>
        <v>0.17591351310358369</v>
      </c>
      <c r="I59" s="397">
        <f t="shared" si="7"/>
        <v>0</v>
      </c>
      <c r="J59" s="102">
        <v>0</v>
      </c>
      <c r="K59" s="93">
        <f>J59/J66*100</f>
        <v>0</v>
      </c>
      <c r="L59" s="93">
        <f t="shared" si="8"/>
        <v>5000000</v>
      </c>
      <c r="M59" s="66">
        <f t="shared" si="9"/>
        <v>0</v>
      </c>
    </row>
    <row r="60" spans="1:13" ht="18">
      <c r="A60" s="411"/>
      <c r="B60" s="67" t="s">
        <v>80</v>
      </c>
      <c r="C60" s="68">
        <v>352383017</v>
      </c>
      <c r="D60" s="69">
        <v>37.299999999999997</v>
      </c>
      <c r="E60" s="69">
        <v>793790000</v>
      </c>
      <c r="F60" s="69">
        <v>52.3</v>
      </c>
      <c r="G60" s="399">
        <v>124180000</v>
      </c>
      <c r="H60" s="399"/>
      <c r="I60" s="399">
        <v>448010000</v>
      </c>
      <c r="J60" s="400">
        <f>SUM(J47:J59)</f>
        <v>1229122790</v>
      </c>
      <c r="K60" s="69"/>
      <c r="L60" s="69">
        <v>793790000</v>
      </c>
      <c r="M60" s="70"/>
    </row>
    <row r="61" spans="1:13">
      <c r="A61" s="411" t="s">
        <v>89</v>
      </c>
      <c r="B61" s="63" t="s">
        <v>90</v>
      </c>
      <c r="C61" s="64"/>
      <c r="D61" s="65"/>
      <c r="E61" s="65"/>
      <c r="F61" s="65"/>
      <c r="G61" s="395"/>
      <c r="H61" s="395"/>
      <c r="I61" s="395"/>
      <c r="J61" s="396"/>
      <c r="K61" s="65"/>
      <c r="L61" s="65"/>
      <c r="M61" s="66"/>
    </row>
    <row r="62" spans="1:13">
      <c r="A62" s="411" t="s">
        <v>132</v>
      </c>
      <c r="B62" s="63" t="s">
        <v>133</v>
      </c>
      <c r="C62" s="64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4">
        <v>0</v>
      </c>
      <c r="K62" s="65">
        <v>0</v>
      </c>
      <c r="L62" s="65">
        <v>0</v>
      </c>
      <c r="M62" s="66">
        <v>0</v>
      </c>
    </row>
    <row r="63" spans="1:13" ht="18">
      <c r="A63" s="411"/>
      <c r="B63" s="67" t="s">
        <v>81</v>
      </c>
      <c r="C63" s="68">
        <v>0</v>
      </c>
      <c r="D63" s="69">
        <v>0</v>
      </c>
      <c r="E63" s="69">
        <v>0</v>
      </c>
      <c r="F63" s="69">
        <v>0</v>
      </c>
      <c r="G63" s="69">
        <v>0</v>
      </c>
      <c r="H63" s="69">
        <v>0</v>
      </c>
      <c r="I63" s="69">
        <v>0</v>
      </c>
      <c r="J63" s="68">
        <v>0</v>
      </c>
      <c r="K63" s="69">
        <v>0</v>
      </c>
      <c r="L63" s="69">
        <v>0</v>
      </c>
      <c r="M63" s="70">
        <v>0</v>
      </c>
    </row>
    <row r="64" spans="1:13">
      <c r="A64" s="411" t="s">
        <v>89</v>
      </c>
      <c r="B64" s="63" t="s">
        <v>90</v>
      </c>
      <c r="C64" s="64"/>
      <c r="D64" s="65"/>
      <c r="E64" s="65"/>
      <c r="F64" s="65"/>
      <c r="G64" s="65"/>
      <c r="H64" s="65"/>
      <c r="I64" s="65"/>
      <c r="J64" s="64"/>
      <c r="K64" s="65"/>
      <c r="L64" s="65"/>
      <c r="M64" s="66"/>
    </row>
    <row r="65" spans="1:13">
      <c r="A65" s="411" t="s">
        <v>89</v>
      </c>
      <c r="B65" s="63" t="s">
        <v>90</v>
      </c>
      <c r="C65" s="64"/>
      <c r="D65" s="65"/>
      <c r="E65" s="65"/>
      <c r="F65" s="65"/>
      <c r="G65" s="65"/>
      <c r="H65" s="65"/>
      <c r="I65" s="65"/>
      <c r="J65" s="64"/>
      <c r="K65" s="65"/>
      <c r="L65" s="65"/>
      <c r="M65" s="66"/>
    </row>
    <row r="66" spans="1:13" ht="15.75" thickBot="1">
      <c r="A66" s="411"/>
      <c r="B66" s="84" t="s">
        <v>86</v>
      </c>
      <c r="C66" s="85">
        <v>943679534.97000003</v>
      </c>
      <c r="D66" s="86"/>
      <c r="E66" s="86">
        <v>1517726000</v>
      </c>
      <c r="F66" s="86"/>
      <c r="G66" s="86">
        <f>G45+G36</f>
        <v>2842305808</v>
      </c>
      <c r="H66" s="86"/>
      <c r="I66" s="86">
        <f>I36+I45</f>
        <v>1324579808</v>
      </c>
      <c r="J66" s="85">
        <f>J45+J36</f>
        <v>2767617100.2399998</v>
      </c>
      <c r="K66" s="86"/>
      <c r="L66" s="86">
        <v>1323888620</v>
      </c>
      <c r="M66" s="87">
        <f>J66/G66*100</f>
        <v>97.372249405754303</v>
      </c>
    </row>
    <row r="67" spans="1:13" ht="15.75" thickTop="1">
      <c r="A67" s="432"/>
      <c r="B67" s="432"/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</row>
    <row r="68" spans="1:13">
      <c r="A68" s="424"/>
      <c r="B68" s="424"/>
      <c r="C68" s="424"/>
      <c r="D68" s="424"/>
      <c r="E68" s="424"/>
      <c r="F68" s="424"/>
      <c r="G68" s="424"/>
      <c r="H68" s="424"/>
      <c r="I68" s="424"/>
      <c r="J68" s="424"/>
      <c r="K68" s="424"/>
      <c r="L68" s="424"/>
      <c r="M68" s="424"/>
    </row>
    <row r="69" spans="1:13">
      <c r="A69" s="424"/>
      <c r="B69" s="424"/>
      <c r="C69" s="424"/>
      <c r="D69" s="447" t="s">
        <v>63</v>
      </c>
      <c r="E69" s="109" t="s">
        <v>64</v>
      </c>
      <c r="F69" s="110"/>
      <c r="G69" s="450" t="s">
        <v>65</v>
      </c>
      <c r="H69" s="451"/>
      <c r="I69" s="409" t="s">
        <v>64</v>
      </c>
      <c r="J69" s="452"/>
      <c r="K69" s="452"/>
      <c r="L69" s="424"/>
      <c r="M69" s="424"/>
    </row>
    <row r="70" spans="1:13">
      <c r="A70" s="424"/>
      <c r="B70" s="424"/>
      <c r="C70" s="424"/>
      <c r="D70" s="448"/>
      <c r="E70" s="109" t="s">
        <v>66</v>
      </c>
      <c r="F70" s="110"/>
      <c r="G70" s="450"/>
      <c r="H70" s="451"/>
      <c r="I70" s="409" t="s">
        <v>66</v>
      </c>
      <c r="J70" s="452"/>
      <c r="K70" s="452"/>
      <c r="L70" s="424"/>
      <c r="M70" s="424"/>
    </row>
    <row r="71" spans="1:13">
      <c r="A71" s="424"/>
      <c r="B71" s="424"/>
      <c r="C71" s="424"/>
      <c r="D71" s="449"/>
      <c r="E71" s="109" t="s">
        <v>67</v>
      </c>
      <c r="F71" s="110"/>
      <c r="G71" s="450"/>
      <c r="H71" s="451"/>
      <c r="I71" s="409" t="s">
        <v>68</v>
      </c>
      <c r="J71" s="452"/>
      <c r="K71" s="452"/>
      <c r="L71" s="424"/>
      <c r="M71" s="424"/>
    </row>
    <row r="72" spans="1:13">
      <c r="A72" s="424"/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  <c r="M72" s="424"/>
    </row>
    <row r="73" spans="1:13">
      <c r="A73" s="424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  <c r="M73" s="424"/>
    </row>
  </sheetData>
  <mergeCells count="25">
    <mergeCell ref="A2:M2"/>
    <mergeCell ref="D69:D71"/>
    <mergeCell ref="G69:H71"/>
    <mergeCell ref="J69:K69"/>
    <mergeCell ref="A13:B13"/>
    <mergeCell ref="E10:F10"/>
    <mergeCell ref="G10:H10"/>
    <mergeCell ref="J10:K10"/>
    <mergeCell ref="L10:L11"/>
    <mergeCell ref="A9:B12"/>
    <mergeCell ref="C9:M9"/>
    <mergeCell ref="J70:K70"/>
    <mergeCell ref="J71:K71"/>
    <mergeCell ref="A3:M3"/>
    <mergeCell ref="A4:M4"/>
    <mergeCell ref="A6:A7"/>
    <mergeCell ref="B6:D7"/>
    <mergeCell ref="E6:F7"/>
    <mergeCell ref="G6:M7"/>
    <mergeCell ref="M10:M11"/>
    <mergeCell ref="A34:B34"/>
    <mergeCell ref="A67:M67"/>
    <mergeCell ref="B8:D8"/>
    <mergeCell ref="E8:F8"/>
    <mergeCell ref="G8:M8"/>
  </mergeCells>
  <pageMargins left="0.25" right="0.25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"/>
  <sheetViews>
    <sheetView topLeftCell="A11" workbookViewId="0">
      <selection activeCell="A216" sqref="A57:XFD216"/>
    </sheetView>
  </sheetViews>
  <sheetFormatPr defaultRowHeight="15"/>
  <cols>
    <col min="2" max="2" width="15.140625" customWidth="1"/>
    <col min="3" max="3" width="24.7109375" customWidth="1"/>
    <col min="4" max="4" width="26" customWidth="1"/>
    <col min="5" max="5" width="26.85546875" customWidth="1"/>
    <col min="6" max="6" width="21.140625" customWidth="1"/>
    <col min="7" max="7" width="17" customWidth="1"/>
    <col min="8" max="8" width="13.28515625" customWidth="1"/>
    <col min="9" max="9" width="11.7109375" customWidth="1"/>
    <col min="10" max="10" width="13.5703125" customWidth="1"/>
    <col min="11" max="11" width="16.7109375" customWidth="1"/>
    <col min="12" max="12" width="13.7109375" customWidth="1"/>
    <col min="13" max="13" width="13.85546875" customWidth="1"/>
    <col min="14" max="14" width="13.28515625" customWidth="1"/>
    <col min="15" max="15" width="18.5703125" customWidth="1"/>
    <col min="16" max="16" width="14.5703125" customWidth="1"/>
    <col min="20" max="20" width="13.42578125" customWidth="1"/>
  </cols>
  <sheetData>
    <row r="1" spans="2:14" ht="15.75">
      <c r="B1" s="468" t="s">
        <v>70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2:14" ht="15.75">
      <c r="B2" s="469" t="s">
        <v>69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</row>
    <row r="3" spans="2:14" ht="15.75">
      <c r="B3" s="470" t="s">
        <v>0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</row>
    <row r="4" spans="2:14" ht="16.5" thickBot="1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14" ht="15.75" thickTop="1">
      <c r="B5" s="471" t="s">
        <v>1</v>
      </c>
      <c r="C5" s="473" t="s">
        <v>2</v>
      </c>
      <c r="D5" s="473"/>
      <c r="E5" s="473"/>
      <c r="F5" s="475" t="s">
        <v>3</v>
      </c>
      <c r="G5" s="475"/>
      <c r="H5" s="473">
        <v>14</v>
      </c>
      <c r="I5" s="473"/>
      <c r="J5" s="473"/>
      <c r="K5" s="473"/>
      <c r="L5" s="473"/>
      <c r="M5" s="473"/>
      <c r="N5" s="477"/>
    </row>
    <row r="6" spans="2:14">
      <c r="B6" s="472"/>
      <c r="C6" s="474"/>
      <c r="D6" s="474"/>
      <c r="E6" s="474"/>
      <c r="F6" s="476"/>
      <c r="G6" s="476"/>
      <c r="H6" s="474"/>
      <c r="I6" s="474"/>
      <c r="J6" s="474"/>
      <c r="K6" s="474"/>
      <c r="L6" s="474"/>
      <c r="M6" s="474"/>
      <c r="N6" s="478"/>
    </row>
    <row r="7" spans="2:14" ht="15.75">
      <c r="B7" s="218" t="s">
        <v>134</v>
      </c>
      <c r="C7" s="483" t="s">
        <v>36</v>
      </c>
      <c r="D7" s="483"/>
      <c r="E7" s="483"/>
      <c r="F7" s="484" t="s">
        <v>73</v>
      </c>
      <c r="G7" s="484"/>
      <c r="H7" s="485" t="s">
        <v>35</v>
      </c>
      <c r="I7" s="483"/>
      <c r="J7" s="483"/>
      <c r="K7" s="483"/>
      <c r="L7" s="483"/>
      <c r="M7" s="483"/>
      <c r="N7" s="486"/>
    </row>
    <row r="8" spans="2:14" ht="15.75">
      <c r="B8" s="487" t="s">
        <v>5</v>
      </c>
      <c r="C8" s="488"/>
      <c r="D8" s="493" t="s">
        <v>74</v>
      </c>
      <c r="E8" s="494"/>
      <c r="F8" s="494"/>
      <c r="G8" s="494"/>
      <c r="H8" s="494"/>
      <c r="I8" s="494"/>
      <c r="J8" s="494"/>
      <c r="K8" s="494"/>
      <c r="L8" s="494"/>
      <c r="M8" s="494"/>
      <c r="N8" s="495"/>
    </row>
    <row r="9" spans="2:14" ht="31.5">
      <c r="B9" s="489"/>
      <c r="C9" s="490"/>
      <c r="D9" s="219" t="s">
        <v>75</v>
      </c>
      <c r="E9" s="220">
        <v>2024</v>
      </c>
      <c r="F9" s="496" t="s">
        <v>6</v>
      </c>
      <c r="G9" s="497"/>
      <c r="H9" s="496" t="s">
        <v>6</v>
      </c>
      <c r="I9" s="497"/>
      <c r="J9" s="221" t="s">
        <v>6</v>
      </c>
      <c r="K9" s="496" t="s">
        <v>6</v>
      </c>
      <c r="L9" s="497"/>
      <c r="M9" s="222" t="s">
        <v>135</v>
      </c>
      <c r="N9" s="498" t="s">
        <v>7</v>
      </c>
    </row>
    <row r="10" spans="2:14" ht="15.75">
      <c r="B10" s="489"/>
      <c r="C10" s="490"/>
      <c r="D10" s="501" t="s">
        <v>77</v>
      </c>
      <c r="E10" s="504" t="s">
        <v>8</v>
      </c>
      <c r="F10" s="414" t="s">
        <v>136</v>
      </c>
      <c r="G10" s="507" t="s">
        <v>8</v>
      </c>
      <c r="H10" s="414" t="s">
        <v>137</v>
      </c>
      <c r="I10" s="507" t="s">
        <v>8</v>
      </c>
      <c r="J10" s="508" t="s">
        <v>78</v>
      </c>
      <c r="K10" s="511" t="s">
        <v>11</v>
      </c>
      <c r="L10" s="507" t="s">
        <v>8</v>
      </c>
      <c r="M10" s="223" t="s">
        <v>138</v>
      </c>
      <c r="N10" s="499"/>
    </row>
    <row r="11" spans="2:14" ht="15.75">
      <c r="B11" s="489"/>
      <c r="C11" s="490"/>
      <c r="D11" s="502"/>
      <c r="E11" s="505"/>
      <c r="F11" s="416" t="s">
        <v>139</v>
      </c>
      <c r="G11" s="505"/>
      <c r="H11" s="416" t="s">
        <v>140</v>
      </c>
      <c r="I11" s="505"/>
      <c r="J11" s="509"/>
      <c r="K11" s="502"/>
      <c r="L11" s="505"/>
      <c r="M11" s="223"/>
      <c r="N11" s="499"/>
    </row>
    <row r="12" spans="2:14" ht="15.75">
      <c r="B12" s="489"/>
      <c r="C12" s="490"/>
      <c r="D12" s="503"/>
      <c r="E12" s="506"/>
      <c r="F12" s="415" t="s">
        <v>141</v>
      </c>
      <c r="G12" s="506"/>
      <c r="H12" s="415" t="s">
        <v>142</v>
      </c>
      <c r="I12" s="506"/>
      <c r="J12" s="510"/>
      <c r="K12" s="503"/>
      <c r="L12" s="506"/>
      <c r="M12" s="224"/>
      <c r="N12" s="500"/>
    </row>
    <row r="13" spans="2:14" ht="16.5" thickBot="1">
      <c r="B13" s="491"/>
      <c r="C13" s="492"/>
      <c r="D13" s="225">
        <v>-1</v>
      </c>
      <c r="E13" s="225">
        <v>-2</v>
      </c>
      <c r="F13" s="225">
        <v>-3</v>
      </c>
      <c r="G13" s="225">
        <v>-4</v>
      </c>
      <c r="H13" s="225">
        <v>-5</v>
      </c>
      <c r="I13" s="225">
        <v>-6</v>
      </c>
      <c r="J13" s="225" t="s">
        <v>18</v>
      </c>
      <c r="K13" s="225">
        <v>-8</v>
      </c>
      <c r="L13" s="225">
        <v>-9</v>
      </c>
      <c r="M13" s="225" t="s">
        <v>21</v>
      </c>
      <c r="N13" s="226" t="s">
        <v>22</v>
      </c>
    </row>
    <row r="14" spans="2:14" ht="16.5" thickTop="1">
      <c r="B14" s="479" t="s">
        <v>43</v>
      </c>
      <c r="C14" s="480"/>
      <c r="D14" s="227"/>
      <c r="E14" s="228"/>
      <c r="F14" s="227"/>
      <c r="G14" s="228"/>
      <c r="H14" s="227"/>
      <c r="I14" s="228"/>
      <c r="J14" s="229"/>
      <c r="K14" s="227"/>
      <c r="L14" s="228"/>
      <c r="M14" s="227"/>
      <c r="N14" s="230"/>
    </row>
    <row r="15" spans="2:14" ht="15.75">
      <c r="B15" s="231" t="s">
        <v>23</v>
      </c>
      <c r="C15" s="232" t="s">
        <v>24</v>
      </c>
      <c r="D15" s="227"/>
      <c r="E15" s="228"/>
      <c r="F15" s="227"/>
      <c r="G15" s="228"/>
      <c r="H15" s="227"/>
      <c r="I15" s="228"/>
      <c r="J15" s="233"/>
      <c r="K15" s="227"/>
      <c r="L15" s="228"/>
      <c r="M15" s="227"/>
      <c r="N15" s="230"/>
    </row>
    <row r="16" spans="2:14" ht="15.75">
      <c r="B16" s="234">
        <v>600</v>
      </c>
      <c r="C16" s="235" t="s">
        <v>46</v>
      </c>
      <c r="D16" s="236">
        <v>39049757</v>
      </c>
      <c r="E16" s="237">
        <v>26</v>
      </c>
      <c r="F16" s="238">
        <v>60500000</v>
      </c>
      <c r="G16" s="239">
        <v>0.49</v>
      </c>
      <c r="H16" s="238">
        <v>57500000</v>
      </c>
      <c r="I16" s="239">
        <v>0.56000000000000005</v>
      </c>
      <c r="J16" s="238">
        <v>-3000000</v>
      </c>
      <c r="K16" s="238">
        <v>48135880</v>
      </c>
      <c r="L16" s="239">
        <v>0.55000000000000004</v>
      </c>
      <c r="M16" s="238">
        <v>9364120</v>
      </c>
      <c r="N16" s="240">
        <v>0.84</v>
      </c>
    </row>
    <row r="17" spans="2:14" ht="15.75">
      <c r="B17" s="234">
        <v>601</v>
      </c>
      <c r="C17" s="235" t="s">
        <v>48</v>
      </c>
      <c r="D17" s="236">
        <v>6422163</v>
      </c>
      <c r="E17" s="237">
        <v>25</v>
      </c>
      <c r="F17" s="238">
        <v>10300000</v>
      </c>
      <c r="G17" s="239">
        <v>0.08</v>
      </c>
      <c r="H17" s="238">
        <v>9600000</v>
      </c>
      <c r="I17" s="239">
        <v>0.09</v>
      </c>
      <c r="J17" s="238">
        <v>-700000</v>
      </c>
      <c r="K17" s="238">
        <v>8021727</v>
      </c>
      <c r="L17" s="239">
        <v>0.09</v>
      </c>
      <c r="M17" s="238">
        <v>1578273</v>
      </c>
      <c r="N17" s="240">
        <v>0.84</v>
      </c>
    </row>
    <row r="18" spans="2:14" ht="15.75">
      <c r="B18" s="234">
        <v>602</v>
      </c>
      <c r="C18" s="235" t="s">
        <v>50</v>
      </c>
      <c r="D18" s="236">
        <v>20581062</v>
      </c>
      <c r="E18" s="237">
        <v>19</v>
      </c>
      <c r="F18" s="238">
        <v>41550000</v>
      </c>
      <c r="G18" s="239">
        <v>0.34</v>
      </c>
      <c r="H18" s="238">
        <v>29526000</v>
      </c>
      <c r="I18" s="239">
        <v>0.28999999999999998</v>
      </c>
      <c r="J18" s="238">
        <v>-12024000</v>
      </c>
      <c r="K18" s="238">
        <v>27584870</v>
      </c>
      <c r="L18" s="239">
        <v>0.31</v>
      </c>
      <c r="M18" s="238">
        <v>1941130</v>
      </c>
      <c r="N18" s="240">
        <v>0.93</v>
      </c>
    </row>
    <row r="19" spans="2:14" ht="15.75">
      <c r="B19" s="234">
        <v>603</v>
      </c>
      <c r="C19" s="235" t="s">
        <v>52</v>
      </c>
      <c r="D19" s="237">
        <v>0</v>
      </c>
      <c r="E19" s="237">
        <v>0</v>
      </c>
      <c r="F19" s="237">
        <v>0</v>
      </c>
      <c r="G19" s="239">
        <v>0</v>
      </c>
      <c r="H19" s="237">
        <v>0</v>
      </c>
      <c r="I19" s="239">
        <v>0</v>
      </c>
      <c r="J19" s="237">
        <v>0</v>
      </c>
      <c r="K19" s="237">
        <v>0</v>
      </c>
      <c r="L19" s="239">
        <v>0</v>
      </c>
      <c r="M19" s="237">
        <v>0</v>
      </c>
      <c r="N19" s="240">
        <v>0</v>
      </c>
    </row>
    <row r="20" spans="2:14" ht="15.75">
      <c r="B20" s="234">
        <v>604</v>
      </c>
      <c r="C20" s="235" t="s">
        <v>54</v>
      </c>
      <c r="D20" s="236">
        <v>396279</v>
      </c>
      <c r="E20" s="237">
        <v>15</v>
      </c>
      <c r="F20" s="238">
        <v>8000000</v>
      </c>
      <c r="G20" s="239">
        <v>7.0000000000000007E-2</v>
      </c>
      <c r="H20" s="238">
        <v>4800000</v>
      </c>
      <c r="I20" s="239">
        <v>0.05</v>
      </c>
      <c r="J20" s="238">
        <v>-3200000</v>
      </c>
      <c r="K20" s="238">
        <v>3419019</v>
      </c>
      <c r="L20" s="239">
        <v>0.04</v>
      </c>
      <c r="M20" s="238">
        <v>1380981</v>
      </c>
      <c r="N20" s="240">
        <v>0.71</v>
      </c>
    </row>
    <row r="21" spans="2:14" ht="15.75">
      <c r="B21" s="234">
        <v>605</v>
      </c>
      <c r="C21" s="235" t="s">
        <v>56</v>
      </c>
      <c r="D21" s="237">
        <v>0</v>
      </c>
      <c r="E21" s="237">
        <v>0</v>
      </c>
      <c r="F21" s="237">
        <v>0</v>
      </c>
      <c r="G21" s="237"/>
      <c r="H21" s="237">
        <v>0</v>
      </c>
      <c r="I21" s="239">
        <v>0</v>
      </c>
      <c r="J21" s="237">
        <v>0</v>
      </c>
      <c r="K21" s="237">
        <v>0</v>
      </c>
      <c r="L21" s="239">
        <v>0</v>
      </c>
      <c r="M21" s="237">
        <v>0</v>
      </c>
      <c r="N21" s="240">
        <v>0</v>
      </c>
    </row>
    <row r="22" spans="2:14" ht="15.75">
      <c r="B22" s="234">
        <v>606</v>
      </c>
      <c r="C22" s="235" t="s">
        <v>58</v>
      </c>
      <c r="D22" s="236">
        <v>119000</v>
      </c>
      <c r="E22" s="237">
        <v>5</v>
      </c>
      <c r="F22" s="237">
        <v>0</v>
      </c>
      <c r="G22" s="237"/>
      <c r="H22" s="238">
        <v>124000</v>
      </c>
      <c r="I22" s="239">
        <v>0</v>
      </c>
      <c r="J22" s="238">
        <v>124000</v>
      </c>
      <c r="K22" s="238">
        <v>6000</v>
      </c>
      <c r="L22" s="241">
        <v>1E-4</v>
      </c>
      <c r="M22" s="238">
        <v>118000</v>
      </c>
      <c r="N22" s="240">
        <v>0.05</v>
      </c>
    </row>
    <row r="23" spans="2:14" ht="15.75">
      <c r="B23" s="242"/>
      <c r="C23" s="243" t="s">
        <v>79</v>
      </c>
      <c r="D23" s="244">
        <v>66568261</v>
      </c>
      <c r="E23" s="245">
        <v>22</v>
      </c>
      <c r="F23" s="246">
        <v>120350000</v>
      </c>
      <c r="G23" s="247">
        <v>0.98</v>
      </c>
      <c r="H23" s="246">
        <v>101550000</v>
      </c>
      <c r="I23" s="248">
        <v>0.995</v>
      </c>
      <c r="J23" s="246">
        <v>-18800000</v>
      </c>
      <c r="K23" s="246">
        <v>87167496</v>
      </c>
      <c r="L23" s="248">
        <v>0.995</v>
      </c>
      <c r="M23" s="246">
        <v>14382504</v>
      </c>
      <c r="N23" s="249">
        <v>0.86</v>
      </c>
    </row>
    <row r="24" spans="2:14" ht="15.75">
      <c r="B24" s="234">
        <v>230</v>
      </c>
      <c r="C24" s="235" t="s">
        <v>60</v>
      </c>
      <c r="D24" s="237">
        <v>0</v>
      </c>
      <c r="E24" s="237">
        <v>0</v>
      </c>
      <c r="F24" s="237">
        <v>0</v>
      </c>
      <c r="G24" s="237"/>
      <c r="H24" s="237">
        <v>0</v>
      </c>
      <c r="I24" s="237"/>
      <c r="J24" s="237">
        <v>0</v>
      </c>
      <c r="K24" s="237">
        <v>0</v>
      </c>
      <c r="L24" s="237"/>
      <c r="M24" s="237">
        <v>0</v>
      </c>
      <c r="N24" s="240">
        <v>0</v>
      </c>
    </row>
    <row r="25" spans="2:14" ht="15.75">
      <c r="B25" s="234">
        <v>231</v>
      </c>
      <c r="C25" s="235" t="s">
        <v>62</v>
      </c>
      <c r="D25" s="236">
        <v>330960</v>
      </c>
      <c r="E25" s="237">
        <v>0</v>
      </c>
      <c r="F25" s="238">
        <v>2000000</v>
      </c>
      <c r="G25" s="239">
        <v>0.02</v>
      </c>
      <c r="H25" s="238">
        <v>500000</v>
      </c>
      <c r="I25" s="239">
        <v>0</v>
      </c>
      <c r="J25" s="238">
        <v>-1500000</v>
      </c>
      <c r="K25" s="238">
        <v>411480</v>
      </c>
      <c r="L25" s="241">
        <v>5.0000000000000001E-3</v>
      </c>
      <c r="M25" s="238">
        <v>88520</v>
      </c>
      <c r="N25" s="240">
        <v>0.82</v>
      </c>
    </row>
    <row r="26" spans="2:14" ht="15.75">
      <c r="B26" s="242"/>
      <c r="C26" s="243" t="s">
        <v>80</v>
      </c>
      <c r="D26" s="244">
        <v>330960</v>
      </c>
      <c r="E26" s="245">
        <v>0</v>
      </c>
      <c r="F26" s="246">
        <v>2000000</v>
      </c>
      <c r="G26" s="247">
        <v>0.02</v>
      </c>
      <c r="H26" s="246">
        <v>500000</v>
      </c>
      <c r="I26" s="248">
        <v>5.0000000000000001E-3</v>
      </c>
      <c r="J26" s="246">
        <v>-1500000</v>
      </c>
      <c r="K26" s="246">
        <v>411480</v>
      </c>
      <c r="L26" s="248">
        <v>5.0000000000000001E-3</v>
      </c>
      <c r="M26" s="246">
        <v>88520</v>
      </c>
      <c r="N26" s="249">
        <v>0.82</v>
      </c>
    </row>
    <row r="27" spans="2:14" ht="15.75">
      <c r="B27" s="234">
        <v>230</v>
      </c>
      <c r="C27" s="235" t="s">
        <v>60</v>
      </c>
      <c r="D27" s="237">
        <v>0</v>
      </c>
      <c r="E27" s="237">
        <v>0</v>
      </c>
      <c r="F27" s="237">
        <v>0</v>
      </c>
      <c r="G27" s="237"/>
      <c r="H27" s="237">
        <v>0</v>
      </c>
      <c r="I27" s="237"/>
      <c r="J27" s="237">
        <v>0</v>
      </c>
      <c r="K27" s="237">
        <v>0</v>
      </c>
      <c r="L27" s="237"/>
      <c r="M27" s="237">
        <v>0</v>
      </c>
      <c r="N27" s="240">
        <v>0</v>
      </c>
    </row>
    <row r="28" spans="2:14" ht="15.75">
      <c r="B28" s="234">
        <v>231</v>
      </c>
      <c r="C28" s="235" t="s">
        <v>62</v>
      </c>
      <c r="D28" s="237">
        <v>0</v>
      </c>
      <c r="E28" s="237">
        <v>0</v>
      </c>
      <c r="F28" s="237">
        <v>0</v>
      </c>
      <c r="G28" s="237"/>
      <c r="H28" s="237">
        <v>0</v>
      </c>
      <c r="I28" s="237"/>
      <c r="J28" s="237">
        <v>0</v>
      </c>
      <c r="K28" s="237">
        <v>0</v>
      </c>
      <c r="L28" s="237"/>
      <c r="M28" s="237">
        <v>0</v>
      </c>
      <c r="N28" s="240">
        <v>0</v>
      </c>
    </row>
    <row r="29" spans="2:14" ht="15.75">
      <c r="B29" s="242"/>
      <c r="C29" s="243" t="s">
        <v>81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37">
        <v>0</v>
      </c>
      <c r="K29" s="245">
        <v>0</v>
      </c>
      <c r="L29" s="245">
        <v>0</v>
      </c>
      <c r="M29" s="237">
        <v>0</v>
      </c>
      <c r="N29" s="240">
        <v>0</v>
      </c>
    </row>
    <row r="30" spans="2:14" ht="15.75">
      <c r="B30" s="250"/>
      <c r="C30" s="251" t="s">
        <v>82</v>
      </c>
      <c r="D30" s="252">
        <v>330960</v>
      </c>
      <c r="E30" s="253">
        <v>0</v>
      </c>
      <c r="F30" s="254">
        <v>2000000</v>
      </c>
      <c r="G30" s="255">
        <v>0.02</v>
      </c>
      <c r="H30" s="254">
        <v>500000</v>
      </c>
      <c r="I30" s="256">
        <v>5.0000000000000001E-3</v>
      </c>
      <c r="J30" s="254">
        <v>-1500000</v>
      </c>
      <c r="K30" s="254">
        <v>411480</v>
      </c>
      <c r="L30" s="256">
        <v>5.0000000000000001E-3</v>
      </c>
      <c r="M30" s="254">
        <v>88520</v>
      </c>
      <c r="N30" s="255">
        <v>0.82</v>
      </c>
    </row>
    <row r="31" spans="2:14" ht="15.75">
      <c r="B31" s="250"/>
      <c r="C31" s="251" t="s">
        <v>83</v>
      </c>
      <c r="D31" s="252">
        <v>66899221</v>
      </c>
      <c r="E31" s="253">
        <v>22</v>
      </c>
      <c r="F31" s="254">
        <v>122350000</v>
      </c>
      <c r="G31" s="255">
        <v>1</v>
      </c>
      <c r="H31" s="254">
        <v>102050000</v>
      </c>
      <c r="I31" s="255">
        <v>1</v>
      </c>
      <c r="J31" s="254">
        <v>-20300000</v>
      </c>
      <c r="K31" s="254">
        <v>87578976</v>
      </c>
      <c r="L31" s="255">
        <v>1</v>
      </c>
      <c r="M31" s="254">
        <v>14471024</v>
      </c>
      <c r="N31" s="255">
        <v>0.86</v>
      </c>
    </row>
    <row r="32" spans="2:14" ht="15.75">
      <c r="B32" s="242"/>
      <c r="C32" s="243" t="s">
        <v>84</v>
      </c>
      <c r="D32" s="244">
        <v>12868553</v>
      </c>
      <c r="E32" s="245"/>
      <c r="F32" s="245"/>
      <c r="G32" s="245"/>
      <c r="H32" s="245"/>
      <c r="I32" s="245"/>
      <c r="J32" s="245"/>
      <c r="K32" s="246">
        <v>2627550</v>
      </c>
      <c r="L32" s="245"/>
      <c r="M32" s="245"/>
      <c r="N32" s="257"/>
    </row>
    <row r="33" spans="2:14" ht="15.75">
      <c r="B33" s="242"/>
      <c r="C33" s="243" t="s">
        <v>85</v>
      </c>
      <c r="D33" s="245">
        <v>0</v>
      </c>
      <c r="E33" s="245"/>
      <c r="F33" s="245"/>
      <c r="G33" s="245"/>
      <c r="H33" s="245"/>
      <c r="I33" s="245"/>
      <c r="J33" s="245"/>
      <c r="K33" s="245">
        <v>0</v>
      </c>
      <c r="L33" s="245"/>
      <c r="M33" s="245"/>
      <c r="N33" s="257"/>
    </row>
    <row r="34" spans="2:14" ht="16.5" thickBot="1">
      <c r="B34" s="250"/>
      <c r="C34" s="251" t="s">
        <v>86</v>
      </c>
      <c r="D34" s="252">
        <v>79767774</v>
      </c>
      <c r="E34" s="253"/>
      <c r="F34" s="253"/>
      <c r="G34" s="253"/>
      <c r="H34" s="253"/>
      <c r="I34" s="253"/>
      <c r="J34" s="253"/>
      <c r="K34" s="254">
        <v>90206526</v>
      </c>
      <c r="L34" s="253"/>
      <c r="M34" s="253"/>
      <c r="N34" s="258"/>
    </row>
    <row r="35" spans="2:14" ht="16.5" thickTop="1">
      <c r="B35" s="481" t="s">
        <v>87</v>
      </c>
      <c r="C35" s="482"/>
      <c r="D35" s="259"/>
      <c r="E35" s="260"/>
      <c r="F35" s="259"/>
      <c r="G35" s="260"/>
      <c r="H35" s="259"/>
      <c r="I35" s="260"/>
      <c r="J35" s="261"/>
      <c r="K35" s="259"/>
      <c r="L35" s="260"/>
      <c r="M35" s="259"/>
      <c r="N35" s="262"/>
    </row>
    <row r="36" spans="2:14" ht="15.75">
      <c r="B36" s="231" t="s">
        <v>44</v>
      </c>
      <c r="C36" s="232" t="s">
        <v>24</v>
      </c>
      <c r="D36" s="227"/>
      <c r="E36" s="228"/>
      <c r="F36" s="227"/>
      <c r="G36" s="228"/>
      <c r="H36" s="227"/>
      <c r="I36" s="228"/>
      <c r="J36" s="233"/>
      <c r="K36" s="227"/>
      <c r="L36" s="228"/>
      <c r="M36" s="227"/>
      <c r="N36" s="230"/>
    </row>
    <row r="37" spans="2:14" ht="31.5">
      <c r="B37" s="234"/>
      <c r="C37" s="263" t="s">
        <v>88</v>
      </c>
      <c r="D37" s="252">
        <v>66568261</v>
      </c>
      <c r="E37" s="253">
        <v>100</v>
      </c>
      <c r="F37" s="254">
        <v>120350000</v>
      </c>
      <c r="G37" s="255">
        <v>0.98</v>
      </c>
      <c r="H37" s="254">
        <v>101550000</v>
      </c>
      <c r="I37" s="256">
        <v>0.995</v>
      </c>
      <c r="J37" s="254">
        <v>-18800000</v>
      </c>
      <c r="K37" s="254">
        <v>87167496</v>
      </c>
      <c r="L37" s="256">
        <v>0.995</v>
      </c>
      <c r="M37" s="254">
        <v>14382504</v>
      </c>
      <c r="N37" s="255">
        <v>0.86</v>
      </c>
    </row>
    <row r="38" spans="2:14" ht="15.75">
      <c r="B38" s="234" t="s">
        <v>89</v>
      </c>
      <c r="C38" s="264" t="s">
        <v>90</v>
      </c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65"/>
    </row>
    <row r="39" spans="2:14" ht="31.5">
      <c r="B39" s="234" t="s">
        <v>143</v>
      </c>
      <c r="C39" s="264" t="s">
        <v>144</v>
      </c>
      <c r="D39" s="236">
        <v>55988082</v>
      </c>
      <c r="E39" s="237">
        <v>84</v>
      </c>
      <c r="F39" s="238">
        <v>93350000</v>
      </c>
      <c r="G39" s="239">
        <v>0.76</v>
      </c>
      <c r="H39" s="238">
        <v>82950000</v>
      </c>
      <c r="I39" s="239">
        <v>0.81</v>
      </c>
      <c r="J39" s="238">
        <v>-10400000</v>
      </c>
      <c r="K39" s="236">
        <v>69789877</v>
      </c>
      <c r="L39" s="239">
        <v>0.8</v>
      </c>
      <c r="M39" s="238">
        <v>13160123</v>
      </c>
      <c r="N39" s="240">
        <v>0.84</v>
      </c>
    </row>
    <row r="40" spans="2:14" ht="31.5">
      <c r="B40" s="234" t="s">
        <v>145</v>
      </c>
      <c r="C40" s="264" t="s">
        <v>146</v>
      </c>
      <c r="D40" s="236">
        <v>10580179</v>
      </c>
      <c r="E40" s="237">
        <v>16</v>
      </c>
      <c r="F40" s="238">
        <v>27000000</v>
      </c>
      <c r="G40" s="239">
        <v>0.22</v>
      </c>
      <c r="H40" s="238">
        <v>18600000</v>
      </c>
      <c r="I40" s="239">
        <v>0.18</v>
      </c>
      <c r="J40" s="238">
        <v>-8400000</v>
      </c>
      <c r="K40" s="236">
        <v>17377619</v>
      </c>
      <c r="L40" s="239">
        <v>0.2</v>
      </c>
      <c r="M40" s="238">
        <v>1222381</v>
      </c>
      <c r="N40" s="240">
        <v>0.93</v>
      </c>
    </row>
    <row r="41" spans="2:14" ht="31.5">
      <c r="B41" s="234"/>
      <c r="C41" s="263" t="s">
        <v>105</v>
      </c>
      <c r="D41" s="252">
        <v>330960</v>
      </c>
      <c r="E41" s="253">
        <v>1</v>
      </c>
      <c r="F41" s="254">
        <v>2000000</v>
      </c>
      <c r="G41" s="255">
        <v>0.02</v>
      </c>
      <c r="H41" s="254">
        <v>500000</v>
      </c>
      <c r="I41" s="255">
        <v>0</v>
      </c>
      <c r="J41" s="254">
        <v>-1500000</v>
      </c>
      <c r="K41" s="254">
        <v>411480</v>
      </c>
      <c r="L41" s="256">
        <v>5.0000000000000001E-3</v>
      </c>
      <c r="M41" s="254">
        <v>88520</v>
      </c>
      <c r="N41" s="255">
        <v>0.82</v>
      </c>
    </row>
    <row r="42" spans="2:14" ht="15.75">
      <c r="B42" s="234" t="s">
        <v>89</v>
      </c>
      <c r="C42" s="264" t="s">
        <v>90</v>
      </c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65"/>
    </row>
    <row r="43" spans="2:14" ht="31.5">
      <c r="B43" s="234" t="s">
        <v>147</v>
      </c>
      <c r="C43" s="264" t="s">
        <v>148</v>
      </c>
      <c r="D43" s="236">
        <v>330960</v>
      </c>
      <c r="E43" s="237">
        <v>1</v>
      </c>
      <c r="F43" s="238">
        <v>1000000</v>
      </c>
      <c r="G43" s="239">
        <v>0.01</v>
      </c>
      <c r="H43" s="238">
        <v>500000</v>
      </c>
      <c r="I43" s="241">
        <v>5.0000000000000001E-3</v>
      </c>
      <c r="J43" s="238">
        <v>-500000</v>
      </c>
      <c r="K43" s="236">
        <v>411480</v>
      </c>
      <c r="L43" s="239">
        <v>0</v>
      </c>
      <c r="M43" s="238">
        <v>88520</v>
      </c>
      <c r="N43" s="240">
        <v>0.82</v>
      </c>
    </row>
    <row r="44" spans="2:14" ht="15.75">
      <c r="B44" s="234" t="s">
        <v>149</v>
      </c>
      <c r="C44" s="264" t="s">
        <v>150</v>
      </c>
      <c r="D44" s="237">
        <v>0</v>
      </c>
      <c r="E44" s="237">
        <v>0</v>
      </c>
      <c r="F44" s="238">
        <v>1000000</v>
      </c>
      <c r="G44" s="239">
        <v>0.01</v>
      </c>
      <c r="H44" s="237">
        <v>0</v>
      </c>
      <c r="I44" s="239">
        <v>0</v>
      </c>
      <c r="J44" s="238">
        <v>-1000000</v>
      </c>
      <c r="K44" s="237">
        <v>0</v>
      </c>
      <c r="L44" s="239">
        <v>0</v>
      </c>
      <c r="M44" s="237">
        <v>0</v>
      </c>
      <c r="N44" s="240">
        <v>0</v>
      </c>
    </row>
    <row r="45" spans="2:14" ht="47.25">
      <c r="B45" s="234"/>
      <c r="C45" s="266" t="s">
        <v>80</v>
      </c>
      <c r="D45" s="244">
        <v>330960</v>
      </c>
      <c r="E45" s="245">
        <v>1</v>
      </c>
      <c r="F45" s="246">
        <v>122350000</v>
      </c>
      <c r="G45" s="247">
        <v>1</v>
      </c>
      <c r="H45" s="246">
        <v>102050000</v>
      </c>
      <c r="I45" s="247">
        <v>1</v>
      </c>
      <c r="J45" s="246">
        <v>-20300000</v>
      </c>
      <c r="K45" s="246">
        <v>87578976</v>
      </c>
      <c r="L45" s="247">
        <v>1</v>
      </c>
      <c r="M45" s="246">
        <v>14471024</v>
      </c>
      <c r="N45" s="247">
        <v>0.86</v>
      </c>
    </row>
    <row r="46" spans="2:14" ht="15.75">
      <c r="B46" s="234" t="s">
        <v>89</v>
      </c>
      <c r="C46" s="264" t="s">
        <v>90</v>
      </c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65"/>
    </row>
    <row r="47" spans="2:14" ht="47.25">
      <c r="B47" s="234"/>
      <c r="C47" s="266" t="s">
        <v>81</v>
      </c>
      <c r="D47" s="245">
        <v>0</v>
      </c>
      <c r="E47" s="245">
        <v>0</v>
      </c>
      <c r="F47" s="245">
        <v>0</v>
      </c>
      <c r="G47" s="239">
        <v>0</v>
      </c>
      <c r="H47" s="245">
        <v>0</v>
      </c>
      <c r="I47" s="239">
        <v>0</v>
      </c>
      <c r="J47" s="245">
        <v>0</v>
      </c>
      <c r="K47" s="245">
        <v>0</v>
      </c>
      <c r="L47" s="239">
        <v>0</v>
      </c>
      <c r="M47" s="237">
        <v>0</v>
      </c>
      <c r="N47" s="240">
        <v>0</v>
      </c>
    </row>
    <row r="48" spans="2:14" ht="47.25">
      <c r="B48" s="234"/>
      <c r="C48" s="263" t="s">
        <v>151</v>
      </c>
      <c r="D48" s="252">
        <v>12868553</v>
      </c>
      <c r="E48" s="253">
        <v>100</v>
      </c>
      <c r="F48" s="253"/>
      <c r="G48" s="253"/>
      <c r="H48" s="253"/>
      <c r="I48" s="253"/>
      <c r="J48" s="253"/>
      <c r="K48" s="252">
        <v>2627550</v>
      </c>
      <c r="L48" s="253"/>
      <c r="M48" s="253"/>
      <c r="N48" s="258"/>
    </row>
    <row r="49" spans="2:14" ht="47.25">
      <c r="B49" s="234"/>
      <c r="C49" s="263" t="s">
        <v>152</v>
      </c>
      <c r="D49" s="252">
        <v>12868553</v>
      </c>
      <c r="E49" s="253">
        <v>100</v>
      </c>
      <c r="F49" s="253"/>
      <c r="G49" s="253"/>
      <c r="H49" s="253"/>
      <c r="I49" s="253"/>
      <c r="J49" s="253"/>
      <c r="K49" s="252">
        <v>2627550</v>
      </c>
      <c r="L49" s="253"/>
      <c r="M49" s="253"/>
      <c r="N49" s="258"/>
    </row>
    <row r="50" spans="2:14" ht="15.75">
      <c r="B50" s="234" t="s">
        <v>89</v>
      </c>
      <c r="C50" s="264" t="s">
        <v>90</v>
      </c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65"/>
    </row>
    <row r="51" spans="2:14" ht="31.5">
      <c r="B51" s="234" t="s">
        <v>143</v>
      </c>
      <c r="C51" s="264" t="s">
        <v>144</v>
      </c>
      <c r="D51" s="236">
        <v>12868553</v>
      </c>
      <c r="E51" s="237">
        <v>100</v>
      </c>
      <c r="F51" s="237"/>
      <c r="G51" s="237"/>
      <c r="H51" s="237"/>
      <c r="I51" s="237"/>
      <c r="J51" s="237"/>
      <c r="K51" s="236">
        <v>2627550</v>
      </c>
      <c r="L51" s="237"/>
      <c r="M51" s="237"/>
      <c r="N51" s="265"/>
    </row>
    <row r="52" spans="2:14" ht="15.75">
      <c r="B52" s="234" t="s">
        <v>89</v>
      </c>
      <c r="C52" s="264" t="s">
        <v>90</v>
      </c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65"/>
    </row>
    <row r="53" spans="2:14" ht="31.5">
      <c r="B53" s="234"/>
      <c r="C53" s="267" t="s">
        <v>86</v>
      </c>
      <c r="D53" s="268">
        <v>79767774</v>
      </c>
      <c r="E53" s="269"/>
      <c r="F53" s="270">
        <v>122350000</v>
      </c>
      <c r="G53" s="271">
        <v>1</v>
      </c>
      <c r="H53" s="270">
        <v>102050000</v>
      </c>
      <c r="I53" s="271">
        <v>1</v>
      </c>
      <c r="J53" s="270">
        <v>-20300000</v>
      </c>
      <c r="K53" s="270">
        <v>90206526</v>
      </c>
      <c r="L53" s="271">
        <v>1</v>
      </c>
      <c r="M53" s="270">
        <v>14471024</v>
      </c>
      <c r="N53" s="269"/>
    </row>
  </sheetData>
  <mergeCells count="25">
    <mergeCell ref="K10:K12"/>
    <mergeCell ref="L10:L12"/>
    <mergeCell ref="B14:C14"/>
    <mergeCell ref="B35:C35"/>
    <mergeCell ref="C7:E7"/>
    <mergeCell ref="F7:G7"/>
    <mergeCell ref="H7:N7"/>
    <mergeCell ref="B8:C13"/>
    <mergeCell ref="D8:N8"/>
    <mergeCell ref="F9:G9"/>
    <mergeCell ref="H9:I9"/>
    <mergeCell ref="K9:L9"/>
    <mergeCell ref="N9:N12"/>
    <mergeCell ref="D10:D12"/>
    <mergeCell ref="E10:E12"/>
    <mergeCell ref="G10:G12"/>
    <mergeCell ref="I10:I12"/>
    <mergeCell ref="J10:J12"/>
    <mergeCell ref="B1:N1"/>
    <mergeCell ref="B2:N2"/>
    <mergeCell ref="B3:N3"/>
    <mergeCell ref="B5:B6"/>
    <mergeCell ref="C5:E6"/>
    <mergeCell ref="F5:G6"/>
    <mergeCell ref="H5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C8" sqref="C8:M8"/>
    </sheetView>
  </sheetViews>
  <sheetFormatPr defaultRowHeight="15"/>
  <cols>
    <col min="1" max="1" width="32.85546875" customWidth="1"/>
    <col min="3" max="3" width="21.28515625" customWidth="1"/>
    <col min="4" max="4" width="22" customWidth="1"/>
    <col min="5" max="5" width="19.85546875" customWidth="1"/>
    <col min="6" max="6" width="22.7109375" customWidth="1"/>
    <col min="7" max="7" width="16.140625" customWidth="1"/>
    <col min="8" max="8" width="14.28515625" customWidth="1"/>
    <col min="9" max="9" width="18.28515625" customWidth="1"/>
    <col min="10" max="10" width="16" customWidth="1"/>
  </cols>
  <sheetData>
    <row r="1" spans="1:13">
      <c r="A1" s="534" t="s">
        <v>70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13">
      <c r="A2" s="535" t="s">
        <v>153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13">
      <c r="A3" s="525" t="s">
        <v>0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</row>
    <row r="4" spans="1:13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thickTop="1">
      <c r="A5" s="526" t="s">
        <v>1</v>
      </c>
      <c r="B5" s="528" t="s">
        <v>2</v>
      </c>
      <c r="C5" s="528"/>
      <c r="D5" s="528"/>
      <c r="E5" s="530" t="s">
        <v>3</v>
      </c>
      <c r="F5" s="530"/>
      <c r="G5" s="528">
        <v>14</v>
      </c>
      <c r="H5" s="528"/>
      <c r="I5" s="528"/>
      <c r="J5" s="528"/>
      <c r="K5" s="528"/>
      <c r="L5" s="528"/>
      <c r="M5" s="532"/>
    </row>
    <row r="6" spans="1:13">
      <c r="A6" s="527"/>
      <c r="B6" s="529"/>
      <c r="C6" s="529"/>
      <c r="D6" s="529"/>
      <c r="E6" s="531"/>
      <c r="F6" s="531"/>
      <c r="G6" s="529"/>
      <c r="H6" s="529"/>
      <c r="I6" s="529"/>
      <c r="J6" s="529"/>
      <c r="K6" s="529"/>
      <c r="L6" s="529"/>
      <c r="M6" s="533"/>
    </row>
    <row r="7" spans="1:13">
      <c r="A7" s="2" t="s">
        <v>134</v>
      </c>
      <c r="B7" s="536" t="s">
        <v>28</v>
      </c>
      <c r="C7" s="536"/>
      <c r="D7" s="536"/>
      <c r="E7" s="537" t="s">
        <v>73</v>
      </c>
      <c r="F7" s="537"/>
      <c r="G7" s="538" t="s">
        <v>27</v>
      </c>
      <c r="H7" s="536"/>
      <c r="I7" s="536"/>
      <c r="J7" s="536"/>
      <c r="K7" s="536"/>
      <c r="L7" s="536"/>
      <c r="M7" s="539"/>
    </row>
    <row r="8" spans="1:13">
      <c r="A8" s="540" t="s">
        <v>5</v>
      </c>
      <c r="B8" s="541"/>
      <c r="C8" s="546" t="s">
        <v>74</v>
      </c>
      <c r="D8" s="547"/>
      <c r="E8" s="547"/>
      <c r="F8" s="547"/>
      <c r="G8" s="547"/>
      <c r="H8" s="547"/>
      <c r="I8" s="547"/>
      <c r="J8" s="547"/>
      <c r="K8" s="547"/>
      <c r="L8" s="547"/>
      <c r="M8" s="548"/>
    </row>
    <row r="9" spans="1:13">
      <c r="A9" s="542"/>
      <c r="B9" s="543"/>
      <c r="C9" s="3" t="s">
        <v>75</v>
      </c>
      <c r="D9" s="4">
        <v>2024</v>
      </c>
      <c r="E9" s="549" t="s">
        <v>6</v>
      </c>
      <c r="F9" s="550"/>
      <c r="G9" s="549" t="s">
        <v>6</v>
      </c>
      <c r="H9" s="550"/>
      <c r="I9" s="5" t="s">
        <v>6</v>
      </c>
      <c r="J9" s="549" t="s">
        <v>6</v>
      </c>
      <c r="K9" s="550"/>
      <c r="L9" s="551" t="s">
        <v>76</v>
      </c>
      <c r="M9" s="554" t="s">
        <v>7</v>
      </c>
    </row>
    <row r="10" spans="1:13">
      <c r="A10" s="542"/>
      <c r="B10" s="543"/>
      <c r="C10" s="557" t="s">
        <v>77</v>
      </c>
      <c r="D10" s="558" t="s">
        <v>8</v>
      </c>
      <c r="E10" s="419" t="s">
        <v>136</v>
      </c>
      <c r="F10" s="512" t="s">
        <v>8</v>
      </c>
      <c r="G10" s="419" t="s">
        <v>137</v>
      </c>
      <c r="H10" s="512" t="s">
        <v>8</v>
      </c>
      <c r="I10" s="515" t="s">
        <v>78</v>
      </c>
      <c r="J10" s="518" t="s">
        <v>11</v>
      </c>
      <c r="K10" s="512" t="s">
        <v>8</v>
      </c>
      <c r="L10" s="552"/>
      <c r="M10" s="555"/>
    </row>
    <row r="11" spans="1:13">
      <c r="A11" s="542"/>
      <c r="B11" s="543"/>
      <c r="C11" s="519"/>
      <c r="D11" s="513"/>
      <c r="E11" s="417" t="s">
        <v>139</v>
      </c>
      <c r="F11" s="513"/>
      <c r="G11" s="417" t="s">
        <v>140</v>
      </c>
      <c r="H11" s="513"/>
      <c r="I11" s="516"/>
      <c r="J11" s="519"/>
      <c r="K11" s="513"/>
      <c r="L11" s="552"/>
      <c r="M11" s="555"/>
    </row>
    <row r="12" spans="1:13">
      <c r="A12" s="542"/>
      <c r="B12" s="543"/>
      <c r="C12" s="520"/>
      <c r="D12" s="514"/>
      <c r="E12" s="418" t="s">
        <v>141</v>
      </c>
      <c r="F12" s="514"/>
      <c r="G12" s="418" t="s">
        <v>142</v>
      </c>
      <c r="H12" s="514"/>
      <c r="I12" s="517"/>
      <c r="J12" s="520"/>
      <c r="K12" s="514"/>
      <c r="L12" s="553"/>
      <c r="M12" s="556"/>
    </row>
    <row r="13" spans="1:13" ht="15.75" thickBot="1">
      <c r="A13" s="544"/>
      <c r="B13" s="545"/>
      <c r="C13" s="6">
        <v>-1</v>
      </c>
      <c r="D13" s="6">
        <v>-2</v>
      </c>
      <c r="E13" s="6">
        <v>-3</v>
      </c>
      <c r="F13" s="6">
        <v>-4</v>
      </c>
      <c r="G13" s="6">
        <v>-5</v>
      </c>
      <c r="H13" s="6">
        <v>-6</v>
      </c>
      <c r="I13" s="6" t="s">
        <v>18</v>
      </c>
      <c r="J13" s="6">
        <v>-8</v>
      </c>
      <c r="K13" s="6">
        <v>-9</v>
      </c>
      <c r="L13" s="6" t="s">
        <v>21</v>
      </c>
      <c r="M13" s="7" t="s">
        <v>22</v>
      </c>
    </row>
    <row r="14" spans="1:13" ht="15.75" thickTop="1">
      <c r="A14" s="521" t="s">
        <v>43</v>
      </c>
      <c r="B14" s="522"/>
      <c r="C14" s="8"/>
      <c r="D14" s="9"/>
      <c r="E14" s="8"/>
      <c r="F14" s="9"/>
      <c r="G14" s="8"/>
      <c r="H14" s="9"/>
      <c r="I14" s="10"/>
      <c r="J14" s="8"/>
      <c r="K14" s="9"/>
      <c r="L14" s="8"/>
      <c r="M14" s="11"/>
    </row>
    <row r="15" spans="1:13">
      <c r="A15" s="12" t="s">
        <v>23</v>
      </c>
      <c r="B15" s="13" t="s">
        <v>24</v>
      </c>
      <c r="C15" s="8"/>
      <c r="D15" s="9"/>
      <c r="E15" s="8"/>
      <c r="F15" s="9"/>
      <c r="G15" s="8"/>
      <c r="H15" s="9"/>
      <c r="I15" s="14"/>
      <c r="J15" s="8"/>
      <c r="K15" s="9"/>
      <c r="L15" s="8"/>
      <c r="M15" s="11"/>
    </row>
    <row r="16" spans="1:13">
      <c r="A16" s="15">
        <v>600</v>
      </c>
      <c r="B16" s="16" t="s">
        <v>46</v>
      </c>
      <c r="C16" s="17">
        <v>32996162</v>
      </c>
      <c r="D16" s="320">
        <v>0.73</v>
      </c>
      <c r="E16" s="19">
        <v>37394000</v>
      </c>
      <c r="F16" s="320">
        <v>0.52</v>
      </c>
      <c r="G16" s="19">
        <v>36574000</v>
      </c>
      <c r="H16" s="112">
        <v>0.65</v>
      </c>
      <c r="I16" s="19">
        <v>-820000</v>
      </c>
      <c r="J16" s="17">
        <v>36428621</v>
      </c>
      <c r="K16" s="112">
        <v>0.68</v>
      </c>
      <c r="L16" s="19">
        <v>145379</v>
      </c>
      <c r="M16" s="26">
        <v>99.6</v>
      </c>
    </row>
    <row r="17" spans="1:13">
      <c r="A17" s="15">
        <v>601</v>
      </c>
      <c r="B17" s="16" t="s">
        <v>48</v>
      </c>
      <c r="C17" s="17">
        <v>5460277</v>
      </c>
      <c r="D17" s="320">
        <v>0.12</v>
      </c>
      <c r="E17" s="19">
        <v>6450000</v>
      </c>
      <c r="F17" s="320">
        <v>0.09</v>
      </c>
      <c r="G17" s="19">
        <v>6150000</v>
      </c>
      <c r="H17" s="112">
        <v>0.11</v>
      </c>
      <c r="I17" s="19">
        <v>-300000</v>
      </c>
      <c r="J17" s="17">
        <v>6045846</v>
      </c>
      <c r="K17" s="112">
        <v>0.11</v>
      </c>
      <c r="L17" s="19">
        <v>104154</v>
      </c>
      <c r="M17" s="26">
        <v>98.3</v>
      </c>
    </row>
    <row r="18" spans="1:13">
      <c r="A18" s="15">
        <v>602</v>
      </c>
      <c r="B18" s="16" t="s">
        <v>50</v>
      </c>
      <c r="C18" s="17">
        <v>6691359</v>
      </c>
      <c r="D18" s="320">
        <v>0.15</v>
      </c>
      <c r="E18" s="19">
        <v>23200000</v>
      </c>
      <c r="F18" s="320">
        <v>0.32</v>
      </c>
      <c r="G18" s="19">
        <v>9168000</v>
      </c>
      <c r="H18" s="112">
        <v>0.16</v>
      </c>
      <c r="I18" s="19">
        <v>-14032000</v>
      </c>
      <c r="J18" s="17">
        <v>7165656</v>
      </c>
      <c r="K18" s="112">
        <v>0.13</v>
      </c>
      <c r="L18" s="19">
        <v>2002344</v>
      </c>
      <c r="M18" s="26">
        <v>78.2</v>
      </c>
    </row>
    <row r="19" spans="1:13">
      <c r="A19" s="15">
        <v>603</v>
      </c>
      <c r="B19" s="16" t="s">
        <v>52</v>
      </c>
      <c r="C19" s="18">
        <v>0</v>
      </c>
      <c r="D19" s="320">
        <v>0</v>
      </c>
      <c r="E19" s="18">
        <v>0</v>
      </c>
      <c r="F19" s="320">
        <v>0</v>
      </c>
      <c r="G19" s="18">
        <v>0</v>
      </c>
      <c r="H19" s="112">
        <v>0</v>
      </c>
      <c r="I19" s="18">
        <v>0</v>
      </c>
      <c r="J19" s="18">
        <v>0</v>
      </c>
      <c r="K19" s="112">
        <v>0</v>
      </c>
      <c r="L19" s="18">
        <v>0</v>
      </c>
      <c r="M19" s="20">
        <v>0</v>
      </c>
    </row>
    <row r="20" spans="1:13">
      <c r="A20" s="15">
        <v>604</v>
      </c>
      <c r="B20" s="16" t="s">
        <v>54</v>
      </c>
      <c r="C20" s="18">
        <v>0</v>
      </c>
      <c r="D20" s="320">
        <v>0</v>
      </c>
      <c r="E20" s="18">
        <v>0</v>
      </c>
      <c r="F20" s="320">
        <v>0</v>
      </c>
      <c r="G20" s="18">
        <v>0</v>
      </c>
      <c r="H20" s="112">
        <v>0</v>
      </c>
      <c r="I20" s="18">
        <v>0</v>
      </c>
      <c r="J20" s="18">
        <v>0</v>
      </c>
      <c r="K20" s="112">
        <v>0</v>
      </c>
      <c r="L20" s="18">
        <v>0</v>
      </c>
      <c r="M20" s="20">
        <v>0</v>
      </c>
    </row>
    <row r="21" spans="1:13">
      <c r="A21" s="15">
        <v>605</v>
      </c>
      <c r="B21" s="16" t="s">
        <v>56</v>
      </c>
      <c r="C21" s="18">
        <v>0</v>
      </c>
      <c r="D21" s="320">
        <v>0</v>
      </c>
      <c r="E21" s="18">
        <v>0</v>
      </c>
      <c r="F21" s="320">
        <v>0</v>
      </c>
      <c r="G21" s="18">
        <v>0</v>
      </c>
      <c r="H21" s="112">
        <v>0</v>
      </c>
      <c r="I21" s="18">
        <v>0</v>
      </c>
      <c r="J21" s="18">
        <v>0</v>
      </c>
      <c r="K21" s="112">
        <v>0</v>
      </c>
      <c r="L21" s="18">
        <v>0</v>
      </c>
      <c r="M21" s="20">
        <v>0</v>
      </c>
    </row>
    <row r="22" spans="1:13">
      <c r="A22" s="15">
        <v>606</v>
      </c>
      <c r="B22" s="16" t="s">
        <v>58</v>
      </c>
      <c r="C22" s="17">
        <v>354000</v>
      </c>
      <c r="D22" s="320">
        <v>0.01</v>
      </c>
      <c r="E22" s="18">
        <v>0</v>
      </c>
      <c r="F22" s="320">
        <v>0</v>
      </c>
      <c r="G22" s="19">
        <v>124000</v>
      </c>
      <c r="H22" s="321">
        <v>2.2000000000000001E-3</v>
      </c>
      <c r="I22" s="19">
        <v>124000</v>
      </c>
      <c r="J22" s="17">
        <v>104000</v>
      </c>
      <c r="K22" s="112">
        <v>0</v>
      </c>
      <c r="L22" s="19">
        <v>20000</v>
      </c>
      <c r="M22" s="26">
        <v>83.9</v>
      </c>
    </row>
    <row r="23" spans="1:13">
      <c r="A23" s="21"/>
      <c r="B23" s="22" t="s">
        <v>79</v>
      </c>
      <c r="C23" s="23">
        <v>45501798</v>
      </c>
      <c r="D23" s="320">
        <v>1</v>
      </c>
      <c r="E23" s="25">
        <v>67044000</v>
      </c>
      <c r="F23" s="322">
        <v>0.93</v>
      </c>
      <c r="G23" s="25">
        <v>52016000</v>
      </c>
      <c r="H23" s="113">
        <v>0.93</v>
      </c>
      <c r="I23" s="25">
        <v>-15028000</v>
      </c>
      <c r="J23" s="23">
        <v>49744123</v>
      </c>
      <c r="K23" s="322">
        <v>0.93</v>
      </c>
      <c r="L23" s="19">
        <v>2271877</v>
      </c>
      <c r="M23" s="26">
        <v>95.6</v>
      </c>
    </row>
    <row r="24" spans="1:13">
      <c r="A24" s="15">
        <v>230</v>
      </c>
      <c r="B24" s="16" t="s">
        <v>60</v>
      </c>
      <c r="C24" s="18">
        <v>0</v>
      </c>
      <c r="D24" s="320">
        <v>0</v>
      </c>
      <c r="E24" s="18">
        <v>0</v>
      </c>
      <c r="F24" s="320">
        <v>0</v>
      </c>
      <c r="G24" s="18">
        <v>0</v>
      </c>
      <c r="H24" s="112">
        <v>0</v>
      </c>
      <c r="I24" s="24">
        <v>0</v>
      </c>
      <c r="J24" s="18">
        <v>0</v>
      </c>
      <c r="K24" s="320">
        <v>0</v>
      </c>
      <c r="L24" s="18">
        <v>0</v>
      </c>
      <c r="M24" s="20">
        <v>0</v>
      </c>
    </row>
    <row r="25" spans="1:13">
      <c r="A25" s="15">
        <v>231</v>
      </c>
      <c r="B25" s="16" t="s">
        <v>62</v>
      </c>
      <c r="C25" s="18">
        <v>0</v>
      </c>
      <c r="D25" s="320">
        <v>0</v>
      </c>
      <c r="E25" s="19">
        <v>5000000</v>
      </c>
      <c r="F25" s="320">
        <v>7.0000000000000007E-2</v>
      </c>
      <c r="G25" s="19">
        <v>3900000</v>
      </c>
      <c r="H25" s="112">
        <v>7.0000000000000007E-2</v>
      </c>
      <c r="I25" s="25">
        <v>-1100000</v>
      </c>
      <c r="J25" s="17">
        <v>3900000</v>
      </c>
      <c r="K25" s="320">
        <v>7.0000000000000007E-2</v>
      </c>
      <c r="L25" s="18">
        <v>0</v>
      </c>
      <c r="M25" s="20">
        <v>100</v>
      </c>
    </row>
    <row r="26" spans="1:13">
      <c r="A26" s="21"/>
      <c r="B26" s="22" t="s">
        <v>80</v>
      </c>
      <c r="C26" s="24">
        <v>0</v>
      </c>
      <c r="D26" s="320">
        <v>0</v>
      </c>
      <c r="E26" s="25">
        <v>5000000</v>
      </c>
      <c r="F26" s="320">
        <v>7.0000000000000007E-2</v>
      </c>
      <c r="G26" s="25">
        <v>3900000</v>
      </c>
      <c r="H26" s="113">
        <v>7.0000000000000007E-2</v>
      </c>
      <c r="I26" s="25">
        <v>-1100000</v>
      </c>
      <c r="J26" s="23">
        <v>3900000</v>
      </c>
      <c r="K26" s="322">
        <v>7.0000000000000007E-2</v>
      </c>
      <c r="L26" s="18">
        <v>0</v>
      </c>
      <c r="M26" s="26">
        <v>100</v>
      </c>
    </row>
    <row r="27" spans="1:13">
      <c r="A27" s="15">
        <v>230</v>
      </c>
      <c r="B27" s="16" t="s">
        <v>60</v>
      </c>
      <c r="C27" s="18">
        <v>0</v>
      </c>
      <c r="D27" s="320">
        <v>0</v>
      </c>
      <c r="E27" s="18">
        <v>0</v>
      </c>
      <c r="F27" s="320">
        <v>0</v>
      </c>
      <c r="G27" s="18">
        <v>0</v>
      </c>
      <c r="H27" s="112">
        <v>0</v>
      </c>
      <c r="I27" s="18">
        <v>0</v>
      </c>
      <c r="J27" s="18">
        <v>0</v>
      </c>
      <c r="K27" s="320">
        <v>0</v>
      </c>
      <c r="L27" s="18">
        <v>0</v>
      </c>
      <c r="M27" s="20">
        <v>0</v>
      </c>
    </row>
    <row r="28" spans="1:13">
      <c r="A28" s="15">
        <v>231</v>
      </c>
      <c r="B28" s="16" t="s">
        <v>62</v>
      </c>
      <c r="C28" s="18">
        <v>0</v>
      </c>
      <c r="D28" s="320">
        <v>0</v>
      </c>
      <c r="E28" s="18">
        <v>0</v>
      </c>
      <c r="F28" s="320">
        <v>0</v>
      </c>
      <c r="G28" s="18">
        <v>0</v>
      </c>
      <c r="H28" s="112">
        <v>0</v>
      </c>
      <c r="I28" s="18">
        <v>0</v>
      </c>
      <c r="J28" s="18">
        <v>0</v>
      </c>
      <c r="K28" s="320">
        <v>0</v>
      </c>
      <c r="L28" s="18">
        <v>0</v>
      </c>
      <c r="M28" s="20">
        <v>0</v>
      </c>
    </row>
    <row r="29" spans="1:13">
      <c r="A29" s="21"/>
      <c r="B29" s="22" t="s">
        <v>81</v>
      </c>
      <c r="C29" s="24">
        <v>0</v>
      </c>
      <c r="D29" s="320">
        <v>0</v>
      </c>
      <c r="E29" s="24">
        <v>0</v>
      </c>
      <c r="F29" s="322">
        <v>0</v>
      </c>
      <c r="G29" s="24">
        <v>0</v>
      </c>
      <c r="H29" s="113">
        <v>0</v>
      </c>
      <c r="I29" s="24">
        <v>0</v>
      </c>
      <c r="J29" s="24">
        <v>0</v>
      </c>
      <c r="K29" s="322">
        <v>0</v>
      </c>
      <c r="L29" s="18">
        <v>0</v>
      </c>
      <c r="M29" s="26">
        <v>0</v>
      </c>
    </row>
    <row r="30" spans="1:13">
      <c r="A30" s="27"/>
      <c r="B30" s="28" t="s">
        <v>82</v>
      </c>
      <c r="C30" s="29">
        <v>0</v>
      </c>
      <c r="D30" s="320">
        <v>0</v>
      </c>
      <c r="E30" s="30">
        <v>5000000</v>
      </c>
      <c r="F30" s="323">
        <v>7.0000000000000007E-2</v>
      </c>
      <c r="G30" s="30">
        <v>3900000</v>
      </c>
      <c r="H30" s="324">
        <v>7.0000000000000007E-2</v>
      </c>
      <c r="I30" s="30">
        <v>-1100000</v>
      </c>
      <c r="J30" s="31">
        <v>3900000</v>
      </c>
      <c r="K30" s="323">
        <v>7.0000000000000007E-2</v>
      </c>
      <c r="L30" s="18">
        <v>0</v>
      </c>
      <c r="M30" s="32">
        <v>100</v>
      </c>
    </row>
    <row r="31" spans="1:13">
      <c r="A31" s="27"/>
      <c r="B31" s="28" t="s">
        <v>83</v>
      </c>
      <c r="C31" s="31">
        <v>45501798</v>
      </c>
      <c r="D31" s="320">
        <v>1</v>
      </c>
      <c r="E31" s="30">
        <v>72044000</v>
      </c>
      <c r="F31" s="323">
        <v>1</v>
      </c>
      <c r="G31" s="30">
        <v>55916000</v>
      </c>
      <c r="H31" s="324">
        <v>1</v>
      </c>
      <c r="I31" s="30">
        <v>-16128000</v>
      </c>
      <c r="J31" s="31">
        <v>53644123</v>
      </c>
      <c r="K31" s="323">
        <v>1</v>
      </c>
      <c r="L31" s="19">
        <v>2271877</v>
      </c>
      <c r="M31" s="32">
        <v>95.94</v>
      </c>
    </row>
    <row r="32" spans="1:13">
      <c r="A32" s="21"/>
      <c r="B32" s="22" t="s">
        <v>84</v>
      </c>
      <c r="C32" s="24">
        <v>0</v>
      </c>
      <c r="D32" s="24"/>
      <c r="E32" s="24"/>
      <c r="F32" s="24"/>
      <c r="G32" s="24"/>
      <c r="H32" s="24"/>
      <c r="I32" s="24"/>
      <c r="J32" s="24">
        <v>0</v>
      </c>
      <c r="K32" s="24"/>
      <c r="L32" s="24"/>
      <c r="M32" s="26"/>
    </row>
    <row r="33" spans="1:13">
      <c r="A33" s="21"/>
      <c r="B33" s="22" t="s">
        <v>85</v>
      </c>
      <c r="C33" s="24">
        <v>0</v>
      </c>
      <c r="D33" s="24"/>
      <c r="E33" s="24"/>
      <c r="F33" s="24"/>
      <c r="G33" s="24"/>
      <c r="H33" s="24"/>
      <c r="I33" s="24"/>
      <c r="J33" s="24">
        <v>0</v>
      </c>
      <c r="K33" s="24"/>
      <c r="L33" s="24"/>
      <c r="M33" s="26"/>
    </row>
    <row r="34" spans="1:13" ht="15.75" thickBot="1">
      <c r="A34" s="27"/>
      <c r="B34" s="28" t="s">
        <v>86</v>
      </c>
      <c r="C34" s="31">
        <v>45501798</v>
      </c>
      <c r="D34" s="29"/>
      <c r="E34" s="29"/>
      <c r="F34" s="29"/>
      <c r="G34" s="29"/>
      <c r="H34" s="29"/>
      <c r="I34" s="29"/>
      <c r="J34" s="31">
        <v>53644123</v>
      </c>
      <c r="K34" s="29"/>
      <c r="L34" s="29"/>
      <c r="M34" s="32"/>
    </row>
    <row r="35" spans="1:13" ht="15.75" thickTop="1">
      <c r="A35" s="523" t="s">
        <v>87</v>
      </c>
      <c r="B35" s="524"/>
      <c r="C35" s="33"/>
      <c r="D35" s="34"/>
      <c r="E35" s="33"/>
      <c r="F35" s="34"/>
      <c r="G35" s="33"/>
      <c r="H35" s="34"/>
      <c r="I35" s="35"/>
      <c r="J35" s="33"/>
      <c r="K35" s="34"/>
      <c r="L35" s="33"/>
      <c r="M35" s="36"/>
    </row>
    <row r="36" spans="1:13">
      <c r="A36" s="37" t="s">
        <v>44</v>
      </c>
      <c r="B36" s="13" t="s">
        <v>24</v>
      </c>
      <c r="C36" s="8"/>
      <c r="D36" s="9"/>
      <c r="E36" s="8"/>
      <c r="F36" s="9"/>
      <c r="G36" s="8"/>
      <c r="H36" s="9"/>
      <c r="I36" s="14"/>
      <c r="J36" s="8"/>
      <c r="K36" s="9"/>
      <c r="L36" s="8"/>
      <c r="M36" s="11"/>
    </row>
    <row r="37" spans="1:13" ht="27">
      <c r="A37" s="15"/>
      <c r="B37" s="38" t="s">
        <v>88</v>
      </c>
      <c r="C37" s="31">
        <v>45501798</v>
      </c>
      <c r="D37" s="29">
        <v>100</v>
      </c>
      <c r="E37" s="30">
        <v>67044000</v>
      </c>
      <c r="F37" s="29">
        <v>93</v>
      </c>
      <c r="G37" s="30">
        <v>52016000</v>
      </c>
      <c r="H37" s="29">
        <v>93</v>
      </c>
      <c r="I37" s="30">
        <v>-15028000</v>
      </c>
      <c r="J37" s="30">
        <v>49744123</v>
      </c>
      <c r="K37" s="29">
        <v>100</v>
      </c>
      <c r="L37" s="30">
        <v>2271877</v>
      </c>
      <c r="M37" s="32">
        <v>96</v>
      </c>
    </row>
    <row r="38" spans="1:13">
      <c r="A38" s="15" t="s">
        <v>89</v>
      </c>
      <c r="B38" s="39" t="s">
        <v>90</v>
      </c>
      <c r="C38" s="18"/>
      <c r="D38" s="18"/>
      <c r="E38" s="18"/>
      <c r="F38" s="18"/>
      <c r="G38" s="18"/>
      <c r="H38" s="18"/>
      <c r="I38" s="29">
        <v>0</v>
      </c>
      <c r="J38" s="18"/>
      <c r="K38" s="18"/>
      <c r="L38" s="18"/>
      <c r="M38" s="20"/>
    </row>
    <row r="39" spans="1:13" ht="18">
      <c r="A39" s="15" t="s">
        <v>154</v>
      </c>
      <c r="B39" s="39" t="s">
        <v>155</v>
      </c>
      <c r="C39" s="17">
        <v>41283827</v>
      </c>
      <c r="D39" s="18">
        <v>91</v>
      </c>
      <c r="E39" s="19">
        <v>55681000</v>
      </c>
      <c r="F39" s="18">
        <v>77</v>
      </c>
      <c r="G39" s="19">
        <v>49503000</v>
      </c>
      <c r="H39" s="18">
        <v>89</v>
      </c>
      <c r="I39" s="30">
        <v>-6178000</v>
      </c>
      <c r="J39" s="17">
        <v>47464356</v>
      </c>
      <c r="K39" s="18">
        <v>94</v>
      </c>
      <c r="L39" s="19">
        <v>2038644</v>
      </c>
      <c r="M39" s="20">
        <v>96</v>
      </c>
    </row>
    <row r="40" spans="1:13" ht="27">
      <c r="A40" s="15" t="s">
        <v>156</v>
      </c>
      <c r="B40" s="39" t="s">
        <v>157</v>
      </c>
      <c r="C40" s="17">
        <v>922081</v>
      </c>
      <c r="D40" s="18">
        <v>2</v>
      </c>
      <c r="E40" s="19">
        <v>2872000</v>
      </c>
      <c r="F40" s="18">
        <v>4</v>
      </c>
      <c r="G40" s="19">
        <v>872000</v>
      </c>
      <c r="H40" s="18">
        <v>2</v>
      </c>
      <c r="I40" s="30">
        <v>-2000000</v>
      </c>
      <c r="J40" s="17">
        <v>809101</v>
      </c>
      <c r="K40" s="18">
        <v>1</v>
      </c>
      <c r="L40" s="19">
        <v>62899</v>
      </c>
      <c r="M40" s="20">
        <v>93</v>
      </c>
    </row>
    <row r="41" spans="1:13" ht="45">
      <c r="A41" s="15" t="s">
        <v>158</v>
      </c>
      <c r="B41" s="39" t="s">
        <v>159</v>
      </c>
      <c r="C41" s="17">
        <v>2103102</v>
      </c>
      <c r="D41" s="18">
        <v>5</v>
      </c>
      <c r="E41" s="19">
        <v>6425000</v>
      </c>
      <c r="F41" s="18">
        <v>9</v>
      </c>
      <c r="G41" s="19">
        <v>1135000</v>
      </c>
      <c r="H41" s="18">
        <v>2</v>
      </c>
      <c r="I41" s="30">
        <v>-5290000</v>
      </c>
      <c r="J41" s="17">
        <v>973260</v>
      </c>
      <c r="K41" s="18">
        <v>3</v>
      </c>
      <c r="L41" s="19">
        <v>161740</v>
      </c>
      <c r="M41" s="20">
        <v>86</v>
      </c>
    </row>
    <row r="42" spans="1:13" ht="126">
      <c r="A42" s="15" t="s">
        <v>160</v>
      </c>
      <c r="B42" s="39" t="s">
        <v>161</v>
      </c>
      <c r="C42" s="17">
        <v>1192788</v>
      </c>
      <c r="D42" s="18">
        <v>3</v>
      </c>
      <c r="E42" s="19">
        <v>2066000</v>
      </c>
      <c r="F42" s="18">
        <v>3</v>
      </c>
      <c r="G42" s="19">
        <v>506000</v>
      </c>
      <c r="H42" s="18">
        <v>1</v>
      </c>
      <c r="I42" s="30">
        <v>-1560000</v>
      </c>
      <c r="J42" s="17">
        <v>497406</v>
      </c>
      <c r="K42" s="18">
        <v>2</v>
      </c>
      <c r="L42" s="19">
        <v>8594</v>
      </c>
      <c r="M42" s="20">
        <v>98</v>
      </c>
    </row>
    <row r="43" spans="1:13" ht="36">
      <c r="A43" s="15"/>
      <c r="B43" s="38" t="s">
        <v>105</v>
      </c>
      <c r="C43" s="29">
        <v>0</v>
      </c>
      <c r="D43" s="29">
        <v>0</v>
      </c>
      <c r="E43" s="30">
        <v>5000000</v>
      </c>
      <c r="F43" s="29">
        <v>7</v>
      </c>
      <c r="G43" s="30">
        <v>3900000</v>
      </c>
      <c r="H43" s="29">
        <v>7</v>
      </c>
      <c r="I43" s="30">
        <v>-1100000</v>
      </c>
      <c r="J43" s="31">
        <v>3900000</v>
      </c>
      <c r="K43" s="29">
        <v>100</v>
      </c>
      <c r="L43" s="29">
        <v>0</v>
      </c>
      <c r="M43" s="32">
        <v>100</v>
      </c>
    </row>
    <row r="44" spans="1:13">
      <c r="A44" s="15" t="s">
        <v>89</v>
      </c>
      <c r="B44" s="39" t="s">
        <v>90</v>
      </c>
      <c r="C44" s="18"/>
      <c r="D44" s="18"/>
      <c r="E44" s="18"/>
      <c r="F44" s="18"/>
      <c r="G44" s="18"/>
      <c r="H44" s="18"/>
      <c r="I44" s="29">
        <v>0</v>
      </c>
      <c r="J44" s="18"/>
      <c r="K44" s="18"/>
      <c r="L44" s="18"/>
      <c r="M44" s="20"/>
    </row>
    <row r="45" spans="1:13" ht="27">
      <c r="A45" s="15" t="s">
        <v>130</v>
      </c>
      <c r="B45" s="39" t="s">
        <v>131</v>
      </c>
      <c r="C45" s="18">
        <v>0</v>
      </c>
      <c r="D45" s="18">
        <v>0</v>
      </c>
      <c r="E45" s="19">
        <v>5000000</v>
      </c>
      <c r="F45" s="18">
        <v>7</v>
      </c>
      <c r="G45" s="19">
        <v>3900000</v>
      </c>
      <c r="H45" s="18">
        <v>7</v>
      </c>
      <c r="I45" s="30">
        <v>-1100000</v>
      </c>
      <c r="J45" s="17">
        <v>3900000</v>
      </c>
      <c r="K45" s="18">
        <v>0</v>
      </c>
      <c r="L45" s="18">
        <v>0</v>
      </c>
      <c r="M45" s="20">
        <v>100</v>
      </c>
    </row>
    <row r="46" spans="1:13" ht="54">
      <c r="A46" s="15"/>
      <c r="B46" s="40" t="s">
        <v>80</v>
      </c>
      <c r="C46" s="24">
        <v>0</v>
      </c>
      <c r="D46" s="24">
        <v>0</v>
      </c>
      <c r="E46" s="25">
        <v>5000000</v>
      </c>
      <c r="F46" s="24">
        <v>7</v>
      </c>
      <c r="G46" s="25">
        <v>3900000</v>
      </c>
      <c r="H46" s="24">
        <v>7</v>
      </c>
      <c r="I46" s="30">
        <v>-1100000</v>
      </c>
      <c r="J46" s="23">
        <v>3900000</v>
      </c>
      <c r="K46" s="24">
        <v>0</v>
      </c>
      <c r="L46" s="24">
        <v>0</v>
      </c>
      <c r="M46" s="26">
        <v>100</v>
      </c>
    </row>
    <row r="47" spans="1:13">
      <c r="A47" s="15" t="s">
        <v>89</v>
      </c>
      <c r="B47" s="39" t="s">
        <v>90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0"/>
    </row>
    <row r="48" spans="1:13" ht="54">
      <c r="A48" s="15"/>
      <c r="B48" s="40" t="s">
        <v>81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6">
        <v>0</v>
      </c>
    </row>
    <row r="49" spans="1:13">
      <c r="A49" s="15" t="s">
        <v>89</v>
      </c>
      <c r="B49" s="39" t="s">
        <v>90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0"/>
    </row>
    <row r="50" spans="1:13">
      <c r="A50" s="15" t="s">
        <v>89</v>
      </c>
      <c r="B50" s="39" t="s">
        <v>90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0"/>
    </row>
    <row r="51" spans="1:13" ht="36">
      <c r="A51" s="15"/>
      <c r="B51" s="41" t="s">
        <v>86</v>
      </c>
      <c r="C51" s="42">
        <v>45501798</v>
      </c>
      <c r="D51" s="43"/>
      <c r="E51" s="44">
        <v>72044000</v>
      </c>
      <c r="F51" s="43"/>
      <c r="G51" s="44">
        <v>55916000</v>
      </c>
      <c r="H51" s="43">
        <v>100</v>
      </c>
      <c r="I51" s="44">
        <v>-16128000</v>
      </c>
      <c r="J51" s="42">
        <v>53644123</v>
      </c>
      <c r="K51" s="43"/>
      <c r="L51" s="44">
        <v>2271877</v>
      </c>
      <c r="M51" s="45"/>
    </row>
  </sheetData>
  <mergeCells count="26">
    <mergeCell ref="A1:M1"/>
    <mergeCell ref="A2:M2"/>
    <mergeCell ref="B7:D7"/>
    <mergeCell ref="E7:F7"/>
    <mergeCell ref="G7:M7"/>
    <mergeCell ref="A35:B35"/>
    <mergeCell ref="A3:M3"/>
    <mergeCell ref="A5:A6"/>
    <mergeCell ref="B5:D6"/>
    <mergeCell ref="E5:F6"/>
    <mergeCell ref="G5:M6"/>
    <mergeCell ref="A8:B13"/>
    <mergeCell ref="C8:M8"/>
    <mergeCell ref="E9:F9"/>
    <mergeCell ref="G9:H9"/>
    <mergeCell ref="J9:K9"/>
    <mergeCell ref="L9:L12"/>
    <mergeCell ref="M9:M12"/>
    <mergeCell ref="C10:C12"/>
    <mergeCell ref="D10:D12"/>
    <mergeCell ref="F10:F12"/>
    <mergeCell ref="H10:H12"/>
    <mergeCell ref="I10:I12"/>
    <mergeCell ref="J10:J12"/>
    <mergeCell ref="K10:K12"/>
    <mergeCell ref="A14:B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F43" sqref="F43"/>
    </sheetView>
  </sheetViews>
  <sheetFormatPr defaultRowHeight="15"/>
  <cols>
    <col min="2" max="2" width="15.28515625" customWidth="1"/>
    <col min="3" max="3" width="48.28515625" customWidth="1"/>
    <col min="5" max="5" width="22.85546875" customWidth="1"/>
    <col min="7" max="7" width="19.42578125" customWidth="1"/>
    <col min="8" max="8" width="15" customWidth="1"/>
    <col min="9" max="9" width="19.140625" customWidth="1"/>
    <col min="10" max="10" width="21.5703125" customWidth="1"/>
    <col min="11" max="11" width="14.28515625" customWidth="1"/>
    <col min="12" max="12" width="14.85546875" customWidth="1"/>
    <col min="14" max="14" width="14.7109375" customWidth="1"/>
    <col min="15" max="15" width="17.28515625" customWidth="1"/>
  </cols>
  <sheetData>
    <row r="1" spans="1:20">
      <c r="A1" s="340"/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</row>
    <row r="2" spans="1:20">
      <c r="A2" s="534" t="s">
        <v>70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340"/>
      <c r="O2" s="340"/>
      <c r="P2" s="340"/>
      <c r="Q2" s="340"/>
      <c r="R2" s="340"/>
      <c r="S2" s="340"/>
      <c r="T2" s="340"/>
    </row>
    <row r="3" spans="1:20">
      <c r="A3" s="559" t="s">
        <v>69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340"/>
      <c r="O3" s="340"/>
      <c r="P3" s="340"/>
      <c r="Q3" s="340"/>
      <c r="R3" s="340"/>
      <c r="S3" s="340"/>
      <c r="T3" s="340"/>
    </row>
    <row r="4" spans="1:20">
      <c r="A4" s="560" t="s">
        <v>0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340"/>
      <c r="O4" s="340"/>
      <c r="P4" s="340"/>
      <c r="Q4" s="340"/>
      <c r="R4" s="340"/>
      <c r="S4" s="340"/>
      <c r="T4" s="340"/>
    </row>
    <row r="5" spans="1:20" ht="15.75" thickBo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340"/>
      <c r="O5" s="340"/>
      <c r="P5" s="340"/>
      <c r="Q5" s="340"/>
      <c r="R5" s="340"/>
      <c r="S5" s="340"/>
      <c r="T5" s="340"/>
    </row>
    <row r="6" spans="1:20" ht="15.75" thickTop="1">
      <c r="A6" s="526" t="s">
        <v>1</v>
      </c>
      <c r="B6" s="528" t="s">
        <v>2</v>
      </c>
      <c r="C6" s="528"/>
      <c r="D6" s="528"/>
      <c r="E6" s="530" t="s">
        <v>3</v>
      </c>
      <c r="F6" s="530"/>
      <c r="G6" s="528">
        <v>14</v>
      </c>
      <c r="H6" s="528"/>
      <c r="I6" s="528"/>
      <c r="J6" s="528"/>
      <c r="K6" s="528"/>
      <c r="L6" s="528"/>
      <c r="M6" s="532"/>
      <c r="N6" s="340"/>
      <c r="O6" s="340"/>
      <c r="P6" s="340"/>
      <c r="Q6" s="340"/>
      <c r="R6" s="340"/>
      <c r="S6" s="340"/>
      <c r="T6" s="340"/>
    </row>
    <row r="7" spans="1:20">
      <c r="A7" s="527"/>
      <c r="B7" s="529"/>
      <c r="C7" s="529"/>
      <c r="D7" s="529"/>
      <c r="E7" s="531"/>
      <c r="F7" s="531"/>
      <c r="G7" s="529"/>
      <c r="H7" s="529"/>
      <c r="I7" s="529"/>
      <c r="J7" s="529"/>
      <c r="K7" s="529"/>
      <c r="L7" s="529"/>
      <c r="M7" s="533"/>
      <c r="N7" s="340"/>
      <c r="O7" s="340"/>
      <c r="P7" s="340"/>
      <c r="Q7" s="340"/>
      <c r="R7" s="340"/>
      <c r="S7" s="340"/>
      <c r="T7" s="340"/>
    </row>
    <row r="8" spans="1:20">
      <c r="A8" s="2" t="s">
        <v>134</v>
      </c>
      <c r="B8" s="536" t="s">
        <v>30</v>
      </c>
      <c r="C8" s="536"/>
      <c r="D8" s="536"/>
      <c r="E8" s="537" t="s">
        <v>73</v>
      </c>
      <c r="F8" s="537"/>
      <c r="G8" s="538" t="s">
        <v>29</v>
      </c>
      <c r="H8" s="536"/>
      <c r="I8" s="536"/>
      <c r="J8" s="536"/>
      <c r="K8" s="536"/>
      <c r="L8" s="536"/>
      <c r="M8" s="539"/>
      <c r="N8" s="340"/>
      <c r="O8" s="340"/>
      <c r="P8" s="340"/>
      <c r="Q8" s="340"/>
      <c r="R8" s="340"/>
      <c r="S8" s="340"/>
      <c r="T8" s="340"/>
    </row>
    <row r="9" spans="1:20">
      <c r="A9" s="540" t="s">
        <v>5</v>
      </c>
      <c r="B9" s="541"/>
      <c r="C9" s="546" t="s">
        <v>74</v>
      </c>
      <c r="D9" s="547"/>
      <c r="E9" s="547"/>
      <c r="F9" s="547"/>
      <c r="G9" s="547"/>
      <c r="H9" s="547"/>
      <c r="I9" s="547"/>
      <c r="J9" s="547"/>
      <c r="K9" s="547"/>
      <c r="L9" s="547"/>
      <c r="M9" s="548"/>
      <c r="N9" s="340"/>
      <c r="O9" s="340"/>
      <c r="P9" s="340"/>
      <c r="Q9" s="340"/>
      <c r="R9" s="340"/>
      <c r="S9" s="340"/>
      <c r="T9" s="340"/>
    </row>
    <row r="10" spans="1:20">
      <c r="A10" s="542"/>
      <c r="B10" s="543"/>
      <c r="C10" s="3" t="s">
        <v>75</v>
      </c>
      <c r="D10" s="4">
        <v>2024</v>
      </c>
      <c r="E10" s="549" t="s">
        <v>6</v>
      </c>
      <c r="F10" s="550"/>
      <c r="G10" s="549" t="s">
        <v>6</v>
      </c>
      <c r="H10" s="550"/>
      <c r="I10" s="5" t="s">
        <v>6</v>
      </c>
      <c r="J10" s="549" t="s">
        <v>6</v>
      </c>
      <c r="K10" s="550"/>
      <c r="L10" s="551" t="s">
        <v>76</v>
      </c>
      <c r="M10" s="554" t="s">
        <v>7</v>
      </c>
      <c r="N10" s="340"/>
      <c r="O10" s="340"/>
      <c r="P10" s="340"/>
      <c r="Q10" s="340"/>
      <c r="R10" s="340"/>
      <c r="S10" s="340"/>
      <c r="T10" s="340"/>
    </row>
    <row r="11" spans="1:20">
      <c r="A11" s="542"/>
      <c r="B11" s="543"/>
      <c r="C11" s="557" t="s">
        <v>77</v>
      </c>
      <c r="D11" s="558" t="s">
        <v>8</v>
      </c>
      <c r="E11" s="419" t="s">
        <v>136</v>
      </c>
      <c r="F11" s="512" t="s">
        <v>8</v>
      </c>
      <c r="G11" s="419" t="s">
        <v>137</v>
      </c>
      <c r="H11" s="512" t="s">
        <v>8</v>
      </c>
      <c r="I11" s="515" t="s">
        <v>78</v>
      </c>
      <c r="J11" s="518" t="s">
        <v>11</v>
      </c>
      <c r="K11" s="512" t="s">
        <v>8</v>
      </c>
      <c r="L11" s="552"/>
      <c r="M11" s="555"/>
      <c r="N11" s="561"/>
      <c r="O11" s="562"/>
      <c r="P11" s="562"/>
      <c r="Q11" s="562"/>
      <c r="R11" s="562"/>
      <c r="S11" s="562"/>
      <c r="T11" s="562"/>
    </row>
    <row r="12" spans="1:20">
      <c r="A12" s="542"/>
      <c r="B12" s="543"/>
      <c r="C12" s="519"/>
      <c r="D12" s="513"/>
      <c r="E12" s="417" t="s">
        <v>139</v>
      </c>
      <c r="F12" s="513"/>
      <c r="G12" s="417" t="s">
        <v>140</v>
      </c>
      <c r="H12" s="513"/>
      <c r="I12" s="516"/>
      <c r="J12" s="519"/>
      <c r="K12" s="513"/>
      <c r="L12" s="552"/>
      <c r="M12" s="555"/>
      <c r="N12" s="561"/>
      <c r="O12" s="562"/>
      <c r="P12" s="562"/>
      <c r="Q12" s="562"/>
      <c r="R12" s="562"/>
      <c r="S12" s="562"/>
      <c r="T12" s="562"/>
    </row>
    <row r="13" spans="1:20">
      <c r="A13" s="542"/>
      <c r="B13" s="543"/>
      <c r="C13" s="520"/>
      <c r="D13" s="514"/>
      <c r="E13" s="418" t="s">
        <v>141</v>
      </c>
      <c r="F13" s="514"/>
      <c r="G13" s="418" t="s">
        <v>142</v>
      </c>
      <c r="H13" s="514"/>
      <c r="I13" s="517"/>
      <c r="J13" s="520"/>
      <c r="K13" s="514"/>
      <c r="L13" s="553"/>
      <c r="M13" s="556"/>
      <c r="N13" s="561"/>
      <c r="O13" s="562"/>
      <c r="P13" s="562"/>
      <c r="Q13" s="562"/>
      <c r="R13" s="562"/>
      <c r="S13" s="562"/>
      <c r="T13" s="562"/>
    </row>
    <row r="14" spans="1:20" ht="15.75" thickBot="1">
      <c r="A14" s="544"/>
      <c r="B14" s="545"/>
      <c r="C14" s="6">
        <v>-1</v>
      </c>
      <c r="D14" s="6">
        <v>-2</v>
      </c>
      <c r="E14" s="6">
        <v>-3</v>
      </c>
      <c r="F14" s="6">
        <v>-4</v>
      </c>
      <c r="G14" s="6">
        <v>-5</v>
      </c>
      <c r="H14" s="6">
        <v>-6</v>
      </c>
      <c r="I14" s="6" t="s">
        <v>18</v>
      </c>
      <c r="J14" s="6">
        <v>-8</v>
      </c>
      <c r="K14" s="6">
        <v>-9</v>
      </c>
      <c r="L14" s="6" t="s">
        <v>21</v>
      </c>
      <c r="M14" s="7" t="s">
        <v>22</v>
      </c>
      <c r="N14" s="340"/>
      <c r="O14" s="340"/>
      <c r="P14" s="340"/>
      <c r="Q14" s="340"/>
      <c r="R14" s="340"/>
      <c r="S14" s="340"/>
      <c r="T14" s="340"/>
    </row>
    <row r="15" spans="1:20" ht="15.75" thickTop="1">
      <c r="A15" s="521" t="s">
        <v>43</v>
      </c>
      <c r="B15" s="522"/>
      <c r="C15" s="8"/>
      <c r="D15" s="9"/>
      <c r="E15" s="8"/>
      <c r="F15" s="9"/>
      <c r="G15" s="8"/>
      <c r="H15" s="9"/>
      <c r="I15" s="10"/>
      <c r="J15" s="8"/>
      <c r="K15" s="9"/>
      <c r="L15" s="8"/>
      <c r="M15" s="11"/>
      <c r="N15" s="340"/>
      <c r="O15" s="340"/>
      <c r="P15" s="340"/>
      <c r="Q15" s="340"/>
      <c r="R15" s="340"/>
      <c r="S15" s="340"/>
      <c r="T15" s="340"/>
    </row>
    <row r="16" spans="1:20">
      <c r="A16" s="12" t="s">
        <v>23</v>
      </c>
      <c r="B16" s="13" t="s">
        <v>24</v>
      </c>
      <c r="C16" s="8"/>
      <c r="D16" s="9"/>
      <c r="E16" s="8"/>
      <c r="F16" s="9"/>
      <c r="G16" s="8"/>
      <c r="H16" s="9"/>
      <c r="I16" s="14"/>
      <c r="J16" s="8"/>
      <c r="K16" s="9"/>
      <c r="L16" s="8"/>
      <c r="M16" s="11"/>
      <c r="N16" s="340"/>
      <c r="O16" s="340"/>
      <c r="P16" s="340"/>
      <c r="Q16" s="340"/>
      <c r="R16" s="340"/>
      <c r="S16" s="340"/>
      <c r="T16" s="340"/>
    </row>
    <row r="17" spans="1:20">
      <c r="A17" s="15">
        <v>600</v>
      </c>
      <c r="B17" s="16" t="s">
        <v>46</v>
      </c>
      <c r="C17" s="19">
        <v>60123752</v>
      </c>
      <c r="D17" s="341">
        <v>55</v>
      </c>
      <c r="E17" s="19">
        <v>55800000</v>
      </c>
      <c r="F17" s="18">
        <v>52</v>
      </c>
      <c r="G17" s="19">
        <v>58150000</v>
      </c>
      <c r="H17" s="18">
        <v>55</v>
      </c>
      <c r="I17" s="19">
        <v>2350000</v>
      </c>
      <c r="J17" s="19">
        <v>57560867</v>
      </c>
      <c r="K17" s="18">
        <v>55</v>
      </c>
      <c r="L17" s="19">
        <v>589133</v>
      </c>
      <c r="M17" s="20">
        <v>99</v>
      </c>
      <c r="N17" s="340"/>
      <c r="O17" s="340"/>
      <c r="P17" s="340"/>
      <c r="Q17" s="340"/>
      <c r="R17" s="340"/>
      <c r="S17" s="340"/>
      <c r="T17" s="340"/>
    </row>
    <row r="18" spans="1:20">
      <c r="A18" s="15">
        <v>601</v>
      </c>
      <c r="B18" s="16" t="s">
        <v>48</v>
      </c>
      <c r="C18" s="19">
        <v>9250378</v>
      </c>
      <c r="D18" s="341">
        <v>8</v>
      </c>
      <c r="E18" s="19">
        <v>9222000</v>
      </c>
      <c r="F18" s="18">
        <v>9</v>
      </c>
      <c r="G18" s="19">
        <v>9622000</v>
      </c>
      <c r="H18" s="18">
        <v>9</v>
      </c>
      <c r="I18" s="19">
        <v>400000</v>
      </c>
      <c r="J18" s="19">
        <v>9547007</v>
      </c>
      <c r="K18" s="18">
        <v>9</v>
      </c>
      <c r="L18" s="19">
        <v>74993</v>
      </c>
      <c r="M18" s="20">
        <v>99</v>
      </c>
      <c r="N18" s="340"/>
      <c r="O18" s="340"/>
      <c r="P18" s="340"/>
      <c r="Q18" s="340"/>
      <c r="R18" s="340"/>
      <c r="S18" s="340"/>
      <c r="T18" s="340"/>
    </row>
    <row r="19" spans="1:20">
      <c r="A19" s="15">
        <v>602</v>
      </c>
      <c r="B19" s="16" t="s">
        <v>50</v>
      </c>
      <c r="C19" s="19">
        <v>39724437</v>
      </c>
      <c r="D19" s="341">
        <v>36</v>
      </c>
      <c r="E19" s="19">
        <v>43128000</v>
      </c>
      <c r="F19" s="18">
        <v>40</v>
      </c>
      <c r="G19" s="19">
        <v>38078000</v>
      </c>
      <c r="H19" s="18">
        <v>36</v>
      </c>
      <c r="I19" s="19">
        <v>-5050000</v>
      </c>
      <c r="J19" s="19">
        <v>37952437</v>
      </c>
      <c r="K19" s="18">
        <v>36</v>
      </c>
      <c r="L19" s="19">
        <v>125563</v>
      </c>
      <c r="M19" s="20">
        <v>100</v>
      </c>
      <c r="N19" s="340"/>
      <c r="O19" s="340"/>
      <c r="P19" s="340"/>
      <c r="Q19" s="340"/>
      <c r="R19" s="340"/>
      <c r="S19" s="340"/>
      <c r="T19" s="340"/>
    </row>
    <row r="20" spans="1:20">
      <c r="A20" s="15">
        <v>603</v>
      </c>
      <c r="B20" s="16" t="s">
        <v>52</v>
      </c>
      <c r="C20" s="18">
        <v>0</v>
      </c>
      <c r="D20" s="341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340"/>
      <c r="O20" s="340"/>
      <c r="P20" s="340"/>
      <c r="Q20" s="340"/>
      <c r="R20" s="340"/>
      <c r="S20" s="340"/>
      <c r="T20" s="340"/>
    </row>
    <row r="21" spans="1:20">
      <c r="A21" s="15">
        <v>604</v>
      </c>
      <c r="B21" s="16" t="s">
        <v>54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340"/>
      <c r="O21" s="340"/>
      <c r="P21" s="340"/>
      <c r="Q21" s="340"/>
      <c r="R21" s="340"/>
      <c r="S21" s="340"/>
      <c r="T21" s="340"/>
    </row>
    <row r="22" spans="1:20">
      <c r="A22" s="15">
        <v>605</v>
      </c>
      <c r="B22" s="16" t="s">
        <v>56</v>
      </c>
      <c r="C22" s="341">
        <v>0</v>
      </c>
      <c r="D22" s="341">
        <v>0</v>
      </c>
      <c r="E22" s="341">
        <v>0</v>
      </c>
      <c r="F22" s="341">
        <v>0</v>
      </c>
      <c r="G22" s="341">
        <v>0</v>
      </c>
      <c r="H22" s="341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340"/>
      <c r="O22" s="340"/>
      <c r="P22" s="340"/>
      <c r="Q22" s="340"/>
      <c r="R22" s="340"/>
      <c r="S22" s="340"/>
      <c r="T22" s="340"/>
    </row>
    <row r="23" spans="1:20">
      <c r="A23" s="15">
        <v>606</v>
      </c>
      <c r="B23" s="16" t="s">
        <v>58</v>
      </c>
      <c r="C23" s="342">
        <v>165000</v>
      </c>
      <c r="D23" s="341">
        <v>0</v>
      </c>
      <c r="E23" s="341">
        <v>0</v>
      </c>
      <c r="F23" s="341">
        <v>0</v>
      </c>
      <c r="G23" s="342">
        <v>100000</v>
      </c>
      <c r="H23" s="341">
        <v>0</v>
      </c>
      <c r="I23" s="19">
        <v>100000</v>
      </c>
      <c r="J23" s="19">
        <v>100000</v>
      </c>
      <c r="K23" s="18">
        <v>0</v>
      </c>
      <c r="L23" s="18">
        <v>0</v>
      </c>
      <c r="M23" s="20">
        <v>0</v>
      </c>
      <c r="N23" s="340"/>
      <c r="O23" s="340"/>
      <c r="P23" s="340"/>
      <c r="Q23" s="340"/>
      <c r="R23" s="340"/>
      <c r="S23" s="340"/>
      <c r="T23" s="340"/>
    </row>
    <row r="24" spans="1:20">
      <c r="A24" s="21"/>
      <c r="B24" s="22" t="s">
        <v>79</v>
      </c>
      <c r="C24" s="343">
        <v>109263567</v>
      </c>
      <c r="D24" s="344">
        <v>66</v>
      </c>
      <c r="E24" s="343">
        <v>108150000</v>
      </c>
      <c r="F24" s="345">
        <v>78</v>
      </c>
      <c r="G24" s="343">
        <v>105950000</v>
      </c>
      <c r="H24" s="345">
        <v>38</v>
      </c>
      <c r="I24" s="25">
        <v>-2200000</v>
      </c>
      <c r="J24" s="25">
        <v>105160311</v>
      </c>
      <c r="K24" s="24">
        <v>38</v>
      </c>
      <c r="L24" s="25">
        <v>789689</v>
      </c>
      <c r="M24" s="26">
        <v>99</v>
      </c>
      <c r="N24" s="340"/>
      <c r="O24" s="340"/>
      <c r="P24" s="340"/>
      <c r="Q24" s="340"/>
      <c r="R24" s="340"/>
      <c r="S24" s="340"/>
      <c r="T24" s="340"/>
    </row>
    <row r="25" spans="1:20">
      <c r="A25" s="15">
        <v>230</v>
      </c>
      <c r="B25" s="16" t="s">
        <v>60</v>
      </c>
      <c r="C25" s="341">
        <v>0</v>
      </c>
      <c r="D25" s="341">
        <v>0</v>
      </c>
      <c r="E25" s="341">
        <v>0</v>
      </c>
      <c r="F25" s="341">
        <v>0</v>
      </c>
      <c r="G25" s="341">
        <v>0</v>
      </c>
      <c r="H25" s="341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340"/>
      <c r="O25" s="340"/>
      <c r="P25" s="340"/>
      <c r="Q25" s="340"/>
      <c r="R25" s="340"/>
      <c r="S25" s="340"/>
      <c r="T25" s="340"/>
    </row>
    <row r="26" spans="1:20">
      <c r="A26" s="15">
        <v>231</v>
      </c>
      <c r="B26" s="16" t="s">
        <v>62</v>
      </c>
      <c r="C26" s="342">
        <v>57034906</v>
      </c>
      <c r="D26" s="341">
        <v>0</v>
      </c>
      <c r="E26" s="342">
        <v>30000000</v>
      </c>
      <c r="F26" s="341">
        <v>0</v>
      </c>
      <c r="G26" s="342">
        <v>173000000</v>
      </c>
      <c r="H26" s="341">
        <v>0</v>
      </c>
      <c r="I26" s="19">
        <v>143000000</v>
      </c>
      <c r="J26" s="19">
        <v>169272985</v>
      </c>
      <c r="K26" s="18">
        <v>0</v>
      </c>
      <c r="L26" s="19">
        <v>3727015</v>
      </c>
      <c r="M26" s="20">
        <v>98</v>
      </c>
      <c r="N26" s="340"/>
      <c r="O26" s="340"/>
      <c r="P26" s="340"/>
      <c r="Q26" s="340"/>
      <c r="R26" s="340"/>
      <c r="S26" s="340"/>
      <c r="T26" s="340"/>
    </row>
    <row r="27" spans="1:20" ht="20.100000000000001" customHeight="1">
      <c r="A27" s="21"/>
      <c r="B27" s="22" t="s">
        <v>80</v>
      </c>
      <c r="C27" s="343">
        <v>57034906</v>
      </c>
      <c r="D27" s="344">
        <v>34</v>
      </c>
      <c r="E27" s="343">
        <v>30000000</v>
      </c>
      <c r="F27" s="344">
        <v>22</v>
      </c>
      <c r="G27" s="343">
        <v>173000000</v>
      </c>
      <c r="H27" s="344">
        <v>62</v>
      </c>
      <c r="I27" s="24">
        <v>0</v>
      </c>
      <c r="J27" s="25">
        <v>169272985</v>
      </c>
      <c r="K27" s="24">
        <v>62</v>
      </c>
      <c r="L27" s="25">
        <v>3727015</v>
      </c>
      <c r="M27" s="26">
        <v>98</v>
      </c>
      <c r="N27" s="340"/>
      <c r="O27" s="340"/>
      <c r="P27" s="340"/>
      <c r="Q27" s="340"/>
      <c r="R27" s="340"/>
      <c r="S27" s="340"/>
      <c r="T27" s="340"/>
    </row>
    <row r="28" spans="1:20" ht="18" customHeight="1">
      <c r="A28" s="15">
        <v>230</v>
      </c>
      <c r="B28" s="16" t="s">
        <v>60</v>
      </c>
      <c r="C28" s="341">
        <v>0</v>
      </c>
      <c r="D28" s="341">
        <v>0</v>
      </c>
      <c r="E28" s="341">
        <v>0</v>
      </c>
      <c r="F28" s="341">
        <v>0</v>
      </c>
      <c r="G28" s="341">
        <v>0</v>
      </c>
      <c r="H28" s="341">
        <v>0</v>
      </c>
      <c r="I28" s="18">
        <v>0</v>
      </c>
      <c r="J28" s="18">
        <v>0</v>
      </c>
      <c r="K28" s="18">
        <v>0</v>
      </c>
      <c r="L28" s="18">
        <v>0</v>
      </c>
      <c r="M28" s="26">
        <v>0</v>
      </c>
      <c r="N28" s="340"/>
      <c r="O28" s="340"/>
      <c r="P28" s="340"/>
      <c r="Q28" s="340"/>
      <c r="R28" s="340"/>
      <c r="S28" s="340"/>
      <c r="T28" s="340"/>
    </row>
    <row r="29" spans="1:20" ht="21" customHeight="1">
      <c r="A29" s="15">
        <v>231</v>
      </c>
      <c r="B29" s="16" t="s">
        <v>62</v>
      </c>
      <c r="C29" s="341">
        <v>0</v>
      </c>
      <c r="D29" s="341">
        <v>0</v>
      </c>
      <c r="E29" s="341">
        <v>0</v>
      </c>
      <c r="F29" s="341">
        <v>0</v>
      </c>
      <c r="G29" s="341">
        <v>0</v>
      </c>
      <c r="H29" s="341">
        <v>0</v>
      </c>
      <c r="I29" s="18">
        <v>0</v>
      </c>
      <c r="J29" s="18">
        <v>0</v>
      </c>
      <c r="K29" s="18">
        <v>0</v>
      </c>
      <c r="L29" s="18">
        <v>0</v>
      </c>
      <c r="M29" s="26">
        <v>0</v>
      </c>
      <c r="N29" s="340"/>
      <c r="O29" s="340"/>
      <c r="P29" s="340"/>
      <c r="Q29" s="340"/>
      <c r="R29" s="340"/>
      <c r="S29" s="340"/>
      <c r="T29" s="340"/>
    </row>
    <row r="30" spans="1:20" ht="15" customHeight="1">
      <c r="A30" s="21"/>
      <c r="B30" s="22" t="s">
        <v>81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24">
        <v>0</v>
      </c>
      <c r="J30" s="24">
        <v>0</v>
      </c>
      <c r="K30" s="24">
        <v>0</v>
      </c>
      <c r="L30" s="24">
        <v>0</v>
      </c>
      <c r="M30" s="26">
        <v>0</v>
      </c>
      <c r="N30" s="340"/>
      <c r="O30" s="340"/>
      <c r="P30" s="340"/>
      <c r="Q30" s="340"/>
      <c r="R30" s="340"/>
      <c r="S30" s="340"/>
      <c r="T30" s="340"/>
    </row>
    <row r="31" spans="1:20" ht="32.25" customHeight="1">
      <c r="A31" s="27"/>
      <c r="B31" s="28" t="s">
        <v>82</v>
      </c>
      <c r="C31" s="346">
        <v>57034906</v>
      </c>
      <c r="D31" s="347">
        <v>34</v>
      </c>
      <c r="E31" s="346">
        <v>30000000</v>
      </c>
      <c r="F31" s="347">
        <v>22</v>
      </c>
      <c r="G31" s="346">
        <v>173000000</v>
      </c>
      <c r="H31" s="347">
        <v>62</v>
      </c>
      <c r="I31" s="30">
        <v>143000000</v>
      </c>
      <c r="J31" s="30">
        <v>169272985</v>
      </c>
      <c r="K31" s="29">
        <v>62</v>
      </c>
      <c r="L31" s="30">
        <v>3727015</v>
      </c>
      <c r="M31" s="26">
        <v>98</v>
      </c>
      <c r="N31" s="340"/>
      <c r="O31" s="340"/>
      <c r="P31" s="340"/>
      <c r="Q31" s="340"/>
      <c r="R31" s="340"/>
      <c r="S31" s="340"/>
      <c r="T31" s="340"/>
    </row>
    <row r="32" spans="1:20" ht="51" customHeight="1">
      <c r="A32" s="27"/>
      <c r="B32" s="28" t="s">
        <v>83</v>
      </c>
      <c r="C32" s="30">
        <v>166298473</v>
      </c>
      <c r="D32" s="29">
        <v>100</v>
      </c>
      <c r="E32" s="30">
        <v>138150000</v>
      </c>
      <c r="F32" s="29">
        <v>100</v>
      </c>
      <c r="G32" s="30">
        <v>278950000</v>
      </c>
      <c r="H32" s="29">
        <v>100</v>
      </c>
      <c r="I32" s="30">
        <v>-2200000</v>
      </c>
      <c r="J32" s="30">
        <v>274433296</v>
      </c>
      <c r="K32" s="29">
        <v>100</v>
      </c>
      <c r="L32" s="30">
        <v>4516704</v>
      </c>
      <c r="M32" s="26">
        <v>98</v>
      </c>
      <c r="N32" s="340"/>
      <c r="O32" s="340"/>
      <c r="P32" s="340"/>
      <c r="Q32" s="340"/>
      <c r="R32" s="340"/>
      <c r="S32" s="340"/>
      <c r="T32" s="340"/>
    </row>
    <row r="33" spans="1:20">
      <c r="A33" s="21"/>
      <c r="B33" s="22" t="s">
        <v>84</v>
      </c>
      <c r="C33" s="24">
        <v>0</v>
      </c>
      <c r="D33" s="24"/>
      <c r="E33" s="24"/>
      <c r="F33" s="24"/>
      <c r="G33" s="24"/>
      <c r="H33" s="24"/>
      <c r="I33" s="24"/>
      <c r="J33" s="24">
        <v>0</v>
      </c>
      <c r="K33" s="24"/>
      <c r="L33" s="24"/>
      <c r="M33" s="26"/>
      <c r="N33" s="340"/>
      <c r="O33" s="340"/>
      <c r="P33" s="340"/>
      <c r="Q33" s="340"/>
      <c r="R33" s="340"/>
      <c r="S33" s="340"/>
      <c r="T33" s="340"/>
    </row>
    <row r="34" spans="1:20">
      <c r="A34" s="21"/>
      <c r="B34" s="22" t="s">
        <v>85</v>
      </c>
      <c r="C34" s="24">
        <v>0</v>
      </c>
      <c r="D34" s="24"/>
      <c r="E34" s="24"/>
      <c r="F34" s="24"/>
      <c r="G34" s="24"/>
      <c r="H34" s="24"/>
      <c r="I34" s="24"/>
      <c r="J34" s="24">
        <v>0</v>
      </c>
      <c r="K34" s="24"/>
      <c r="L34" s="24"/>
      <c r="M34" s="26"/>
      <c r="N34" s="340"/>
      <c r="O34" s="340"/>
      <c r="P34" s="340"/>
      <c r="Q34" s="340"/>
      <c r="R34" s="340"/>
      <c r="S34" s="340"/>
      <c r="T34" s="340"/>
    </row>
    <row r="35" spans="1:20" ht="15.75" thickBot="1">
      <c r="A35" s="27"/>
      <c r="B35" s="28" t="s">
        <v>86</v>
      </c>
      <c r="C35" s="30">
        <v>166298473</v>
      </c>
      <c r="D35" s="29"/>
      <c r="E35" s="29"/>
      <c r="F35" s="29"/>
      <c r="G35" s="29"/>
      <c r="H35" s="29"/>
      <c r="I35" s="29"/>
      <c r="J35" s="30">
        <v>274433296</v>
      </c>
      <c r="K35" s="29"/>
      <c r="L35" s="29"/>
      <c r="M35" s="32"/>
      <c r="N35" s="340"/>
      <c r="O35" s="340"/>
      <c r="P35" s="340"/>
      <c r="Q35" s="340"/>
      <c r="R35" s="340"/>
      <c r="S35" s="340"/>
      <c r="T35" s="340"/>
    </row>
    <row r="36" spans="1:20" ht="15.75" thickTop="1">
      <c r="A36" s="523" t="s">
        <v>87</v>
      </c>
      <c r="B36" s="524"/>
      <c r="C36" s="33"/>
      <c r="D36" s="34"/>
      <c r="E36" s="33"/>
      <c r="F36" s="34"/>
      <c r="G36" s="33"/>
      <c r="H36" s="34"/>
      <c r="I36" s="35"/>
      <c r="J36" s="33"/>
      <c r="K36" s="34"/>
      <c r="L36" s="33"/>
      <c r="M36" s="36"/>
      <c r="N36" s="340"/>
      <c r="O36" s="340"/>
      <c r="P36" s="340"/>
      <c r="Q36" s="340"/>
      <c r="R36" s="340"/>
      <c r="S36" s="340"/>
      <c r="T36" s="340"/>
    </row>
    <row r="37" spans="1:20">
      <c r="A37" s="37" t="s">
        <v>44</v>
      </c>
      <c r="B37" s="13" t="s">
        <v>24</v>
      </c>
      <c r="C37" s="8"/>
      <c r="D37" s="9"/>
      <c r="E37" s="8"/>
      <c r="F37" s="9"/>
      <c r="G37" s="8"/>
      <c r="H37" s="9"/>
      <c r="I37" s="14"/>
      <c r="J37" s="8"/>
      <c r="K37" s="9"/>
      <c r="L37" s="8"/>
      <c r="M37" s="11"/>
      <c r="N37" s="340"/>
      <c r="O37" s="340"/>
      <c r="P37" s="340"/>
      <c r="Q37" s="340"/>
      <c r="R37" s="340"/>
      <c r="S37" s="340"/>
      <c r="T37" s="340"/>
    </row>
    <row r="38" spans="1:20" ht="18">
      <c r="A38" s="15"/>
      <c r="B38" s="38" t="s">
        <v>88</v>
      </c>
      <c r="C38" s="30">
        <v>109263567</v>
      </c>
      <c r="D38" s="29">
        <v>66</v>
      </c>
      <c r="E38" s="30">
        <v>108150000</v>
      </c>
      <c r="F38" s="29">
        <v>78</v>
      </c>
      <c r="G38" s="30">
        <v>105950000</v>
      </c>
      <c r="H38" s="29">
        <v>0</v>
      </c>
      <c r="I38" s="30">
        <v>-2200000</v>
      </c>
      <c r="J38" s="30">
        <v>105160311</v>
      </c>
      <c r="K38" s="29">
        <v>38</v>
      </c>
      <c r="L38" s="30">
        <v>789689</v>
      </c>
      <c r="M38" s="32">
        <v>17</v>
      </c>
      <c r="N38" s="340"/>
      <c r="O38" s="340"/>
      <c r="P38" s="340"/>
      <c r="Q38" s="340"/>
      <c r="R38" s="340"/>
      <c r="S38" s="340"/>
      <c r="T38" s="340"/>
    </row>
    <row r="39" spans="1:20">
      <c r="A39" s="15" t="s">
        <v>89</v>
      </c>
      <c r="B39" s="39" t="s">
        <v>90</v>
      </c>
      <c r="C39" s="18"/>
      <c r="D39" s="18"/>
      <c r="E39" s="18"/>
      <c r="F39" s="18"/>
      <c r="G39" s="18"/>
      <c r="H39" s="18"/>
      <c r="I39" s="29">
        <v>0</v>
      </c>
      <c r="J39" s="18"/>
      <c r="K39" s="18"/>
      <c r="L39" s="18"/>
      <c r="M39" s="20"/>
      <c r="N39" s="340"/>
      <c r="O39" s="340"/>
      <c r="P39" s="340"/>
      <c r="Q39" s="340"/>
      <c r="R39" s="340"/>
      <c r="S39" s="340"/>
      <c r="T39" s="340"/>
    </row>
    <row r="40" spans="1:20" ht="18">
      <c r="A40" s="15" t="s">
        <v>162</v>
      </c>
      <c r="B40" s="39" t="s">
        <v>163</v>
      </c>
      <c r="C40" s="19">
        <v>103891387</v>
      </c>
      <c r="D40" s="18">
        <v>95</v>
      </c>
      <c r="E40" s="19">
        <v>103850000</v>
      </c>
      <c r="F40" s="18">
        <v>96</v>
      </c>
      <c r="G40" s="19">
        <v>101650000</v>
      </c>
      <c r="H40" s="18">
        <v>96</v>
      </c>
      <c r="I40" s="30">
        <v>-2200000</v>
      </c>
      <c r="J40" s="19">
        <v>100864531</v>
      </c>
      <c r="K40" s="18">
        <v>96</v>
      </c>
      <c r="L40" s="19">
        <v>785469</v>
      </c>
      <c r="M40" s="20">
        <v>99</v>
      </c>
      <c r="N40" s="340"/>
      <c r="O40" s="340"/>
      <c r="P40" s="340"/>
      <c r="Q40" s="340"/>
      <c r="R40" s="340"/>
      <c r="S40" s="340"/>
      <c r="T40" s="340"/>
    </row>
    <row r="41" spans="1:20" ht="27">
      <c r="A41" s="15" t="s">
        <v>164</v>
      </c>
      <c r="B41" s="39" t="s">
        <v>165</v>
      </c>
      <c r="C41" s="19">
        <v>5372180</v>
      </c>
      <c r="D41" s="18">
        <v>5</v>
      </c>
      <c r="E41" s="19">
        <v>4300000</v>
      </c>
      <c r="F41" s="18">
        <v>4</v>
      </c>
      <c r="G41" s="19">
        <v>4300000</v>
      </c>
      <c r="H41" s="18">
        <v>4</v>
      </c>
      <c r="I41" s="29">
        <v>0</v>
      </c>
      <c r="J41" s="19">
        <v>4295780</v>
      </c>
      <c r="K41" s="18">
        <v>4</v>
      </c>
      <c r="L41" s="19">
        <v>4220</v>
      </c>
      <c r="M41" s="20">
        <v>1</v>
      </c>
      <c r="N41" s="340"/>
      <c r="O41" s="340"/>
      <c r="P41" s="340"/>
      <c r="Q41" s="340"/>
      <c r="R41" s="340"/>
      <c r="S41" s="340"/>
      <c r="T41" s="340"/>
    </row>
    <row r="42" spans="1:20" ht="18">
      <c r="A42" s="15"/>
      <c r="B42" s="38" t="s">
        <v>105</v>
      </c>
      <c r="C42" s="30">
        <v>57034906</v>
      </c>
      <c r="D42" s="29">
        <v>34</v>
      </c>
      <c r="E42" s="30">
        <v>30000000</v>
      </c>
      <c r="F42" s="29">
        <v>22</v>
      </c>
      <c r="G42" s="30">
        <v>173000000</v>
      </c>
      <c r="H42" s="29">
        <v>62</v>
      </c>
      <c r="I42" s="30">
        <v>-2200000</v>
      </c>
      <c r="J42" s="30">
        <v>169272985</v>
      </c>
      <c r="K42" s="30">
        <v>169272985</v>
      </c>
      <c r="L42" s="30">
        <v>789689</v>
      </c>
      <c r="M42" s="20">
        <v>98</v>
      </c>
      <c r="N42" s="340"/>
      <c r="O42" s="340"/>
      <c r="P42" s="340"/>
      <c r="Q42" s="340"/>
      <c r="R42" s="340"/>
      <c r="S42" s="340"/>
      <c r="T42" s="340"/>
    </row>
    <row r="43" spans="1:20">
      <c r="A43" s="15" t="s">
        <v>89</v>
      </c>
      <c r="B43" s="39" t="s">
        <v>90</v>
      </c>
      <c r="C43" s="18"/>
      <c r="D43" s="18"/>
      <c r="E43" s="18"/>
      <c r="F43" s="18"/>
      <c r="G43" s="18"/>
      <c r="H43" s="18"/>
      <c r="I43" s="29"/>
      <c r="J43" s="18"/>
      <c r="K43" s="18"/>
      <c r="L43" s="18"/>
      <c r="M43" s="20"/>
      <c r="N43" s="340"/>
      <c r="O43" s="340"/>
      <c r="P43" s="340"/>
      <c r="Q43" s="340"/>
      <c r="R43" s="340"/>
      <c r="S43" s="340"/>
      <c r="T43" s="340"/>
    </row>
    <row r="44" spans="1:20">
      <c r="A44" s="15" t="s">
        <v>166</v>
      </c>
      <c r="B44" s="39" t="s">
        <v>167</v>
      </c>
      <c r="C44" s="19">
        <v>838774</v>
      </c>
      <c r="D44" s="18">
        <v>1</v>
      </c>
      <c r="E44" s="19">
        <v>1000000</v>
      </c>
      <c r="F44" s="18">
        <v>3</v>
      </c>
      <c r="G44" s="19">
        <v>1000000</v>
      </c>
      <c r="H44" s="18">
        <v>1</v>
      </c>
      <c r="I44" s="29">
        <v>0</v>
      </c>
      <c r="J44" s="19">
        <v>500000</v>
      </c>
      <c r="K44" s="18">
        <v>0</v>
      </c>
      <c r="L44" s="19">
        <v>500000</v>
      </c>
      <c r="M44" s="20">
        <v>13</v>
      </c>
      <c r="N44" s="340"/>
      <c r="O44" s="340"/>
      <c r="P44" s="340"/>
      <c r="Q44" s="340"/>
      <c r="R44" s="340"/>
      <c r="S44" s="340"/>
      <c r="T44" s="340"/>
    </row>
    <row r="45" spans="1:20">
      <c r="A45" s="15" t="s">
        <v>168</v>
      </c>
      <c r="B45" s="39" t="s">
        <v>169</v>
      </c>
      <c r="C45" s="19">
        <v>5370000</v>
      </c>
      <c r="D45" s="18">
        <v>9</v>
      </c>
      <c r="E45" s="19">
        <v>29000000</v>
      </c>
      <c r="F45" s="18">
        <v>97</v>
      </c>
      <c r="G45" s="19">
        <v>36890000</v>
      </c>
      <c r="H45" s="18">
        <v>21</v>
      </c>
      <c r="I45" s="30">
        <v>7890000</v>
      </c>
      <c r="J45" s="19">
        <v>36888000</v>
      </c>
      <c r="K45" s="18">
        <v>22</v>
      </c>
      <c r="L45" s="19">
        <v>2000</v>
      </c>
      <c r="M45" s="20">
        <v>0</v>
      </c>
      <c r="N45" s="340"/>
      <c r="O45" s="340"/>
      <c r="P45" s="340"/>
      <c r="Q45" s="340"/>
      <c r="R45" s="340"/>
      <c r="S45" s="340"/>
      <c r="T45" s="340"/>
    </row>
    <row r="46" spans="1:20" ht="27">
      <c r="A46" s="15" t="s">
        <v>170</v>
      </c>
      <c r="B46" s="39" t="s">
        <v>171</v>
      </c>
      <c r="C46" s="19">
        <v>50826132</v>
      </c>
      <c r="D46" s="18">
        <v>89</v>
      </c>
      <c r="E46" s="18">
        <v>0</v>
      </c>
      <c r="F46" s="18">
        <v>0</v>
      </c>
      <c r="G46" s="19">
        <v>10516000</v>
      </c>
      <c r="H46" s="18">
        <v>6</v>
      </c>
      <c r="I46" s="30">
        <v>10516000</v>
      </c>
      <c r="J46" s="19">
        <v>10509947</v>
      </c>
      <c r="K46" s="18">
        <v>6</v>
      </c>
      <c r="L46" s="19">
        <v>6053</v>
      </c>
      <c r="M46" s="20">
        <v>0</v>
      </c>
      <c r="N46" s="340"/>
      <c r="O46" s="340"/>
      <c r="P46" s="340"/>
      <c r="Q46" s="340"/>
      <c r="R46" s="340"/>
      <c r="S46" s="340"/>
      <c r="T46" s="340"/>
    </row>
    <row r="47" spans="1:20" ht="27">
      <c r="A47" s="15" t="s">
        <v>172</v>
      </c>
      <c r="B47" s="39" t="s">
        <v>173</v>
      </c>
      <c r="C47" s="18">
        <v>0</v>
      </c>
      <c r="D47" s="18">
        <v>0</v>
      </c>
      <c r="E47" s="18">
        <v>0</v>
      </c>
      <c r="F47" s="18">
        <v>0</v>
      </c>
      <c r="G47" s="19">
        <v>124594000</v>
      </c>
      <c r="H47" s="18">
        <v>72</v>
      </c>
      <c r="I47" s="30">
        <v>124594000</v>
      </c>
      <c r="J47" s="19">
        <v>121375038</v>
      </c>
      <c r="K47" s="18">
        <v>72</v>
      </c>
      <c r="L47" s="19">
        <v>3218962</v>
      </c>
      <c r="M47" s="20">
        <v>86</v>
      </c>
      <c r="N47" s="340"/>
      <c r="O47" s="340"/>
      <c r="P47" s="340"/>
      <c r="Q47" s="340"/>
      <c r="R47" s="340"/>
      <c r="S47" s="340"/>
      <c r="T47" s="340"/>
    </row>
    <row r="48" spans="1:20">
      <c r="A48" s="15" t="s">
        <v>174</v>
      </c>
      <c r="B48" s="39" t="s">
        <v>175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29">
        <v>0</v>
      </c>
      <c r="J48" s="18">
        <v>0</v>
      </c>
      <c r="K48" s="18">
        <v>0</v>
      </c>
      <c r="L48" s="18">
        <v>0</v>
      </c>
      <c r="M48" s="20">
        <v>0</v>
      </c>
      <c r="N48" s="340"/>
      <c r="O48" s="340"/>
      <c r="P48" s="340"/>
      <c r="Q48" s="340"/>
      <c r="R48" s="340"/>
      <c r="S48" s="340"/>
      <c r="T48" s="340"/>
    </row>
    <row r="49" spans="1:20" ht="36">
      <c r="A49" s="15"/>
      <c r="B49" s="40" t="s">
        <v>80</v>
      </c>
      <c r="C49" s="25">
        <v>57034906</v>
      </c>
      <c r="D49" s="24">
        <v>34</v>
      </c>
      <c r="E49" s="25">
        <v>30000000</v>
      </c>
      <c r="F49" s="24">
        <v>22</v>
      </c>
      <c r="G49" s="25">
        <v>173000000</v>
      </c>
      <c r="H49" s="24">
        <v>62</v>
      </c>
      <c r="I49" s="30">
        <v>143000000</v>
      </c>
      <c r="J49" s="25">
        <v>169272985</v>
      </c>
      <c r="K49" s="24">
        <v>62</v>
      </c>
      <c r="L49" s="25">
        <v>3727015</v>
      </c>
      <c r="M49" s="26">
        <v>83</v>
      </c>
      <c r="N49" s="340"/>
      <c r="O49" s="340"/>
      <c r="P49" s="340"/>
      <c r="Q49" s="340"/>
      <c r="R49" s="340"/>
      <c r="S49" s="340"/>
      <c r="T49" s="340"/>
    </row>
    <row r="50" spans="1:20">
      <c r="A50" s="15" t="s">
        <v>89</v>
      </c>
      <c r="B50" s="39" t="s">
        <v>90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0"/>
      <c r="N50" s="340"/>
      <c r="O50" s="340"/>
      <c r="P50" s="340"/>
      <c r="Q50" s="340"/>
      <c r="R50" s="340"/>
      <c r="S50" s="340"/>
      <c r="T50" s="340"/>
    </row>
    <row r="51" spans="1:20" ht="27">
      <c r="A51" s="15"/>
      <c r="B51" s="40" t="s">
        <v>81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6">
        <v>0</v>
      </c>
      <c r="N51" s="340"/>
      <c r="O51" s="340"/>
      <c r="P51" s="340"/>
      <c r="Q51" s="340"/>
      <c r="R51" s="340"/>
      <c r="S51" s="340"/>
      <c r="T51" s="340"/>
    </row>
    <row r="52" spans="1:20">
      <c r="A52" s="15" t="s">
        <v>89</v>
      </c>
      <c r="B52" s="39" t="s">
        <v>90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0"/>
      <c r="N52" s="340"/>
      <c r="O52" s="340"/>
      <c r="P52" s="340"/>
      <c r="Q52" s="340"/>
      <c r="R52" s="340"/>
      <c r="S52" s="340"/>
      <c r="T52" s="340"/>
    </row>
    <row r="53" spans="1:20">
      <c r="A53" s="15" t="s">
        <v>89</v>
      </c>
      <c r="B53" s="39" t="s">
        <v>90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0"/>
      <c r="N53" s="340"/>
      <c r="O53" s="340"/>
      <c r="P53" s="340"/>
      <c r="Q53" s="340"/>
      <c r="R53" s="340"/>
      <c r="S53" s="340"/>
      <c r="T53" s="340"/>
    </row>
    <row r="54" spans="1:20" ht="27.75" thickBot="1">
      <c r="A54" s="15"/>
      <c r="B54" s="41" t="s">
        <v>86</v>
      </c>
      <c r="C54" s="44">
        <v>166298473</v>
      </c>
      <c r="D54" s="43"/>
      <c r="E54" s="44">
        <v>138150000</v>
      </c>
      <c r="F54" s="43"/>
      <c r="G54" s="44">
        <v>278950000</v>
      </c>
      <c r="H54" s="43"/>
      <c r="I54" s="44">
        <v>140800000</v>
      </c>
      <c r="J54" s="44">
        <v>274433296</v>
      </c>
      <c r="K54" s="43"/>
      <c r="L54" s="44">
        <v>4516704</v>
      </c>
      <c r="M54" s="45"/>
      <c r="N54" s="340"/>
      <c r="O54" s="340"/>
      <c r="P54" s="340"/>
      <c r="Q54" s="340"/>
      <c r="R54" s="340"/>
      <c r="S54" s="340"/>
      <c r="T54" s="340"/>
    </row>
    <row r="55" spans="1:20" ht="15.75" thickTop="1">
      <c r="A55" s="563"/>
      <c r="B55" s="563"/>
      <c r="C55" s="563"/>
      <c r="D55" s="563"/>
      <c r="E55" s="563"/>
      <c r="F55" s="563"/>
      <c r="G55" s="563"/>
      <c r="H55" s="563"/>
      <c r="I55" s="563"/>
      <c r="J55" s="563"/>
      <c r="K55" s="563"/>
      <c r="L55" s="563"/>
      <c r="M55" s="563"/>
      <c r="N55" s="340"/>
      <c r="O55" s="340"/>
      <c r="P55" s="340"/>
      <c r="Q55" s="340"/>
      <c r="R55" s="340"/>
      <c r="S55" s="340"/>
      <c r="T55" s="340"/>
    </row>
  </sheetData>
  <mergeCells count="34">
    <mergeCell ref="A55:M55"/>
    <mergeCell ref="A15:B15"/>
    <mergeCell ref="A36:B36"/>
    <mergeCell ref="A9:B14"/>
    <mergeCell ref="C9:M9"/>
    <mergeCell ref="E10:F10"/>
    <mergeCell ref="G10:H10"/>
    <mergeCell ref="J10:K10"/>
    <mergeCell ref="L10:L13"/>
    <mergeCell ref="M10:M13"/>
    <mergeCell ref="C11:C13"/>
    <mergeCell ref="D11:D13"/>
    <mergeCell ref="F11:F13"/>
    <mergeCell ref="H11:H13"/>
    <mergeCell ref="I11:I13"/>
    <mergeCell ref="J11:J13"/>
    <mergeCell ref="K11:K13"/>
    <mergeCell ref="P11:P13"/>
    <mergeCell ref="Q11:Q13"/>
    <mergeCell ref="R11:R13"/>
    <mergeCell ref="S11:S13"/>
    <mergeCell ref="T11:T13"/>
    <mergeCell ref="B8:D8"/>
    <mergeCell ref="E8:F8"/>
    <mergeCell ref="G8:M8"/>
    <mergeCell ref="N11:N13"/>
    <mergeCell ref="O11:O13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50" workbookViewId="0">
      <selection activeCell="J50" sqref="J50"/>
    </sheetView>
  </sheetViews>
  <sheetFormatPr defaultRowHeight="15"/>
  <cols>
    <col min="2" max="2" width="31" customWidth="1"/>
    <col min="3" max="3" width="28.28515625" customWidth="1"/>
    <col min="5" max="5" width="17.140625" customWidth="1"/>
    <col min="6" max="6" width="18.28515625" customWidth="1"/>
    <col min="7" max="7" width="15.85546875" customWidth="1"/>
    <col min="8" max="8" width="14.42578125" customWidth="1"/>
    <col min="9" max="9" width="13.42578125" customWidth="1"/>
    <col min="10" max="10" width="14.7109375" customWidth="1"/>
    <col min="12" max="12" width="18.140625" customWidth="1"/>
    <col min="14" max="14" width="13" customWidth="1"/>
    <col min="15" max="15" width="22" customWidth="1"/>
  </cols>
  <sheetData>
    <row r="1" spans="1:13">
      <c r="A1" s="40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34" t="s">
        <v>70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</row>
    <row r="3" spans="1:13">
      <c r="A3" s="559" t="s">
        <v>69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</row>
    <row r="4" spans="1:13">
      <c r="A4" s="560" t="s">
        <v>0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</row>
    <row r="5" spans="1:13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Top="1">
      <c r="A6" s="526" t="s">
        <v>1</v>
      </c>
      <c r="B6" s="528" t="s">
        <v>2</v>
      </c>
      <c r="C6" s="528"/>
      <c r="D6" s="528"/>
      <c r="E6" s="530" t="s">
        <v>3</v>
      </c>
      <c r="F6" s="530"/>
      <c r="G6" s="528">
        <v>14</v>
      </c>
      <c r="H6" s="528"/>
      <c r="I6" s="528"/>
      <c r="J6" s="528"/>
      <c r="K6" s="528"/>
      <c r="L6" s="528"/>
      <c r="M6" s="532"/>
    </row>
    <row r="7" spans="1:13">
      <c r="A7" s="527"/>
      <c r="B7" s="529"/>
      <c r="C7" s="529"/>
      <c r="D7" s="529"/>
      <c r="E7" s="531"/>
      <c r="F7" s="531"/>
      <c r="G7" s="529"/>
      <c r="H7" s="529"/>
      <c r="I7" s="529"/>
      <c r="J7" s="529"/>
      <c r="K7" s="529"/>
      <c r="L7" s="529"/>
      <c r="M7" s="533"/>
    </row>
    <row r="8" spans="1:13">
      <c r="A8" s="2" t="s">
        <v>134</v>
      </c>
      <c r="B8" s="536" t="s">
        <v>40</v>
      </c>
      <c r="C8" s="536"/>
      <c r="D8" s="536"/>
      <c r="E8" s="537" t="s">
        <v>73</v>
      </c>
      <c r="F8" s="537"/>
      <c r="G8" s="538" t="s">
        <v>39</v>
      </c>
      <c r="H8" s="536"/>
      <c r="I8" s="536"/>
      <c r="J8" s="536"/>
      <c r="K8" s="536"/>
      <c r="L8" s="536"/>
      <c r="M8" s="539"/>
    </row>
    <row r="9" spans="1:13">
      <c r="A9" s="540" t="s">
        <v>5</v>
      </c>
      <c r="B9" s="541"/>
      <c r="C9" s="546" t="s">
        <v>74</v>
      </c>
      <c r="D9" s="547"/>
      <c r="E9" s="547"/>
      <c r="F9" s="547"/>
      <c r="G9" s="547"/>
      <c r="H9" s="547"/>
      <c r="I9" s="547"/>
      <c r="J9" s="547"/>
      <c r="K9" s="547"/>
      <c r="L9" s="547"/>
      <c r="M9" s="548"/>
    </row>
    <row r="10" spans="1:13" ht="18">
      <c r="A10" s="542"/>
      <c r="B10" s="543"/>
      <c r="C10" s="3" t="s">
        <v>75</v>
      </c>
      <c r="D10" s="4">
        <v>2024</v>
      </c>
      <c r="E10" s="549" t="s">
        <v>6</v>
      </c>
      <c r="F10" s="550"/>
      <c r="G10" s="549" t="s">
        <v>6</v>
      </c>
      <c r="H10" s="550"/>
      <c r="I10" s="348" t="s">
        <v>6</v>
      </c>
      <c r="J10" s="549" t="s">
        <v>6</v>
      </c>
      <c r="K10" s="550"/>
      <c r="L10" s="551" t="s">
        <v>76</v>
      </c>
      <c r="M10" s="554" t="s">
        <v>7</v>
      </c>
    </row>
    <row r="11" spans="1:13">
      <c r="A11" s="542"/>
      <c r="B11" s="543"/>
      <c r="C11" s="557" t="s">
        <v>77</v>
      </c>
      <c r="D11" s="558" t="s">
        <v>8</v>
      </c>
      <c r="E11" s="419" t="s">
        <v>136</v>
      </c>
      <c r="F11" s="512" t="s">
        <v>8</v>
      </c>
      <c r="G11" s="419" t="s">
        <v>137</v>
      </c>
      <c r="H11" s="512" t="s">
        <v>8</v>
      </c>
      <c r="I11" s="515" t="s">
        <v>78</v>
      </c>
      <c r="J11" s="518" t="s">
        <v>11</v>
      </c>
      <c r="K11" s="512" t="s">
        <v>8</v>
      </c>
      <c r="L11" s="552"/>
      <c r="M11" s="555"/>
    </row>
    <row r="12" spans="1:13">
      <c r="A12" s="542"/>
      <c r="B12" s="543"/>
      <c r="C12" s="519"/>
      <c r="D12" s="513"/>
      <c r="E12" s="417" t="s">
        <v>139</v>
      </c>
      <c r="F12" s="513"/>
      <c r="G12" s="417" t="s">
        <v>140</v>
      </c>
      <c r="H12" s="513"/>
      <c r="I12" s="516"/>
      <c r="J12" s="519"/>
      <c r="K12" s="513"/>
      <c r="L12" s="552"/>
      <c r="M12" s="555"/>
    </row>
    <row r="13" spans="1:13">
      <c r="A13" s="542"/>
      <c r="B13" s="543"/>
      <c r="C13" s="520"/>
      <c r="D13" s="514"/>
      <c r="E13" s="418" t="s">
        <v>141</v>
      </c>
      <c r="F13" s="514"/>
      <c r="G13" s="418" t="s">
        <v>142</v>
      </c>
      <c r="H13" s="514"/>
      <c r="I13" s="517"/>
      <c r="J13" s="520"/>
      <c r="K13" s="514"/>
      <c r="L13" s="553"/>
      <c r="M13" s="556"/>
    </row>
    <row r="14" spans="1:13" ht="15.75" thickBot="1">
      <c r="A14" s="544"/>
      <c r="B14" s="545"/>
      <c r="C14" s="6">
        <v>-1</v>
      </c>
      <c r="D14" s="6">
        <v>-2</v>
      </c>
      <c r="E14" s="6">
        <v>-3</v>
      </c>
      <c r="F14" s="6">
        <v>-4</v>
      </c>
      <c r="G14" s="6">
        <v>-5</v>
      </c>
      <c r="H14" s="6">
        <v>-6</v>
      </c>
      <c r="I14" s="6" t="s">
        <v>18</v>
      </c>
      <c r="J14" s="6">
        <v>-8</v>
      </c>
      <c r="K14" s="6">
        <v>-9</v>
      </c>
      <c r="L14" s="6" t="s">
        <v>21</v>
      </c>
      <c r="M14" s="7" t="s">
        <v>22</v>
      </c>
    </row>
    <row r="15" spans="1:13" ht="15.75" thickTop="1">
      <c r="A15" s="521" t="s">
        <v>43</v>
      </c>
      <c r="B15" s="522"/>
      <c r="C15" s="8"/>
      <c r="D15" s="9"/>
      <c r="E15" s="8"/>
      <c r="F15" s="9"/>
      <c r="G15" s="8"/>
      <c r="H15" s="9"/>
      <c r="I15" s="10"/>
      <c r="J15" s="8"/>
      <c r="K15" s="9"/>
      <c r="L15" s="8"/>
      <c r="M15" s="11"/>
    </row>
    <row r="16" spans="1:13">
      <c r="A16" s="12" t="s">
        <v>23</v>
      </c>
      <c r="B16" s="349" t="s">
        <v>24</v>
      </c>
      <c r="C16" s="8"/>
      <c r="D16" s="9"/>
      <c r="E16" s="8"/>
      <c r="F16" s="9"/>
      <c r="G16" s="8"/>
      <c r="H16" s="9"/>
      <c r="I16" s="14"/>
      <c r="J16" s="8"/>
      <c r="K16" s="9"/>
      <c r="L16" s="8"/>
      <c r="M16" s="11"/>
    </row>
    <row r="17" spans="1:13">
      <c r="A17" s="350">
        <v>600</v>
      </c>
      <c r="B17" s="351" t="s">
        <v>46</v>
      </c>
      <c r="C17" s="352">
        <v>4964053567</v>
      </c>
      <c r="D17" s="353">
        <v>95</v>
      </c>
      <c r="E17" s="354">
        <v>5622365000</v>
      </c>
      <c r="F17" s="353">
        <v>96</v>
      </c>
      <c r="G17" s="318">
        <v>5670765000</v>
      </c>
      <c r="H17" s="319">
        <v>95</v>
      </c>
      <c r="I17" s="318">
        <v>48400000</v>
      </c>
      <c r="J17" s="318">
        <v>5399105958</v>
      </c>
      <c r="K17" s="319">
        <v>95</v>
      </c>
      <c r="L17" s="318">
        <v>271652042</v>
      </c>
      <c r="M17" s="356">
        <v>95</v>
      </c>
    </row>
    <row r="18" spans="1:13">
      <c r="A18" s="350">
        <v>601</v>
      </c>
      <c r="B18" s="351" t="s">
        <v>48</v>
      </c>
      <c r="C18" s="352">
        <v>820859895</v>
      </c>
      <c r="D18" s="353">
        <v>92</v>
      </c>
      <c r="E18" s="354">
        <v>962275000</v>
      </c>
      <c r="F18" s="353">
        <v>93</v>
      </c>
      <c r="G18" s="318">
        <v>970275000</v>
      </c>
      <c r="H18" s="319">
        <v>92</v>
      </c>
      <c r="I18" s="318">
        <v>8000000</v>
      </c>
      <c r="J18" s="318">
        <v>896151661</v>
      </c>
      <c r="K18" s="319">
        <v>92</v>
      </c>
      <c r="L18" s="318">
        <v>74123339</v>
      </c>
      <c r="M18" s="356">
        <v>92</v>
      </c>
    </row>
    <row r="19" spans="1:13">
      <c r="A19" s="350">
        <v>602</v>
      </c>
      <c r="B19" s="351" t="s">
        <v>50</v>
      </c>
      <c r="C19" s="352">
        <v>1819378159.4100001</v>
      </c>
      <c r="D19" s="353">
        <v>96</v>
      </c>
      <c r="E19" s="354">
        <v>2167000000</v>
      </c>
      <c r="F19" s="353">
        <v>96</v>
      </c>
      <c r="G19" s="318">
        <v>2167000000</v>
      </c>
      <c r="H19" s="319">
        <v>96</v>
      </c>
      <c r="I19" s="319">
        <v>0</v>
      </c>
      <c r="J19" s="318">
        <v>2079771488.1300001</v>
      </c>
      <c r="K19" s="319">
        <v>96</v>
      </c>
      <c r="L19" s="318">
        <v>86875714</v>
      </c>
      <c r="M19" s="356">
        <v>96</v>
      </c>
    </row>
    <row r="20" spans="1:13">
      <c r="A20" s="350">
        <v>603</v>
      </c>
      <c r="B20" s="351" t="s">
        <v>52</v>
      </c>
      <c r="C20" s="353">
        <v>0</v>
      </c>
      <c r="D20" s="353">
        <v>0</v>
      </c>
      <c r="E20" s="353">
        <v>0</v>
      </c>
      <c r="F20" s="353">
        <v>0</v>
      </c>
      <c r="G20" s="319">
        <v>0</v>
      </c>
      <c r="H20" s="319">
        <v>0</v>
      </c>
      <c r="I20" s="319">
        <v>0</v>
      </c>
      <c r="J20" s="319">
        <v>0</v>
      </c>
      <c r="K20" s="319">
        <v>0</v>
      </c>
      <c r="L20" s="319">
        <v>0</v>
      </c>
      <c r="M20" s="356">
        <v>0</v>
      </c>
    </row>
    <row r="21" spans="1:13">
      <c r="A21" s="350">
        <v>604</v>
      </c>
      <c r="B21" s="351" t="s">
        <v>54</v>
      </c>
      <c r="C21" s="353">
        <v>0</v>
      </c>
      <c r="D21" s="353">
        <v>0</v>
      </c>
      <c r="E21" s="353">
        <v>0</v>
      </c>
      <c r="F21" s="353">
        <v>0</v>
      </c>
      <c r="G21" s="319">
        <v>0</v>
      </c>
      <c r="H21" s="319">
        <v>0</v>
      </c>
      <c r="I21" s="319">
        <v>0</v>
      </c>
      <c r="J21" s="319">
        <v>0</v>
      </c>
      <c r="K21" s="319">
        <v>0</v>
      </c>
      <c r="L21" s="319">
        <v>0</v>
      </c>
      <c r="M21" s="356">
        <v>0</v>
      </c>
    </row>
    <row r="22" spans="1:13" ht="43.5" customHeight="1">
      <c r="A22" s="350">
        <v>605</v>
      </c>
      <c r="B22" s="351" t="s">
        <v>56</v>
      </c>
      <c r="C22" s="353">
        <v>0</v>
      </c>
      <c r="D22" s="353">
        <v>83</v>
      </c>
      <c r="E22" s="354">
        <v>600000</v>
      </c>
      <c r="F22" s="353">
        <v>83</v>
      </c>
      <c r="G22" s="318">
        <v>600000</v>
      </c>
      <c r="H22" s="319">
        <v>83</v>
      </c>
      <c r="I22" s="319">
        <v>0</v>
      </c>
      <c r="J22" s="318">
        <v>499988</v>
      </c>
      <c r="K22" s="319">
        <v>83</v>
      </c>
      <c r="L22" s="318">
        <v>100012</v>
      </c>
      <c r="M22" s="356">
        <v>83</v>
      </c>
    </row>
    <row r="23" spans="1:13">
      <c r="A23" s="350">
        <v>606</v>
      </c>
      <c r="B23" s="351" t="s">
        <v>58</v>
      </c>
      <c r="C23" s="352">
        <v>124058156</v>
      </c>
      <c r="D23" s="353">
        <v>79</v>
      </c>
      <c r="E23" s="354">
        <v>120000000</v>
      </c>
      <c r="F23" s="353">
        <v>95</v>
      </c>
      <c r="G23" s="318">
        <v>143750000</v>
      </c>
      <c r="H23" s="319">
        <v>79</v>
      </c>
      <c r="I23" s="318">
        <v>23750000</v>
      </c>
      <c r="J23" s="318">
        <v>113960150</v>
      </c>
      <c r="K23" s="319">
        <v>79</v>
      </c>
      <c r="L23" s="318">
        <v>29789850</v>
      </c>
      <c r="M23" s="356">
        <v>79</v>
      </c>
    </row>
    <row r="24" spans="1:13">
      <c r="A24" s="357"/>
      <c r="B24" s="358" t="s">
        <v>79</v>
      </c>
      <c r="C24" s="359">
        <v>7728349777.4099998</v>
      </c>
      <c r="D24" s="360">
        <v>95</v>
      </c>
      <c r="E24" s="361">
        <v>8872240000</v>
      </c>
      <c r="F24" s="360">
        <v>95</v>
      </c>
      <c r="G24" s="361">
        <v>8952390000</v>
      </c>
      <c r="H24" s="360">
        <v>95</v>
      </c>
      <c r="I24" s="361">
        <v>80150000</v>
      </c>
      <c r="J24" s="361">
        <f>SUM(J17:J23)</f>
        <v>8489489245.1300001</v>
      </c>
      <c r="K24" s="360">
        <v>95</v>
      </c>
      <c r="L24" s="361">
        <v>462540957</v>
      </c>
      <c r="M24" s="362">
        <v>95</v>
      </c>
    </row>
    <row r="25" spans="1:13">
      <c r="A25" s="317">
        <v>230</v>
      </c>
      <c r="B25" s="351" t="s">
        <v>60</v>
      </c>
      <c r="C25" s="352">
        <v>988567</v>
      </c>
      <c r="D25" s="353">
        <v>40</v>
      </c>
      <c r="E25" s="353">
        <v>0</v>
      </c>
      <c r="F25" s="353">
        <v>0</v>
      </c>
      <c r="G25" s="318">
        <v>12262259</v>
      </c>
      <c r="H25" s="319">
        <v>40</v>
      </c>
      <c r="I25" s="318">
        <v>12262259</v>
      </c>
      <c r="J25" s="318">
        <v>4919736</v>
      </c>
      <c r="K25" s="319">
        <v>40</v>
      </c>
      <c r="L25" s="318">
        <v>7342523</v>
      </c>
      <c r="M25" s="356">
        <v>40</v>
      </c>
    </row>
    <row r="26" spans="1:13">
      <c r="A26" s="350">
        <v>231</v>
      </c>
      <c r="B26" s="351" t="s">
        <v>62</v>
      </c>
      <c r="C26" s="352">
        <v>181300780</v>
      </c>
      <c r="D26" s="353">
        <v>35</v>
      </c>
      <c r="E26" s="354">
        <v>700000000</v>
      </c>
      <c r="F26" s="353">
        <v>55</v>
      </c>
      <c r="G26" s="318">
        <v>466024741</v>
      </c>
      <c r="H26" s="319">
        <v>82</v>
      </c>
      <c r="I26" s="318">
        <v>-233975259</v>
      </c>
      <c r="J26" s="318">
        <v>369315898</v>
      </c>
      <c r="K26" s="319">
        <v>82</v>
      </c>
      <c r="L26" s="318">
        <v>83890545</v>
      </c>
      <c r="M26" s="356">
        <v>82</v>
      </c>
    </row>
    <row r="27" spans="1:13">
      <c r="A27" s="357"/>
      <c r="B27" s="358" t="s">
        <v>80</v>
      </c>
      <c r="C27" s="359">
        <v>182289347</v>
      </c>
      <c r="D27" s="360">
        <v>35</v>
      </c>
      <c r="E27" s="361">
        <v>700000000</v>
      </c>
      <c r="F27" s="360">
        <v>35</v>
      </c>
      <c r="G27" s="361">
        <v>478287000</v>
      </c>
      <c r="H27" s="360">
        <v>35</v>
      </c>
      <c r="I27" s="360">
        <v>0</v>
      </c>
      <c r="J27" s="361">
        <f>J25+J26</f>
        <v>374235634</v>
      </c>
      <c r="K27" s="360">
        <v>35</v>
      </c>
      <c r="L27" s="361">
        <v>91233068</v>
      </c>
      <c r="M27" s="363">
        <v>81</v>
      </c>
    </row>
    <row r="28" spans="1:13">
      <c r="A28" s="350">
        <v>230</v>
      </c>
      <c r="B28" s="351" t="s">
        <v>60</v>
      </c>
      <c r="C28" s="353">
        <v>0</v>
      </c>
      <c r="D28" s="353">
        <v>0</v>
      </c>
      <c r="E28" s="353">
        <v>0</v>
      </c>
      <c r="F28" s="353">
        <v>0</v>
      </c>
      <c r="G28" s="319">
        <v>0</v>
      </c>
      <c r="H28" s="353">
        <v>0</v>
      </c>
      <c r="I28" s="319">
        <v>0</v>
      </c>
      <c r="J28" s="319">
        <v>0</v>
      </c>
      <c r="K28" s="353">
        <v>0</v>
      </c>
      <c r="L28" s="353">
        <v>0</v>
      </c>
      <c r="M28" s="356">
        <v>0</v>
      </c>
    </row>
    <row r="29" spans="1:13">
      <c r="A29" s="350">
        <v>231</v>
      </c>
      <c r="B29" s="351" t="s">
        <v>62</v>
      </c>
      <c r="C29" s="353">
        <v>0</v>
      </c>
      <c r="D29" s="353">
        <v>0</v>
      </c>
      <c r="E29" s="353">
        <v>0</v>
      </c>
      <c r="F29" s="353">
        <v>0</v>
      </c>
      <c r="G29" s="318">
        <v>91000000</v>
      </c>
      <c r="H29" s="353">
        <v>32</v>
      </c>
      <c r="I29" s="318">
        <v>91000000</v>
      </c>
      <c r="J29" s="318">
        <v>28819550</v>
      </c>
      <c r="K29" s="353">
        <v>32</v>
      </c>
      <c r="L29" s="354">
        <v>62180450</v>
      </c>
      <c r="M29" s="356">
        <v>32</v>
      </c>
    </row>
    <row r="30" spans="1:13">
      <c r="A30" s="357"/>
      <c r="B30" s="364" t="s">
        <v>81</v>
      </c>
      <c r="C30" s="365">
        <v>0</v>
      </c>
      <c r="D30" s="365">
        <v>0</v>
      </c>
      <c r="E30" s="365">
        <v>0</v>
      </c>
      <c r="F30" s="365">
        <v>0</v>
      </c>
      <c r="G30" s="366">
        <v>91000000</v>
      </c>
      <c r="H30" s="319">
        <v>32</v>
      </c>
      <c r="I30" s="365">
        <v>0</v>
      </c>
      <c r="J30" s="366">
        <v>28819550</v>
      </c>
      <c r="K30" s="319">
        <v>32</v>
      </c>
      <c r="L30" s="366">
        <v>62180450</v>
      </c>
      <c r="M30" s="367">
        <v>32</v>
      </c>
    </row>
    <row r="31" spans="1:13">
      <c r="A31" s="368"/>
      <c r="B31" s="369" t="s">
        <v>82</v>
      </c>
      <c r="C31" s="370">
        <v>182289347</v>
      </c>
      <c r="D31" s="371">
        <v>22</v>
      </c>
      <c r="E31" s="370">
        <v>700000000</v>
      </c>
      <c r="F31" s="371">
        <v>59</v>
      </c>
      <c r="G31" s="370">
        <v>569287000</v>
      </c>
      <c r="H31" s="371">
        <v>73</v>
      </c>
      <c r="I31" s="371">
        <v>0</v>
      </c>
      <c r="J31" s="370">
        <f>J30+J27</f>
        <v>403055184</v>
      </c>
      <c r="K31" s="371">
        <v>73</v>
      </c>
      <c r="L31" s="370">
        <v>153413518</v>
      </c>
      <c r="M31" s="373">
        <v>73</v>
      </c>
    </row>
    <row r="32" spans="1:13">
      <c r="A32" s="368"/>
      <c r="B32" s="369" t="s">
        <v>83</v>
      </c>
      <c r="C32" s="370">
        <v>7910639124</v>
      </c>
      <c r="D32" s="371">
        <v>89</v>
      </c>
      <c r="E32" s="370">
        <v>9572240000</v>
      </c>
      <c r="F32" s="371">
        <v>93</v>
      </c>
      <c r="G32" s="370">
        <v>9521677000</v>
      </c>
      <c r="H32" s="371">
        <v>94</v>
      </c>
      <c r="I32" s="370">
        <v>8150000</v>
      </c>
      <c r="J32" s="370">
        <v>8905722525</v>
      </c>
      <c r="K32" s="371">
        <v>94</v>
      </c>
      <c r="L32" s="372">
        <v>615954475</v>
      </c>
      <c r="M32" s="373">
        <v>94</v>
      </c>
    </row>
    <row r="33" spans="1:13">
      <c r="A33" s="357"/>
      <c r="B33" s="364" t="s">
        <v>84</v>
      </c>
      <c r="C33" s="374">
        <v>0</v>
      </c>
      <c r="D33" s="374"/>
      <c r="E33" s="374"/>
      <c r="F33" s="374"/>
      <c r="G33" s="365"/>
      <c r="H33" s="374"/>
      <c r="I33" s="374"/>
      <c r="J33" s="365">
        <v>0</v>
      </c>
      <c r="K33" s="374"/>
      <c r="L33" s="374"/>
      <c r="M33" s="375"/>
    </row>
    <row r="34" spans="1:13">
      <c r="A34" s="357"/>
      <c r="B34" s="364" t="s">
        <v>85</v>
      </c>
      <c r="C34" s="374">
        <v>0</v>
      </c>
      <c r="D34" s="374"/>
      <c r="E34" s="374"/>
      <c r="F34" s="374"/>
      <c r="G34" s="365"/>
      <c r="H34" s="374"/>
      <c r="I34" s="374"/>
      <c r="J34" s="365">
        <v>0</v>
      </c>
      <c r="K34" s="374"/>
      <c r="L34" s="374"/>
      <c r="M34" s="375"/>
    </row>
    <row r="35" spans="1:13" ht="15.75" thickBot="1">
      <c r="A35" s="368"/>
      <c r="B35" s="376" t="s">
        <v>86</v>
      </c>
      <c r="C35" s="377">
        <v>7910639124.4099998</v>
      </c>
      <c r="D35" s="378"/>
      <c r="E35" s="378"/>
      <c r="F35" s="378"/>
      <c r="G35" s="379"/>
      <c r="H35" s="378"/>
      <c r="I35" s="378"/>
      <c r="J35" s="380">
        <v>8905722525</v>
      </c>
      <c r="K35" s="378"/>
      <c r="L35" s="378"/>
      <c r="M35" s="381"/>
    </row>
    <row r="36" spans="1:13" ht="15.75" thickTop="1">
      <c r="A36" s="523" t="s">
        <v>87</v>
      </c>
      <c r="B36" s="524"/>
      <c r="C36" s="33"/>
      <c r="D36" s="34"/>
      <c r="E36" s="33"/>
      <c r="F36" s="34"/>
      <c r="G36" s="33"/>
      <c r="H36" s="34"/>
      <c r="I36" s="35"/>
      <c r="J36" s="33"/>
      <c r="K36" s="34"/>
      <c r="L36" s="33"/>
      <c r="M36" s="36"/>
    </row>
    <row r="37" spans="1:13">
      <c r="A37" s="12" t="s">
        <v>44</v>
      </c>
      <c r="B37" s="349" t="s">
        <v>24</v>
      </c>
      <c r="C37" s="8"/>
      <c r="D37" s="9"/>
      <c r="E37" s="8"/>
      <c r="F37" s="9"/>
      <c r="G37" s="8"/>
      <c r="H37" s="9"/>
      <c r="I37" s="14"/>
      <c r="J37" s="8"/>
      <c r="K37" s="9"/>
      <c r="L37" s="8"/>
      <c r="M37" s="11"/>
    </row>
    <row r="38" spans="1:13">
      <c r="A38" s="350"/>
      <c r="B38" s="382" t="s">
        <v>88</v>
      </c>
      <c r="C38" s="372">
        <v>7728349777.4099998</v>
      </c>
      <c r="D38" s="371">
        <v>98</v>
      </c>
      <c r="E38" s="372">
        <v>8872240000</v>
      </c>
      <c r="F38" s="371">
        <v>93</v>
      </c>
      <c r="G38" s="372">
        <v>8952390000</v>
      </c>
      <c r="H38" s="371">
        <v>93</v>
      </c>
      <c r="I38" s="372">
        <v>80150000</v>
      </c>
      <c r="J38" s="370">
        <f>J40+J41+J42+J43+J44+J45+J47</f>
        <v>8489489245.1300001</v>
      </c>
      <c r="K38" s="371">
        <v>98</v>
      </c>
      <c r="L38" s="370">
        <v>462540957</v>
      </c>
      <c r="M38" s="373">
        <v>35</v>
      </c>
    </row>
    <row r="39" spans="1:13">
      <c r="A39" s="350" t="s">
        <v>89</v>
      </c>
      <c r="B39" s="383" t="s">
        <v>90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6"/>
    </row>
    <row r="40" spans="1:13" ht="45.75" customHeight="1">
      <c r="A40" s="350" t="s">
        <v>179</v>
      </c>
      <c r="B40" s="383" t="s">
        <v>180</v>
      </c>
      <c r="C40" s="352">
        <v>5908971618</v>
      </c>
      <c r="D40" s="353">
        <v>75</v>
      </c>
      <c r="E40" s="354">
        <v>6705240000</v>
      </c>
      <c r="F40" s="353">
        <v>96</v>
      </c>
      <c r="G40" s="354">
        <v>6785390000</v>
      </c>
      <c r="H40" s="353">
        <v>94</v>
      </c>
      <c r="I40" s="354">
        <v>80150000</v>
      </c>
      <c r="J40" s="354">
        <v>6409717757</v>
      </c>
      <c r="K40" s="353">
        <v>94</v>
      </c>
      <c r="L40" s="354">
        <v>375715243</v>
      </c>
      <c r="M40" s="356">
        <v>94</v>
      </c>
    </row>
    <row r="41" spans="1:13">
      <c r="A41" s="350" t="s">
        <v>181</v>
      </c>
      <c r="B41" s="383" t="s">
        <v>182</v>
      </c>
      <c r="C41" s="352">
        <v>1713960074.4100001</v>
      </c>
      <c r="D41" s="353">
        <v>22</v>
      </c>
      <c r="E41" s="354">
        <v>2035400000</v>
      </c>
      <c r="F41" s="353">
        <v>96</v>
      </c>
      <c r="G41" s="318">
        <v>2017968344</v>
      </c>
      <c r="H41" s="353">
        <v>97</v>
      </c>
      <c r="I41" s="354">
        <v>-17431656</v>
      </c>
      <c r="J41" s="318">
        <v>1941538010.72</v>
      </c>
      <c r="K41" s="353">
        <v>97</v>
      </c>
      <c r="L41" s="354">
        <v>57967535</v>
      </c>
      <c r="M41" s="356">
        <v>97</v>
      </c>
    </row>
    <row r="42" spans="1:13">
      <c r="A42" s="350" t="s">
        <v>183</v>
      </c>
      <c r="B42" s="383" t="s">
        <v>184</v>
      </c>
      <c r="C42" s="352">
        <v>7206888</v>
      </c>
      <c r="D42" s="353">
        <v>0</v>
      </c>
      <c r="E42" s="354">
        <v>7500000</v>
      </c>
      <c r="F42" s="353">
        <v>90</v>
      </c>
      <c r="G42" s="354">
        <v>7500000</v>
      </c>
      <c r="H42" s="353">
        <v>90</v>
      </c>
      <c r="I42" s="353">
        <v>0</v>
      </c>
      <c r="J42" s="354">
        <v>6714195.4100000001</v>
      </c>
      <c r="K42" s="353">
        <v>90</v>
      </c>
      <c r="L42" s="354">
        <v>785805</v>
      </c>
      <c r="M42" s="356">
        <v>90</v>
      </c>
    </row>
    <row r="43" spans="1:13">
      <c r="A43" s="350" t="s">
        <v>185</v>
      </c>
      <c r="B43" s="383" t="s">
        <v>186</v>
      </c>
      <c r="C43" s="352">
        <v>4499998</v>
      </c>
      <c r="D43" s="353">
        <v>0</v>
      </c>
      <c r="E43" s="354">
        <v>4500000</v>
      </c>
      <c r="F43" s="353">
        <v>100</v>
      </c>
      <c r="G43" s="354">
        <v>4500000</v>
      </c>
      <c r="H43" s="353">
        <v>100</v>
      </c>
      <c r="I43" s="353">
        <v>0</v>
      </c>
      <c r="J43" s="354">
        <v>4500000</v>
      </c>
      <c r="K43" s="353">
        <v>100</v>
      </c>
      <c r="L43" s="353">
        <v>0</v>
      </c>
      <c r="M43" s="356">
        <v>100</v>
      </c>
    </row>
    <row r="44" spans="1:13" ht="22.5">
      <c r="A44" s="350" t="s">
        <v>187</v>
      </c>
      <c r="B44" s="383" t="s">
        <v>188</v>
      </c>
      <c r="C44" s="352">
        <v>82906746</v>
      </c>
      <c r="D44" s="353">
        <v>1</v>
      </c>
      <c r="E44" s="354">
        <v>108600000</v>
      </c>
      <c r="F44" s="353">
        <v>92</v>
      </c>
      <c r="G44" s="354">
        <v>127031656</v>
      </c>
      <c r="H44" s="353">
        <v>79</v>
      </c>
      <c r="I44" s="354">
        <v>18431656</v>
      </c>
      <c r="J44" s="354">
        <v>118496794</v>
      </c>
      <c r="K44" s="353">
        <v>79</v>
      </c>
      <c r="L44" s="354">
        <v>26594862</v>
      </c>
      <c r="M44" s="356">
        <v>79</v>
      </c>
    </row>
    <row r="45" spans="1:13">
      <c r="A45" s="350" t="s">
        <v>189</v>
      </c>
      <c r="B45" s="383" t="s">
        <v>190</v>
      </c>
      <c r="C45" s="352">
        <v>10000000</v>
      </c>
      <c r="D45" s="353">
        <v>0</v>
      </c>
      <c r="E45" s="354">
        <v>10000000</v>
      </c>
      <c r="F45" s="353">
        <v>80</v>
      </c>
      <c r="G45" s="354">
        <v>9000000</v>
      </c>
      <c r="H45" s="353">
        <v>89</v>
      </c>
      <c r="I45" s="354">
        <v>-1000000</v>
      </c>
      <c r="J45" s="354">
        <v>8022488</v>
      </c>
      <c r="K45" s="353">
        <v>89</v>
      </c>
      <c r="L45" s="354">
        <v>977512</v>
      </c>
      <c r="M45" s="356">
        <v>89</v>
      </c>
    </row>
    <row r="46" spans="1:13">
      <c r="A46" s="350" t="s">
        <v>191</v>
      </c>
      <c r="B46" s="383" t="s">
        <v>192</v>
      </c>
      <c r="C46" s="352">
        <v>304477</v>
      </c>
      <c r="D46" s="353">
        <v>0</v>
      </c>
      <c r="E46" s="354">
        <v>500000</v>
      </c>
      <c r="F46" s="353">
        <v>0</v>
      </c>
      <c r="G46" s="354">
        <v>500000</v>
      </c>
      <c r="H46" s="353">
        <v>0</v>
      </c>
      <c r="I46" s="353">
        <v>0</v>
      </c>
      <c r="J46" s="354">
        <v>0</v>
      </c>
      <c r="K46" s="353">
        <v>0</v>
      </c>
      <c r="L46" s="354">
        <v>500000</v>
      </c>
      <c r="M46" s="356">
        <v>0</v>
      </c>
    </row>
    <row r="47" spans="1:13">
      <c r="A47" s="350" t="s">
        <v>193</v>
      </c>
      <c r="B47" s="383" t="s">
        <v>194</v>
      </c>
      <c r="C47" s="352">
        <v>499976</v>
      </c>
      <c r="D47" s="353">
        <v>0</v>
      </c>
      <c r="E47" s="354">
        <v>500000</v>
      </c>
      <c r="F47" s="353">
        <v>100</v>
      </c>
      <c r="G47" s="354">
        <v>500000</v>
      </c>
      <c r="H47" s="353">
        <v>100</v>
      </c>
      <c r="I47" s="353">
        <v>0</v>
      </c>
      <c r="J47" s="354">
        <v>500000</v>
      </c>
      <c r="K47" s="353">
        <v>100</v>
      </c>
      <c r="L47" s="353">
        <v>0</v>
      </c>
      <c r="M47" s="356">
        <v>100</v>
      </c>
    </row>
    <row r="48" spans="1:13">
      <c r="A48" s="350"/>
      <c r="B48" s="382" t="s">
        <v>105</v>
      </c>
      <c r="C48" s="372">
        <v>182289347</v>
      </c>
      <c r="D48" s="371">
        <v>95</v>
      </c>
      <c r="E48" s="372">
        <v>657885400</v>
      </c>
      <c r="F48" s="371">
        <v>95</v>
      </c>
      <c r="G48" s="370">
        <v>8952390000</v>
      </c>
      <c r="H48" s="371">
        <v>95</v>
      </c>
      <c r="I48" s="371">
        <v>0</v>
      </c>
      <c r="J48" s="370">
        <f>J31</f>
        <v>403055184</v>
      </c>
      <c r="K48" s="371">
        <v>95</v>
      </c>
      <c r="L48" s="370">
        <v>49118468</v>
      </c>
      <c r="M48" s="362">
        <v>95</v>
      </c>
    </row>
    <row r="49" spans="1:13">
      <c r="A49" s="350" t="s">
        <v>89</v>
      </c>
      <c r="B49" s="383" t="s">
        <v>90</v>
      </c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6"/>
    </row>
    <row r="50" spans="1:13" ht="45">
      <c r="A50" s="317" t="s">
        <v>195</v>
      </c>
      <c r="B50" s="383" t="s">
        <v>196</v>
      </c>
      <c r="C50" s="353">
        <v>0</v>
      </c>
      <c r="D50" s="353">
        <v>0</v>
      </c>
      <c r="E50" s="353">
        <v>0</v>
      </c>
      <c r="F50" s="353">
        <v>0</v>
      </c>
      <c r="G50" s="318">
        <v>3100000</v>
      </c>
      <c r="H50" s="353">
        <v>53</v>
      </c>
      <c r="I50" s="318">
        <v>3100000</v>
      </c>
      <c r="J50" s="355">
        <v>1650541</v>
      </c>
      <c r="K50" s="319">
        <v>53</v>
      </c>
      <c r="L50" s="318">
        <v>1449459</v>
      </c>
      <c r="M50" s="356">
        <v>53</v>
      </c>
    </row>
    <row r="51" spans="1:13" ht="45">
      <c r="A51" s="317" t="s">
        <v>197</v>
      </c>
      <c r="B51" s="383" t="s">
        <v>198</v>
      </c>
      <c r="C51" s="353">
        <v>0</v>
      </c>
      <c r="D51" s="353">
        <v>0</v>
      </c>
      <c r="E51" s="353">
        <v>0</v>
      </c>
      <c r="F51" s="353">
        <v>0</v>
      </c>
      <c r="G51" s="318">
        <v>650000</v>
      </c>
      <c r="H51" s="353">
        <v>0</v>
      </c>
      <c r="I51" s="318">
        <v>650000</v>
      </c>
      <c r="J51" s="319">
        <v>0</v>
      </c>
      <c r="K51" s="319">
        <v>0</v>
      </c>
      <c r="L51" s="318">
        <v>650000</v>
      </c>
      <c r="M51" s="356">
        <v>0</v>
      </c>
    </row>
    <row r="52" spans="1:13">
      <c r="A52" s="317" t="s">
        <v>199</v>
      </c>
      <c r="B52" s="383" t="s">
        <v>200</v>
      </c>
      <c r="C52" s="352">
        <v>6577680</v>
      </c>
      <c r="D52" s="353">
        <v>0</v>
      </c>
      <c r="E52" s="353">
        <v>0</v>
      </c>
      <c r="F52" s="353">
        <v>0</v>
      </c>
      <c r="G52" s="353">
        <v>0</v>
      </c>
      <c r="H52" s="353">
        <v>0</v>
      </c>
      <c r="I52" s="319">
        <v>0</v>
      </c>
      <c r="J52" s="353">
        <v>0</v>
      </c>
      <c r="K52" s="353">
        <v>0</v>
      </c>
      <c r="L52" s="353">
        <v>0</v>
      </c>
      <c r="M52" s="356">
        <v>0</v>
      </c>
    </row>
    <row r="53" spans="1:13">
      <c r="A53" s="317" t="s">
        <v>201</v>
      </c>
      <c r="B53" s="383" t="s">
        <v>202</v>
      </c>
      <c r="C53" s="353">
        <v>0</v>
      </c>
      <c r="D53" s="353">
        <v>0</v>
      </c>
      <c r="E53" s="354">
        <v>162713740</v>
      </c>
      <c r="F53" s="353">
        <v>2</v>
      </c>
      <c r="G53" s="318">
        <v>2738481</v>
      </c>
      <c r="H53" s="319">
        <v>100</v>
      </c>
      <c r="I53" s="318">
        <v>-159975259</v>
      </c>
      <c r="J53" s="355">
        <v>2738481</v>
      </c>
      <c r="K53" s="319">
        <v>100</v>
      </c>
      <c r="L53" s="319">
        <v>0</v>
      </c>
      <c r="M53" s="356">
        <v>100</v>
      </c>
    </row>
    <row r="54" spans="1:13" ht="22.5">
      <c r="A54" s="317" t="s">
        <v>203</v>
      </c>
      <c r="B54" s="383" t="s">
        <v>204</v>
      </c>
      <c r="C54" s="353">
        <v>0</v>
      </c>
      <c r="D54" s="353">
        <v>0</v>
      </c>
      <c r="E54" s="354">
        <v>240000000</v>
      </c>
      <c r="F54" s="353">
        <v>43</v>
      </c>
      <c r="G54" s="318">
        <v>140000000</v>
      </c>
      <c r="H54" s="319">
        <v>75</v>
      </c>
      <c r="I54" s="318">
        <v>-100000000</v>
      </c>
      <c r="J54" s="355">
        <v>104390710</v>
      </c>
      <c r="K54" s="319">
        <v>75</v>
      </c>
      <c r="L54" s="318">
        <v>35609290</v>
      </c>
      <c r="M54" s="356">
        <v>75</v>
      </c>
    </row>
    <row r="55" spans="1:13" ht="22.5">
      <c r="A55" s="317" t="s">
        <v>205</v>
      </c>
      <c r="B55" s="383" t="s">
        <v>206</v>
      </c>
      <c r="C55" s="353">
        <v>0</v>
      </c>
      <c r="D55" s="353">
        <v>0</v>
      </c>
      <c r="E55" s="354">
        <v>59000000</v>
      </c>
      <c r="F55" s="353">
        <v>0</v>
      </c>
      <c r="G55" s="353">
        <v>0</v>
      </c>
      <c r="H55" s="353">
        <v>0</v>
      </c>
      <c r="I55" s="354">
        <v>-59000000</v>
      </c>
      <c r="J55" s="353">
        <v>0</v>
      </c>
      <c r="K55" s="353">
        <v>0</v>
      </c>
      <c r="L55" s="353">
        <v>0</v>
      </c>
      <c r="M55" s="356">
        <v>0</v>
      </c>
    </row>
    <row r="56" spans="1:13">
      <c r="A56" s="317" t="s">
        <v>207</v>
      </c>
      <c r="B56" s="383" t="s">
        <v>208</v>
      </c>
      <c r="C56" s="352">
        <v>24711600</v>
      </c>
      <c r="D56" s="353">
        <v>0</v>
      </c>
      <c r="E56" s="354">
        <v>6171660</v>
      </c>
      <c r="F56" s="353">
        <v>44</v>
      </c>
      <c r="G56" s="318">
        <v>6171660</v>
      </c>
      <c r="H56" s="353">
        <v>44</v>
      </c>
      <c r="I56" s="353">
        <v>0</v>
      </c>
      <c r="J56" s="355">
        <v>2743400</v>
      </c>
      <c r="K56" s="353">
        <v>44</v>
      </c>
      <c r="L56" s="318">
        <v>3428260</v>
      </c>
      <c r="M56" s="356">
        <v>44</v>
      </c>
    </row>
    <row r="57" spans="1:13">
      <c r="A57" s="317" t="s">
        <v>176</v>
      </c>
      <c r="B57" s="383" t="s">
        <v>177</v>
      </c>
      <c r="C57" s="352">
        <v>988567</v>
      </c>
      <c r="D57" s="353">
        <v>0</v>
      </c>
      <c r="E57" s="318">
        <v>15000000</v>
      </c>
      <c r="F57" s="353">
        <v>33</v>
      </c>
      <c r="G57" s="318">
        <v>12262259</v>
      </c>
      <c r="H57" s="353">
        <v>40</v>
      </c>
      <c r="I57" s="354">
        <v>-2737741</v>
      </c>
      <c r="J57" s="318">
        <v>4919736</v>
      </c>
      <c r="K57" s="353">
        <v>40</v>
      </c>
      <c r="L57" s="318">
        <v>7342523</v>
      </c>
      <c r="M57" s="356">
        <v>40</v>
      </c>
    </row>
    <row r="58" spans="1:13" ht="33.75">
      <c r="A58" s="317" t="s">
        <v>209</v>
      </c>
      <c r="B58" s="383" t="s">
        <v>210</v>
      </c>
      <c r="C58" s="352">
        <v>39514950</v>
      </c>
      <c r="D58" s="353">
        <v>1</v>
      </c>
      <c r="E58" s="354">
        <v>165650000</v>
      </c>
      <c r="F58" s="353">
        <v>158</v>
      </c>
      <c r="G58" s="318">
        <v>261900000</v>
      </c>
      <c r="H58" s="353">
        <v>100</v>
      </c>
      <c r="I58" s="354">
        <v>96250000</v>
      </c>
      <c r="J58" s="318">
        <v>261900000</v>
      </c>
      <c r="K58" s="353">
        <v>100</v>
      </c>
      <c r="L58" s="319">
        <v>0</v>
      </c>
      <c r="M58" s="356">
        <v>100</v>
      </c>
    </row>
    <row r="59" spans="1:13" ht="22.5">
      <c r="A59" s="317" t="s">
        <v>211</v>
      </c>
      <c r="B59" s="383" t="s">
        <v>212</v>
      </c>
      <c r="C59" s="352">
        <v>110496550</v>
      </c>
      <c r="D59" s="353">
        <v>1</v>
      </c>
      <c r="E59" s="354">
        <v>9350000</v>
      </c>
      <c r="F59" s="353">
        <v>93</v>
      </c>
      <c r="G59" s="318">
        <v>9350000</v>
      </c>
      <c r="H59" s="353">
        <v>93</v>
      </c>
      <c r="I59" s="353">
        <v>0</v>
      </c>
      <c r="J59" s="355">
        <v>8711064</v>
      </c>
      <c r="K59" s="353">
        <v>93</v>
      </c>
      <c r="L59" s="318">
        <v>638936</v>
      </c>
      <c r="M59" s="356">
        <v>93</v>
      </c>
    </row>
    <row r="60" spans="1:13" ht="42.75" customHeight="1">
      <c r="A60" s="317"/>
      <c r="B60" s="384" t="s">
        <v>80</v>
      </c>
      <c r="C60" s="361">
        <v>182289347</v>
      </c>
      <c r="D60" s="360">
        <v>89</v>
      </c>
      <c r="E60" s="361">
        <v>657885400</v>
      </c>
      <c r="F60" s="360">
        <v>89</v>
      </c>
      <c r="G60" s="361">
        <v>436172400</v>
      </c>
      <c r="H60" s="360">
        <v>89</v>
      </c>
      <c r="I60" s="360">
        <v>0</v>
      </c>
      <c r="J60" s="361">
        <f>J27</f>
        <v>374235634</v>
      </c>
      <c r="K60" s="360">
        <v>89</v>
      </c>
      <c r="L60" s="361">
        <v>49118468</v>
      </c>
      <c r="M60" s="362">
        <v>89</v>
      </c>
    </row>
    <row r="61" spans="1:13">
      <c r="A61" s="317" t="s">
        <v>89</v>
      </c>
      <c r="B61" s="383" t="s">
        <v>90</v>
      </c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6"/>
    </row>
    <row r="62" spans="1:13" ht="22.5">
      <c r="A62" s="317"/>
      <c r="B62" s="384" t="s">
        <v>81</v>
      </c>
      <c r="C62" s="360">
        <v>0</v>
      </c>
      <c r="D62" s="360">
        <v>0</v>
      </c>
      <c r="E62" s="359">
        <v>42114600</v>
      </c>
      <c r="F62" s="360">
        <v>0</v>
      </c>
      <c r="G62" s="359">
        <v>133114600</v>
      </c>
      <c r="H62" s="360">
        <v>100</v>
      </c>
      <c r="I62" s="359">
        <v>91000000</v>
      </c>
      <c r="J62" s="359">
        <v>28819550</v>
      </c>
      <c r="K62" s="360">
        <v>100</v>
      </c>
      <c r="L62" s="359">
        <v>104295050</v>
      </c>
      <c r="M62" s="360">
        <v>100</v>
      </c>
    </row>
    <row r="63" spans="1:13" ht="22.5">
      <c r="A63" s="317" t="s">
        <v>213</v>
      </c>
      <c r="B63" s="401" t="s">
        <v>214</v>
      </c>
      <c r="C63" s="365"/>
      <c r="D63" s="365"/>
      <c r="E63" s="365"/>
      <c r="F63" s="365"/>
      <c r="G63" s="402">
        <v>62180000</v>
      </c>
      <c r="H63" s="353">
        <v>0</v>
      </c>
      <c r="I63" s="354">
        <v>62180000</v>
      </c>
      <c r="J63" s="365">
        <v>0</v>
      </c>
      <c r="K63" s="353">
        <v>0</v>
      </c>
      <c r="L63" s="354">
        <v>62180000</v>
      </c>
      <c r="M63" s="356">
        <v>0</v>
      </c>
    </row>
    <row r="64" spans="1:13">
      <c r="A64" s="317" t="s">
        <v>215</v>
      </c>
      <c r="B64" s="403" t="s">
        <v>216</v>
      </c>
      <c r="C64" s="353"/>
      <c r="D64" s="353"/>
      <c r="E64" s="353"/>
      <c r="F64" s="353"/>
      <c r="G64" s="404">
        <v>28820000</v>
      </c>
      <c r="H64" s="353">
        <v>100</v>
      </c>
      <c r="I64" s="354">
        <v>28820000</v>
      </c>
      <c r="J64" s="354">
        <v>28819550</v>
      </c>
      <c r="K64" s="353">
        <v>100</v>
      </c>
      <c r="L64" s="353">
        <v>450</v>
      </c>
      <c r="M64" s="356">
        <v>100</v>
      </c>
    </row>
    <row r="65" spans="1:13" ht="35.1" customHeight="1">
      <c r="A65" s="317" t="s">
        <v>217</v>
      </c>
      <c r="B65" s="405" t="s">
        <v>218</v>
      </c>
      <c r="C65" s="353"/>
      <c r="D65" s="353"/>
      <c r="E65" s="354">
        <v>42114600</v>
      </c>
      <c r="F65" s="353"/>
      <c r="G65" s="406">
        <v>42114600</v>
      </c>
      <c r="H65" s="319">
        <v>0</v>
      </c>
      <c r="I65" s="319">
        <v>0</v>
      </c>
      <c r="J65" s="319">
        <v>0</v>
      </c>
      <c r="K65" s="319">
        <v>0</v>
      </c>
      <c r="L65" s="318">
        <v>42114600</v>
      </c>
      <c r="M65" s="356">
        <v>0</v>
      </c>
    </row>
    <row r="66" spans="1:13" ht="35.1" customHeight="1" thickBot="1">
      <c r="A66" s="350"/>
      <c r="B66" s="385" t="s">
        <v>86</v>
      </c>
      <c r="C66" s="386">
        <v>7910639124</v>
      </c>
      <c r="D66" s="387"/>
      <c r="E66" s="386">
        <v>9572240000</v>
      </c>
      <c r="F66" s="387"/>
      <c r="G66" s="386">
        <v>9521677000</v>
      </c>
      <c r="H66" s="387"/>
      <c r="I66" s="386">
        <v>171150000</v>
      </c>
      <c r="J66" s="386">
        <v>8905722525</v>
      </c>
      <c r="K66" s="387"/>
      <c r="L66" s="386">
        <v>615954475</v>
      </c>
      <c r="M66" s="388"/>
    </row>
    <row r="67" spans="1:13" ht="35.1" customHeight="1" thickTop="1">
      <c r="A67" s="420"/>
      <c r="B67" s="420"/>
      <c r="C67" s="420"/>
      <c r="D67" s="420"/>
      <c r="E67" s="420"/>
      <c r="F67" s="420"/>
      <c r="G67" s="420"/>
      <c r="H67" s="420"/>
      <c r="I67" s="420"/>
      <c r="J67" s="420"/>
      <c r="K67" s="564"/>
      <c r="L67" s="564"/>
      <c r="M67" s="420"/>
    </row>
  </sheetData>
  <mergeCells count="27">
    <mergeCell ref="K11:K13"/>
    <mergeCell ref="A15:B15"/>
    <mergeCell ref="A36:B36"/>
    <mergeCell ref="K67:L67"/>
    <mergeCell ref="B8:D8"/>
    <mergeCell ref="E8:F8"/>
    <mergeCell ref="G8:M8"/>
    <mergeCell ref="A9:B14"/>
    <mergeCell ref="C9:M9"/>
    <mergeCell ref="E10:F10"/>
    <mergeCell ref="G10:H10"/>
    <mergeCell ref="J10:K10"/>
    <mergeCell ref="L10:L13"/>
    <mergeCell ref="M10:M13"/>
    <mergeCell ref="C11:C13"/>
    <mergeCell ref="D11:D13"/>
    <mergeCell ref="F11:F13"/>
    <mergeCell ref="H11:H13"/>
    <mergeCell ref="I11:I13"/>
    <mergeCell ref="J11:J13"/>
    <mergeCell ref="A2:M2"/>
    <mergeCell ref="A3:M3"/>
    <mergeCell ref="A4:M4"/>
    <mergeCell ref="A6:A7"/>
    <mergeCell ref="B6:D7"/>
    <mergeCell ref="E6:F7"/>
    <mergeCell ref="G6:M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A51" sqref="A51:XFD203"/>
    </sheetView>
  </sheetViews>
  <sheetFormatPr defaultRowHeight="15"/>
  <cols>
    <col min="1" max="13" width="20.5703125" customWidth="1"/>
    <col min="14" max="14" width="15.28515625" customWidth="1"/>
  </cols>
  <sheetData>
    <row r="1" spans="1:20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1"/>
    </row>
    <row r="2" spans="1:20" ht="15.75">
      <c r="A2" s="567" t="s">
        <v>70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114"/>
      <c r="O2" s="114"/>
      <c r="P2" s="114"/>
      <c r="Q2" s="114"/>
      <c r="R2" s="114"/>
      <c r="S2" s="114"/>
      <c r="T2" s="111"/>
    </row>
    <row r="3" spans="1:20" ht="15.75">
      <c r="A3" s="469" t="s">
        <v>220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114"/>
      <c r="O3" s="114"/>
      <c r="P3" s="114"/>
      <c r="Q3" s="114"/>
      <c r="R3" s="114"/>
      <c r="S3" s="114"/>
      <c r="T3" s="111"/>
    </row>
    <row r="4" spans="1:20" ht="15.75" thickBot="1">
      <c r="A4" s="568" t="s">
        <v>0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114"/>
      <c r="O4" s="114"/>
      <c r="P4" s="114"/>
      <c r="Q4" s="114"/>
      <c r="R4" s="114"/>
      <c r="S4" s="114"/>
      <c r="T4" s="111"/>
    </row>
    <row r="5" spans="1:20" ht="15.75" thickTop="1">
      <c r="A5" s="569" t="s">
        <v>1</v>
      </c>
      <c r="B5" s="571" t="s">
        <v>2</v>
      </c>
      <c r="C5" s="571"/>
      <c r="D5" s="571"/>
      <c r="E5" s="573" t="s">
        <v>3</v>
      </c>
      <c r="F5" s="573"/>
      <c r="G5" s="571">
        <v>14</v>
      </c>
      <c r="H5" s="571"/>
      <c r="I5" s="571"/>
      <c r="J5" s="571"/>
      <c r="K5" s="571"/>
      <c r="L5" s="571"/>
      <c r="M5" s="575"/>
      <c r="N5" s="114"/>
      <c r="O5" s="114"/>
      <c r="P5" s="114"/>
      <c r="Q5" s="114"/>
      <c r="R5" s="114"/>
      <c r="S5" s="114"/>
      <c r="T5" s="111"/>
    </row>
    <row r="6" spans="1:20">
      <c r="A6" s="570"/>
      <c r="B6" s="572"/>
      <c r="C6" s="572"/>
      <c r="D6" s="572"/>
      <c r="E6" s="574"/>
      <c r="F6" s="574"/>
      <c r="G6" s="572"/>
      <c r="H6" s="572"/>
      <c r="I6" s="572"/>
      <c r="J6" s="572"/>
      <c r="K6" s="572"/>
      <c r="L6" s="572"/>
      <c r="M6" s="576"/>
      <c r="N6" s="114"/>
      <c r="O6" s="114"/>
      <c r="P6" s="114"/>
      <c r="Q6" s="114"/>
      <c r="R6" s="114"/>
      <c r="S6" s="114"/>
      <c r="T6" s="111"/>
    </row>
    <row r="7" spans="1:20">
      <c r="A7" s="115" t="s">
        <v>134</v>
      </c>
      <c r="B7" s="577" t="s">
        <v>38</v>
      </c>
      <c r="C7" s="577"/>
      <c r="D7" s="577"/>
      <c r="E7" s="578" t="s">
        <v>73</v>
      </c>
      <c r="F7" s="578"/>
      <c r="G7" s="579" t="s">
        <v>37</v>
      </c>
      <c r="H7" s="577"/>
      <c r="I7" s="577"/>
      <c r="J7" s="577"/>
      <c r="K7" s="577"/>
      <c r="L7" s="577"/>
      <c r="M7" s="580"/>
      <c r="N7" s="114"/>
      <c r="O7" s="114"/>
      <c r="P7" s="114"/>
      <c r="Q7" s="114"/>
      <c r="R7" s="114"/>
      <c r="S7" s="114"/>
      <c r="T7" s="111"/>
    </row>
    <row r="8" spans="1:20">
      <c r="A8" s="581" t="s">
        <v>5</v>
      </c>
      <c r="B8" s="582"/>
      <c r="C8" s="587" t="s">
        <v>74</v>
      </c>
      <c r="D8" s="588"/>
      <c r="E8" s="588"/>
      <c r="F8" s="588"/>
      <c r="G8" s="588"/>
      <c r="H8" s="588"/>
      <c r="I8" s="588"/>
      <c r="J8" s="588"/>
      <c r="K8" s="588"/>
      <c r="L8" s="588"/>
      <c r="M8" s="589"/>
      <c r="N8" s="114"/>
      <c r="O8" s="114"/>
      <c r="P8" s="114"/>
      <c r="Q8" s="114"/>
      <c r="R8" s="114"/>
      <c r="S8" s="114"/>
      <c r="T8" s="111"/>
    </row>
    <row r="9" spans="1:20">
      <c r="A9" s="583"/>
      <c r="B9" s="584"/>
      <c r="C9" s="116" t="s">
        <v>75</v>
      </c>
      <c r="D9" s="117">
        <v>2024</v>
      </c>
      <c r="E9" s="590" t="s">
        <v>6</v>
      </c>
      <c r="F9" s="591"/>
      <c r="G9" s="590" t="s">
        <v>6</v>
      </c>
      <c r="H9" s="591"/>
      <c r="I9" s="326" t="s">
        <v>6</v>
      </c>
      <c r="J9" s="590" t="s">
        <v>6</v>
      </c>
      <c r="K9" s="591"/>
      <c r="L9" s="592" t="s">
        <v>76</v>
      </c>
      <c r="M9" s="595" t="s">
        <v>7</v>
      </c>
      <c r="N9" s="114"/>
      <c r="O9" s="114"/>
      <c r="P9" s="114"/>
      <c r="Q9" s="114"/>
      <c r="R9" s="114"/>
      <c r="S9" s="114"/>
      <c r="T9" s="111"/>
    </row>
    <row r="10" spans="1:20">
      <c r="A10" s="583"/>
      <c r="B10" s="584"/>
      <c r="C10" s="598" t="s">
        <v>77</v>
      </c>
      <c r="D10" s="601" t="s">
        <v>8</v>
      </c>
      <c r="E10" s="423" t="s">
        <v>136</v>
      </c>
      <c r="F10" s="604" t="s">
        <v>8</v>
      </c>
      <c r="G10" s="423" t="s">
        <v>137</v>
      </c>
      <c r="H10" s="604" t="s">
        <v>8</v>
      </c>
      <c r="I10" s="605" t="s">
        <v>78</v>
      </c>
      <c r="J10" s="608" t="s">
        <v>11</v>
      </c>
      <c r="K10" s="604" t="s">
        <v>8</v>
      </c>
      <c r="L10" s="593"/>
      <c r="M10" s="596"/>
      <c r="N10" s="114"/>
      <c r="O10" s="114"/>
      <c r="P10" s="114"/>
      <c r="Q10" s="114"/>
      <c r="R10" s="114"/>
      <c r="S10" s="114"/>
      <c r="T10" s="111"/>
    </row>
    <row r="11" spans="1:20">
      <c r="A11" s="583"/>
      <c r="B11" s="584"/>
      <c r="C11" s="599"/>
      <c r="D11" s="602"/>
      <c r="E11" s="421" t="s">
        <v>139</v>
      </c>
      <c r="F11" s="602"/>
      <c r="G11" s="421" t="s">
        <v>140</v>
      </c>
      <c r="H11" s="602"/>
      <c r="I11" s="606"/>
      <c r="J11" s="599"/>
      <c r="K11" s="602"/>
      <c r="L11" s="593"/>
      <c r="M11" s="596"/>
      <c r="N11" s="114"/>
      <c r="O11" s="114"/>
      <c r="P11" s="114"/>
      <c r="Q11" s="114"/>
      <c r="R11" s="114"/>
      <c r="S11" s="114"/>
      <c r="T11" s="111"/>
    </row>
    <row r="12" spans="1:20">
      <c r="A12" s="583"/>
      <c r="B12" s="584"/>
      <c r="C12" s="600"/>
      <c r="D12" s="603"/>
      <c r="E12" s="422" t="s">
        <v>141</v>
      </c>
      <c r="F12" s="603"/>
      <c r="G12" s="422" t="s">
        <v>142</v>
      </c>
      <c r="H12" s="603"/>
      <c r="I12" s="607"/>
      <c r="J12" s="600"/>
      <c r="K12" s="603"/>
      <c r="L12" s="594"/>
      <c r="M12" s="597"/>
      <c r="N12" s="114"/>
      <c r="O12" s="114"/>
      <c r="P12" s="114"/>
      <c r="Q12" s="114"/>
      <c r="R12" s="114"/>
      <c r="S12" s="114"/>
      <c r="T12" s="111"/>
    </row>
    <row r="13" spans="1:20" ht="15.75" thickBot="1">
      <c r="A13" s="585"/>
      <c r="B13" s="586"/>
      <c r="C13" s="118">
        <v>-1</v>
      </c>
      <c r="D13" s="118">
        <v>-2</v>
      </c>
      <c r="E13" s="118">
        <v>-3</v>
      </c>
      <c r="F13" s="118">
        <v>-4</v>
      </c>
      <c r="G13" s="118">
        <v>-5</v>
      </c>
      <c r="H13" s="118">
        <v>-6</v>
      </c>
      <c r="I13" s="118" t="s">
        <v>18</v>
      </c>
      <c r="J13" s="118">
        <v>-8</v>
      </c>
      <c r="K13" s="118">
        <v>-9</v>
      </c>
      <c r="L13" s="118" t="s">
        <v>21</v>
      </c>
      <c r="M13" s="119" t="s">
        <v>22</v>
      </c>
      <c r="N13" s="114"/>
      <c r="O13" s="114"/>
      <c r="P13" s="114"/>
      <c r="Q13" s="114"/>
      <c r="R13" s="114"/>
      <c r="S13" s="114"/>
      <c r="T13" s="111"/>
    </row>
    <row r="14" spans="1:20" ht="15.75" thickTop="1">
      <c r="A14" s="609" t="s">
        <v>43</v>
      </c>
      <c r="B14" s="610"/>
      <c r="C14" s="120"/>
      <c r="D14" s="121"/>
      <c r="E14" s="120"/>
      <c r="F14" s="327"/>
      <c r="G14" s="120"/>
      <c r="H14" s="121"/>
      <c r="I14" s="122"/>
      <c r="J14" s="120"/>
      <c r="K14" s="121"/>
      <c r="L14" s="120"/>
      <c r="M14" s="123"/>
      <c r="N14" s="114"/>
      <c r="O14" s="114"/>
      <c r="P14" s="114"/>
      <c r="Q14" s="114"/>
      <c r="R14" s="114"/>
      <c r="S14" s="114"/>
      <c r="T14" s="111"/>
    </row>
    <row r="15" spans="1:20">
      <c r="A15" s="124" t="s">
        <v>23</v>
      </c>
      <c r="B15" s="125" t="s">
        <v>24</v>
      </c>
      <c r="C15" s="120"/>
      <c r="D15" s="121"/>
      <c r="E15" s="120"/>
      <c r="F15" s="327"/>
      <c r="G15" s="120"/>
      <c r="H15" s="121"/>
      <c r="I15" s="126"/>
      <c r="J15" s="120"/>
      <c r="K15" s="121"/>
      <c r="L15" s="120"/>
      <c r="M15" s="123"/>
      <c r="N15" s="114"/>
      <c r="O15" s="114"/>
      <c r="P15" s="114"/>
      <c r="Q15" s="114"/>
      <c r="R15" s="114"/>
      <c r="S15" s="114"/>
      <c r="T15" s="111"/>
    </row>
    <row r="16" spans="1:20">
      <c r="A16" s="127">
        <v>600</v>
      </c>
      <c r="B16" s="128" t="s">
        <v>46</v>
      </c>
      <c r="C16" s="129">
        <v>205352611</v>
      </c>
      <c r="D16" s="328">
        <v>100</v>
      </c>
      <c r="E16" s="131">
        <v>226000000</v>
      </c>
      <c r="F16" s="130">
        <v>95</v>
      </c>
      <c r="G16" s="131">
        <v>222800000</v>
      </c>
      <c r="H16" s="130">
        <v>96</v>
      </c>
      <c r="I16" s="131">
        <v>-3200000</v>
      </c>
      <c r="J16" s="131">
        <v>214814997</v>
      </c>
      <c r="K16" s="130">
        <v>96</v>
      </c>
      <c r="L16" s="131">
        <v>7985003</v>
      </c>
      <c r="M16" s="132">
        <v>96</v>
      </c>
      <c r="N16" s="114"/>
      <c r="O16" s="114"/>
      <c r="P16" s="114"/>
      <c r="Q16" s="114"/>
      <c r="R16" s="114"/>
      <c r="S16" s="114"/>
      <c r="T16" s="111"/>
    </row>
    <row r="17" spans="1:20">
      <c r="A17" s="127">
        <v>601</v>
      </c>
      <c r="B17" s="128" t="s">
        <v>48</v>
      </c>
      <c r="C17" s="129">
        <v>33428403</v>
      </c>
      <c r="D17" s="328">
        <v>100</v>
      </c>
      <c r="E17" s="131">
        <v>40036000</v>
      </c>
      <c r="F17" s="130">
        <v>87</v>
      </c>
      <c r="G17" s="131">
        <v>37626000</v>
      </c>
      <c r="H17" s="130">
        <v>93</v>
      </c>
      <c r="I17" s="131">
        <v>-2410000</v>
      </c>
      <c r="J17" s="131">
        <v>35022196</v>
      </c>
      <c r="K17" s="130">
        <v>93</v>
      </c>
      <c r="L17" s="131">
        <v>2603804</v>
      </c>
      <c r="M17" s="132">
        <v>93</v>
      </c>
      <c r="N17" s="114"/>
      <c r="O17" s="114"/>
      <c r="P17" s="114"/>
      <c r="Q17" s="114"/>
      <c r="R17" s="114"/>
      <c r="S17" s="114"/>
      <c r="T17" s="111"/>
    </row>
    <row r="18" spans="1:20">
      <c r="A18" s="127">
        <v>602</v>
      </c>
      <c r="B18" s="128" t="s">
        <v>50</v>
      </c>
      <c r="C18" s="129">
        <v>21797465</v>
      </c>
      <c r="D18" s="328">
        <v>94</v>
      </c>
      <c r="E18" s="131">
        <v>31900000</v>
      </c>
      <c r="F18" s="130">
        <v>92</v>
      </c>
      <c r="G18" s="131">
        <v>32302000</v>
      </c>
      <c r="H18" s="130">
        <v>91</v>
      </c>
      <c r="I18" s="131">
        <v>402000</v>
      </c>
      <c r="J18" s="131">
        <v>29318044</v>
      </c>
      <c r="K18" s="130">
        <v>91</v>
      </c>
      <c r="L18" s="131">
        <v>2983956</v>
      </c>
      <c r="M18" s="132">
        <v>91</v>
      </c>
      <c r="N18" s="114"/>
      <c r="O18" s="114"/>
      <c r="P18" s="114"/>
      <c r="Q18" s="114"/>
      <c r="R18" s="114"/>
      <c r="S18" s="114"/>
      <c r="T18" s="111"/>
    </row>
    <row r="19" spans="1:20">
      <c r="A19" s="127">
        <v>603</v>
      </c>
      <c r="B19" s="128" t="s">
        <v>52</v>
      </c>
      <c r="C19" s="130">
        <v>0</v>
      </c>
      <c r="D19" s="328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/>
      <c r="L19" s="130">
        <v>0</v>
      </c>
      <c r="M19" s="132">
        <v>0</v>
      </c>
      <c r="N19" s="114"/>
      <c r="O19" s="114"/>
      <c r="P19" s="114"/>
      <c r="Q19" s="114"/>
      <c r="R19" s="114"/>
      <c r="S19" s="114"/>
      <c r="T19" s="111"/>
    </row>
    <row r="20" spans="1:20">
      <c r="A20" s="127">
        <v>604</v>
      </c>
      <c r="B20" s="128" t="s">
        <v>54</v>
      </c>
      <c r="C20" s="130">
        <v>0</v>
      </c>
      <c r="D20" s="328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/>
      <c r="L20" s="130">
        <v>0</v>
      </c>
      <c r="M20" s="132">
        <v>0</v>
      </c>
    </row>
    <row r="21" spans="1:20">
      <c r="A21" s="127">
        <v>605</v>
      </c>
      <c r="B21" s="128" t="s">
        <v>56</v>
      </c>
      <c r="C21" s="130">
        <v>0</v>
      </c>
      <c r="D21" s="328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/>
      <c r="L21" s="130">
        <v>0</v>
      </c>
      <c r="M21" s="132">
        <v>0</v>
      </c>
    </row>
    <row r="22" spans="1:20">
      <c r="A22" s="127">
        <v>606</v>
      </c>
      <c r="B22" s="128" t="s">
        <v>58</v>
      </c>
      <c r="C22" s="129">
        <v>666835</v>
      </c>
      <c r="D22" s="328">
        <v>84</v>
      </c>
      <c r="E22" s="130">
        <v>0</v>
      </c>
      <c r="F22" s="130">
        <v>0</v>
      </c>
      <c r="G22" s="131">
        <v>598000</v>
      </c>
      <c r="H22" s="130">
        <v>70</v>
      </c>
      <c r="I22" s="131">
        <v>598000</v>
      </c>
      <c r="J22" s="131">
        <v>417650</v>
      </c>
      <c r="K22" s="130">
        <v>70</v>
      </c>
      <c r="L22" s="131">
        <v>180350</v>
      </c>
      <c r="M22" s="132">
        <v>70</v>
      </c>
    </row>
    <row r="23" spans="1:20">
      <c r="A23" s="133"/>
      <c r="B23" s="134" t="s">
        <v>79</v>
      </c>
      <c r="C23" s="135">
        <v>261245314</v>
      </c>
      <c r="D23" s="329">
        <v>99</v>
      </c>
      <c r="E23" s="135">
        <v>297936000</v>
      </c>
      <c r="F23" s="136">
        <v>94</v>
      </c>
      <c r="G23" s="135">
        <v>293326000</v>
      </c>
      <c r="H23" s="136">
        <v>95</v>
      </c>
      <c r="I23" s="135">
        <v>-4610000</v>
      </c>
      <c r="J23" s="137">
        <v>279572887</v>
      </c>
      <c r="K23" s="136">
        <v>95</v>
      </c>
      <c r="L23" s="135">
        <v>13753113</v>
      </c>
      <c r="M23" s="138">
        <v>95</v>
      </c>
    </row>
    <row r="24" spans="1:20">
      <c r="A24" s="127">
        <v>230</v>
      </c>
      <c r="B24" s="128" t="s">
        <v>60</v>
      </c>
      <c r="C24" s="130">
        <v>0</v>
      </c>
      <c r="D24" s="328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/>
      <c r="L24" s="130">
        <v>0</v>
      </c>
      <c r="M24" s="132">
        <v>0</v>
      </c>
    </row>
    <row r="25" spans="1:20">
      <c r="A25" s="127">
        <v>231</v>
      </c>
      <c r="B25" s="128" t="s">
        <v>62</v>
      </c>
      <c r="C25" s="129">
        <v>4080000</v>
      </c>
      <c r="D25" s="328">
        <v>82</v>
      </c>
      <c r="E25" s="131">
        <v>5000000</v>
      </c>
      <c r="F25" s="130">
        <v>0</v>
      </c>
      <c r="G25" s="131">
        <v>3900000</v>
      </c>
      <c r="H25" s="330">
        <v>0</v>
      </c>
      <c r="I25" s="131">
        <v>-1100000</v>
      </c>
      <c r="J25" s="131">
        <v>3816000</v>
      </c>
      <c r="K25" s="130">
        <v>98</v>
      </c>
      <c r="L25" s="131">
        <v>84000</v>
      </c>
      <c r="M25" s="132">
        <v>0</v>
      </c>
    </row>
    <row r="26" spans="1:20">
      <c r="A26" s="133"/>
      <c r="B26" s="134" t="s">
        <v>80</v>
      </c>
      <c r="C26" s="135">
        <v>4080000</v>
      </c>
      <c r="D26" s="329">
        <v>82</v>
      </c>
      <c r="E26" s="135">
        <v>5000000</v>
      </c>
      <c r="F26" s="136">
        <v>0</v>
      </c>
      <c r="G26" s="137">
        <v>3900000</v>
      </c>
      <c r="H26" s="331">
        <v>0</v>
      </c>
      <c r="I26" s="131">
        <v>-1100000</v>
      </c>
      <c r="J26" s="137">
        <v>3816000</v>
      </c>
      <c r="K26" s="331">
        <v>98</v>
      </c>
      <c r="L26" s="332">
        <v>84000</v>
      </c>
      <c r="M26" s="331">
        <v>0</v>
      </c>
    </row>
    <row r="27" spans="1:20">
      <c r="A27" s="127">
        <v>230</v>
      </c>
      <c r="B27" s="128" t="s">
        <v>60</v>
      </c>
      <c r="C27" s="130">
        <v>0</v>
      </c>
      <c r="D27" s="328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/>
      <c r="L27" s="130">
        <v>0</v>
      </c>
      <c r="M27" s="132">
        <v>0</v>
      </c>
    </row>
    <row r="28" spans="1:20">
      <c r="A28" s="127">
        <v>231</v>
      </c>
      <c r="B28" s="128" t="s">
        <v>62</v>
      </c>
      <c r="C28" s="130">
        <v>0</v>
      </c>
      <c r="D28" s="328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/>
      <c r="L28" s="130">
        <v>0</v>
      </c>
      <c r="M28" s="132">
        <v>0</v>
      </c>
    </row>
    <row r="29" spans="1:20">
      <c r="A29" s="133"/>
      <c r="B29" s="134" t="s">
        <v>81</v>
      </c>
      <c r="C29" s="136">
        <v>0</v>
      </c>
      <c r="D29" s="329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0"/>
      <c r="L29" s="130">
        <v>0</v>
      </c>
      <c r="M29" s="138">
        <v>0</v>
      </c>
    </row>
    <row r="30" spans="1:20">
      <c r="A30" s="139"/>
      <c r="B30" s="140" t="s">
        <v>82</v>
      </c>
      <c r="C30" s="333">
        <v>4080000</v>
      </c>
      <c r="D30" s="334">
        <v>82</v>
      </c>
      <c r="E30" s="333">
        <v>5000000</v>
      </c>
      <c r="F30" s="335">
        <v>78</v>
      </c>
      <c r="G30" s="336">
        <v>3900000</v>
      </c>
      <c r="H30" s="335">
        <v>98</v>
      </c>
      <c r="I30" s="336">
        <v>-1100000</v>
      </c>
      <c r="J30" s="336">
        <v>3816000</v>
      </c>
      <c r="K30" s="335">
        <v>98</v>
      </c>
      <c r="L30" s="336">
        <v>84000</v>
      </c>
      <c r="M30" s="335">
        <v>0</v>
      </c>
    </row>
    <row r="31" spans="1:20">
      <c r="A31" s="139"/>
      <c r="B31" s="140" t="s">
        <v>83</v>
      </c>
      <c r="C31" s="333">
        <v>265325314</v>
      </c>
      <c r="D31" s="334">
        <v>99</v>
      </c>
      <c r="E31" s="333">
        <v>302936000</v>
      </c>
      <c r="F31" s="335">
        <v>98</v>
      </c>
      <c r="G31" s="336">
        <v>297226000</v>
      </c>
      <c r="H31" s="335">
        <v>95</v>
      </c>
      <c r="I31" s="333">
        <v>-5710000</v>
      </c>
      <c r="J31" s="336">
        <v>283388887</v>
      </c>
      <c r="K31" s="335">
        <v>95</v>
      </c>
      <c r="L31" s="333">
        <v>13837113</v>
      </c>
      <c r="M31" s="335">
        <v>95</v>
      </c>
    </row>
    <row r="32" spans="1:20">
      <c r="A32" s="133"/>
      <c r="B32" s="134" t="s">
        <v>84</v>
      </c>
      <c r="C32" s="136">
        <v>0</v>
      </c>
      <c r="D32" s="329"/>
      <c r="E32" s="136"/>
      <c r="F32" s="136"/>
      <c r="G32" s="136"/>
      <c r="H32" s="136"/>
      <c r="I32" s="136"/>
      <c r="J32" s="136">
        <v>0</v>
      </c>
      <c r="K32" s="130"/>
      <c r="L32" s="136"/>
      <c r="M32" s="138"/>
    </row>
    <row r="33" spans="1:13">
      <c r="A33" s="133"/>
      <c r="B33" s="134" t="s">
        <v>85</v>
      </c>
      <c r="C33" s="136">
        <v>0</v>
      </c>
      <c r="D33" s="329"/>
      <c r="E33" s="136"/>
      <c r="F33" s="136"/>
      <c r="G33" s="136"/>
      <c r="H33" s="136"/>
      <c r="I33" s="136"/>
      <c r="J33" s="136">
        <v>0</v>
      </c>
      <c r="K33" s="130"/>
      <c r="L33" s="136"/>
      <c r="M33" s="138"/>
    </row>
    <row r="34" spans="1:13" ht="15.75" thickBot="1">
      <c r="A34" s="139"/>
      <c r="B34" s="140" t="s">
        <v>86</v>
      </c>
      <c r="C34" s="137">
        <v>265325314</v>
      </c>
      <c r="D34" s="136">
        <v>99</v>
      </c>
      <c r="E34" s="137">
        <v>302936000</v>
      </c>
      <c r="F34" s="136">
        <v>98</v>
      </c>
      <c r="G34" s="135">
        <v>297226000</v>
      </c>
      <c r="H34" s="136">
        <v>95</v>
      </c>
      <c r="I34" s="135">
        <v>-5710000</v>
      </c>
      <c r="J34" s="137">
        <v>283388887</v>
      </c>
      <c r="K34" s="136">
        <v>95</v>
      </c>
      <c r="L34" s="137">
        <v>13837113</v>
      </c>
      <c r="M34" s="136">
        <v>95</v>
      </c>
    </row>
    <row r="35" spans="1:13" ht="15.75" thickTop="1">
      <c r="A35" s="565" t="s">
        <v>87</v>
      </c>
      <c r="B35" s="566"/>
      <c r="C35" s="144"/>
      <c r="D35" s="145"/>
      <c r="E35" s="144"/>
      <c r="F35" s="145"/>
      <c r="G35" s="144"/>
      <c r="H35" s="145"/>
      <c r="I35" s="146"/>
      <c r="J35" s="144"/>
      <c r="K35" s="130"/>
      <c r="L35" s="144"/>
      <c r="M35" s="147"/>
    </row>
    <row r="36" spans="1:13">
      <c r="A36" s="124" t="s">
        <v>44</v>
      </c>
      <c r="B36" s="125" t="s">
        <v>24</v>
      </c>
      <c r="C36" s="120"/>
      <c r="D36" s="121"/>
      <c r="E36" s="120"/>
      <c r="F36" s="121"/>
      <c r="G36" s="120"/>
      <c r="H36" s="121"/>
      <c r="I36" s="126"/>
      <c r="J36" s="120"/>
      <c r="K36" s="130"/>
      <c r="L36" s="120"/>
      <c r="M36" s="123"/>
    </row>
    <row r="37" spans="1:13" ht="28.5">
      <c r="A37" s="127"/>
      <c r="B37" s="148" t="s">
        <v>88</v>
      </c>
      <c r="C37" s="333">
        <v>261245314</v>
      </c>
      <c r="D37" s="334">
        <v>100</v>
      </c>
      <c r="E37" s="143">
        <v>297936000</v>
      </c>
      <c r="F37" s="142">
        <v>98</v>
      </c>
      <c r="G37" s="143">
        <v>293326000</v>
      </c>
      <c r="H37" s="142">
        <v>95</v>
      </c>
      <c r="I37" s="143">
        <v>550000</v>
      </c>
      <c r="J37" s="141">
        <v>279572887</v>
      </c>
      <c r="K37" s="130">
        <v>95</v>
      </c>
      <c r="L37" s="143">
        <v>13753113</v>
      </c>
      <c r="M37" s="132">
        <v>95</v>
      </c>
    </row>
    <row r="38" spans="1:13">
      <c r="A38" s="127" t="s">
        <v>89</v>
      </c>
      <c r="B38" s="149" t="s">
        <v>90</v>
      </c>
      <c r="C38" s="130"/>
      <c r="D38" s="328"/>
      <c r="E38" s="130"/>
      <c r="F38" s="130"/>
      <c r="G38" s="130"/>
      <c r="H38" s="142"/>
      <c r="I38" s="130"/>
      <c r="J38" s="130"/>
      <c r="K38" s="130"/>
      <c r="L38" s="142">
        <v>0</v>
      </c>
      <c r="M38" s="132"/>
    </row>
    <row r="39" spans="1:13" ht="45">
      <c r="A39" s="127" t="s">
        <v>221</v>
      </c>
      <c r="B39" s="149" t="s">
        <v>222</v>
      </c>
      <c r="C39" s="337">
        <v>261245314</v>
      </c>
      <c r="D39" s="328">
        <v>100</v>
      </c>
      <c r="E39" s="131">
        <v>297936000</v>
      </c>
      <c r="F39" s="130">
        <v>98</v>
      </c>
      <c r="G39" s="137">
        <v>293326000</v>
      </c>
      <c r="H39" s="142">
        <v>95</v>
      </c>
      <c r="I39" s="131">
        <v>550000</v>
      </c>
      <c r="J39" s="338">
        <v>279572887</v>
      </c>
      <c r="K39" s="130">
        <v>95</v>
      </c>
      <c r="L39" s="143">
        <v>13753113</v>
      </c>
      <c r="M39" s="132">
        <v>95</v>
      </c>
    </row>
    <row r="40" spans="1:13" ht="28.5">
      <c r="A40" s="127"/>
      <c r="B40" s="148" t="s">
        <v>105</v>
      </c>
      <c r="C40" s="141">
        <v>4080000</v>
      </c>
      <c r="D40" s="334">
        <v>0</v>
      </c>
      <c r="E40" s="143">
        <v>5000000</v>
      </c>
      <c r="F40" s="335">
        <v>78</v>
      </c>
      <c r="G40" s="143">
        <v>3900000</v>
      </c>
      <c r="H40" s="142">
        <v>98</v>
      </c>
      <c r="I40" s="142">
        <v>0</v>
      </c>
      <c r="J40" s="141">
        <v>3816000</v>
      </c>
      <c r="K40" s="130">
        <v>98</v>
      </c>
      <c r="L40" s="143">
        <v>5000000</v>
      </c>
      <c r="M40" s="132">
        <v>98</v>
      </c>
    </row>
    <row r="41" spans="1:13">
      <c r="A41" s="127" t="s">
        <v>89</v>
      </c>
      <c r="B41" s="149" t="s">
        <v>90</v>
      </c>
      <c r="C41" s="130"/>
      <c r="D41" s="328"/>
      <c r="E41" s="130"/>
      <c r="F41" s="335">
        <v>0</v>
      </c>
      <c r="G41" s="130"/>
      <c r="H41" s="142"/>
      <c r="I41" s="130"/>
      <c r="J41" s="130"/>
      <c r="K41" s="130"/>
      <c r="L41" s="130"/>
      <c r="M41" s="132"/>
    </row>
    <row r="42" spans="1:13">
      <c r="A42" s="127" t="s">
        <v>223</v>
      </c>
      <c r="B42" s="149" t="s">
        <v>224</v>
      </c>
      <c r="C42" s="129">
        <v>4080000</v>
      </c>
      <c r="D42" s="328">
        <v>0</v>
      </c>
      <c r="E42" s="131">
        <v>5000000</v>
      </c>
      <c r="F42" s="335">
        <v>78</v>
      </c>
      <c r="G42" s="131">
        <v>3900000</v>
      </c>
      <c r="H42" s="142">
        <v>98</v>
      </c>
      <c r="I42" s="130">
        <v>0</v>
      </c>
      <c r="J42" s="338">
        <v>3816000</v>
      </c>
      <c r="K42" s="130">
        <v>98</v>
      </c>
      <c r="L42" s="131">
        <v>5000000</v>
      </c>
      <c r="M42" s="132">
        <v>0</v>
      </c>
    </row>
    <row r="43" spans="1:13" ht="57">
      <c r="A43" s="127"/>
      <c r="B43" s="150" t="s">
        <v>80</v>
      </c>
      <c r="C43" s="135">
        <v>4080000</v>
      </c>
      <c r="D43" s="329">
        <v>0</v>
      </c>
      <c r="E43" s="137">
        <v>5000000</v>
      </c>
      <c r="F43" s="335">
        <v>78</v>
      </c>
      <c r="G43" s="137">
        <v>3900000</v>
      </c>
      <c r="H43" s="142">
        <v>98</v>
      </c>
      <c r="I43" s="136">
        <v>0</v>
      </c>
      <c r="J43" s="135">
        <v>3816000</v>
      </c>
      <c r="K43" s="130">
        <v>98</v>
      </c>
      <c r="L43" s="137">
        <v>5000000</v>
      </c>
      <c r="M43" s="138">
        <v>0</v>
      </c>
    </row>
    <row r="44" spans="1:13">
      <c r="A44" s="127" t="s">
        <v>89</v>
      </c>
      <c r="B44" s="149" t="s">
        <v>90</v>
      </c>
      <c r="C44" s="130"/>
      <c r="D44" s="328"/>
      <c r="E44" s="130"/>
      <c r="F44" s="335">
        <v>0</v>
      </c>
      <c r="G44" s="130"/>
      <c r="H44" s="142"/>
      <c r="I44" s="130"/>
      <c r="J44" s="130"/>
      <c r="K44" s="130"/>
      <c r="L44" s="130"/>
      <c r="M44" s="132"/>
    </row>
    <row r="45" spans="1:13" ht="42.75">
      <c r="A45" s="127"/>
      <c r="B45" s="150" t="s">
        <v>81</v>
      </c>
      <c r="C45" s="136">
        <v>0</v>
      </c>
      <c r="D45" s="329">
        <v>0</v>
      </c>
      <c r="E45" s="136">
        <v>0</v>
      </c>
      <c r="F45" s="335">
        <v>0</v>
      </c>
      <c r="G45" s="136">
        <v>0</v>
      </c>
      <c r="H45" s="142"/>
      <c r="I45" s="136">
        <v>0</v>
      </c>
      <c r="J45" s="136">
        <v>0</v>
      </c>
      <c r="K45" s="130"/>
      <c r="L45" s="136">
        <v>0</v>
      </c>
      <c r="M45" s="138">
        <v>0</v>
      </c>
    </row>
    <row r="46" spans="1:13">
      <c r="A46" s="127" t="s">
        <v>89</v>
      </c>
      <c r="B46" s="149" t="s">
        <v>90</v>
      </c>
      <c r="C46" s="130"/>
      <c r="D46" s="328"/>
      <c r="E46" s="130"/>
      <c r="F46" s="130"/>
      <c r="G46" s="130"/>
      <c r="H46" s="130"/>
      <c r="I46" s="130"/>
      <c r="J46" s="130"/>
      <c r="K46" s="130"/>
      <c r="L46" s="130"/>
      <c r="M46" s="132"/>
    </row>
    <row r="47" spans="1:13">
      <c r="A47" s="127" t="s">
        <v>89</v>
      </c>
      <c r="B47" s="149" t="s">
        <v>90</v>
      </c>
      <c r="C47" s="130"/>
      <c r="D47" s="328"/>
      <c r="E47" s="130"/>
      <c r="F47" s="130"/>
      <c r="G47" s="130"/>
      <c r="H47" s="130"/>
      <c r="I47" s="130"/>
      <c r="J47" s="130"/>
      <c r="K47" s="130"/>
      <c r="L47" s="130"/>
      <c r="M47" s="132"/>
    </row>
    <row r="48" spans="1:13" ht="28.5">
      <c r="A48" s="127"/>
      <c r="B48" s="151" t="s">
        <v>86</v>
      </c>
      <c r="C48" s="152">
        <v>265325314</v>
      </c>
      <c r="D48" s="339"/>
      <c r="E48" s="154">
        <v>302936000</v>
      </c>
      <c r="F48" s="153">
        <v>94</v>
      </c>
      <c r="G48" s="154">
        <v>297226000</v>
      </c>
      <c r="H48" s="153">
        <v>95</v>
      </c>
      <c r="I48" s="154">
        <v>550000</v>
      </c>
      <c r="J48" s="154">
        <v>283388887</v>
      </c>
      <c r="K48" s="153">
        <v>95</v>
      </c>
      <c r="L48" s="154">
        <v>18753113</v>
      </c>
      <c r="M48" s="153">
        <v>95</v>
      </c>
    </row>
  </sheetData>
  <mergeCells count="26">
    <mergeCell ref="A14:B14"/>
    <mergeCell ref="L9:L12"/>
    <mergeCell ref="M9:M12"/>
    <mergeCell ref="C10:C12"/>
    <mergeCell ref="D10:D12"/>
    <mergeCell ref="F10:F12"/>
    <mergeCell ref="H10:H12"/>
    <mergeCell ref="I10:I12"/>
    <mergeCell ref="J10:J12"/>
    <mergeCell ref="K10:K12"/>
    <mergeCell ref="A35:B35"/>
    <mergeCell ref="A2:M2"/>
    <mergeCell ref="A3:M3"/>
    <mergeCell ref="A4:M4"/>
    <mergeCell ref="A5:A6"/>
    <mergeCell ref="B5:D6"/>
    <mergeCell ref="E5:F6"/>
    <mergeCell ref="G5:M6"/>
    <mergeCell ref="B7:D7"/>
    <mergeCell ref="E7:F7"/>
    <mergeCell ref="G7:M7"/>
    <mergeCell ref="A8:B13"/>
    <mergeCell ref="C8:M8"/>
    <mergeCell ref="E9:F9"/>
    <mergeCell ref="G9:H9"/>
    <mergeCell ref="J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K51" sqref="K51"/>
    </sheetView>
  </sheetViews>
  <sheetFormatPr defaultRowHeight="15"/>
  <cols>
    <col min="3" max="3" width="45.5703125" customWidth="1"/>
    <col min="4" max="4" width="17.28515625" customWidth="1"/>
    <col min="5" max="5" width="26.5703125" customWidth="1"/>
    <col min="6" max="6" width="14.42578125" customWidth="1"/>
    <col min="7" max="7" width="15.28515625" customWidth="1"/>
    <col min="8" max="8" width="14.7109375" customWidth="1"/>
    <col min="9" max="10" width="15.85546875" customWidth="1"/>
    <col min="11" max="11" width="16.85546875" customWidth="1"/>
    <col min="12" max="12" width="14.85546875" customWidth="1"/>
    <col min="13" max="13" width="13.5703125" customWidth="1"/>
    <col min="15" max="15" width="14.5703125" customWidth="1"/>
    <col min="19" max="19" width="17.28515625" customWidth="1"/>
  </cols>
  <sheetData>
    <row r="1" spans="1:14">
      <c r="A1" s="71"/>
      <c r="B1" s="424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>
      <c r="A2" s="71"/>
      <c r="B2" s="619" t="s">
        <v>70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</row>
    <row r="3" spans="1:14" ht="15.75">
      <c r="A3" s="71"/>
      <c r="B3" s="620" t="s">
        <v>69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</row>
    <row r="4" spans="1:14">
      <c r="A4" s="71"/>
      <c r="B4" s="437" t="s">
        <v>0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</row>
    <row r="5" spans="1:14" ht="15.75" thickBot="1">
      <c r="A5" s="62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ht="16.5" thickTop="1" thickBot="1">
      <c r="A6" s="621"/>
      <c r="B6" s="622" t="s">
        <v>71</v>
      </c>
      <c r="C6" s="623" t="s">
        <v>2</v>
      </c>
      <c r="D6" s="623"/>
      <c r="E6" s="623"/>
      <c r="F6" s="624" t="s">
        <v>3</v>
      </c>
      <c r="G6" s="624"/>
      <c r="H6" s="625" t="s">
        <v>4</v>
      </c>
      <c r="I6" s="625"/>
      <c r="J6" s="625"/>
      <c r="K6" s="625"/>
      <c r="L6" s="625"/>
      <c r="M6" s="625"/>
      <c r="N6" s="625"/>
    </row>
    <row r="7" spans="1:14" ht="15.75" thickTop="1">
      <c r="A7" s="71"/>
      <c r="B7" s="622"/>
      <c r="C7" s="623"/>
      <c r="D7" s="623"/>
      <c r="E7" s="623"/>
      <c r="F7" s="624"/>
      <c r="G7" s="624"/>
      <c r="H7" s="625"/>
      <c r="I7" s="625"/>
      <c r="J7" s="625"/>
      <c r="K7" s="625"/>
      <c r="L7" s="625"/>
      <c r="M7" s="625"/>
      <c r="N7" s="625"/>
    </row>
    <row r="8" spans="1:14">
      <c r="A8" s="71"/>
      <c r="B8" s="272" t="s">
        <v>72</v>
      </c>
      <c r="C8" s="626" t="s">
        <v>32</v>
      </c>
      <c r="D8" s="626"/>
      <c r="E8" s="626"/>
      <c r="F8" s="627" t="s">
        <v>73</v>
      </c>
      <c r="G8" s="627"/>
      <c r="H8" s="628" t="s">
        <v>31</v>
      </c>
      <c r="I8" s="628"/>
      <c r="J8" s="628"/>
      <c r="K8" s="628"/>
      <c r="L8" s="628"/>
      <c r="M8" s="628"/>
      <c r="N8" s="628"/>
    </row>
    <row r="9" spans="1:14" ht="15.75" thickBot="1">
      <c r="A9" s="71"/>
      <c r="B9" s="617" t="s">
        <v>5</v>
      </c>
      <c r="C9" s="617"/>
      <c r="D9" s="618" t="s">
        <v>74</v>
      </c>
      <c r="E9" s="618"/>
      <c r="F9" s="618"/>
      <c r="G9" s="618"/>
      <c r="H9" s="618"/>
      <c r="I9" s="618"/>
      <c r="J9" s="618"/>
      <c r="K9" s="618"/>
      <c r="L9" s="618"/>
      <c r="M9" s="618"/>
      <c r="N9" s="618"/>
    </row>
    <row r="10" spans="1:14" ht="27" thickTop="1" thickBot="1">
      <c r="A10" s="71"/>
      <c r="B10" s="617"/>
      <c r="C10" s="617"/>
      <c r="D10" s="273" t="s">
        <v>225</v>
      </c>
      <c r="E10" s="274"/>
      <c r="F10" s="611" t="s">
        <v>6</v>
      </c>
      <c r="G10" s="611"/>
      <c r="H10" s="611" t="s">
        <v>6</v>
      </c>
      <c r="I10" s="611"/>
      <c r="J10" s="275" t="s">
        <v>6</v>
      </c>
      <c r="K10" s="611" t="s">
        <v>6</v>
      </c>
      <c r="L10" s="611"/>
      <c r="M10" s="612" t="s">
        <v>76</v>
      </c>
      <c r="N10" s="613" t="s">
        <v>7</v>
      </c>
    </row>
    <row r="11" spans="1:14" ht="52.5" thickTop="1" thickBot="1">
      <c r="A11" s="71"/>
      <c r="B11" s="617"/>
      <c r="C11" s="617"/>
      <c r="D11" s="276" t="s">
        <v>77</v>
      </c>
      <c r="E11" s="277" t="s">
        <v>8</v>
      </c>
      <c r="F11" s="278" t="s">
        <v>226</v>
      </c>
      <c r="G11" s="279" t="s">
        <v>8</v>
      </c>
      <c r="H11" s="278" t="s">
        <v>227</v>
      </c>
      <c r="I11" s="279" t="s">
        <v>8</v>
      </c>
      <c r="J11" s="280" t="s">
        <v>78</v>
      </c>
      <c r="K11" s="278" t="s">
        <v>11</v>
      </c>
      <c r="L11" s="279" t="s">
        <v>8</v>
      </c>
      <c r="M11" s="612"/>
      <c r="N11" s="613"/>
    </row>
    <row r="12" spans="1:14" ht="16.5" thickTop="1" thickBot="1">
      <c r="A12" s="71"/>
      <c r="B12" s="617"/>
      <c r="C12" s="617"/>
      <c r="D12" s="281" t="s">
        <v>12</v>
      </c>
      <c r="E12" s="281" t="s">
        <v>13</v>
      </c>
      <c r="F12" s="281" t="s">
        <v>14</v>
      </c>
      <c r="G12" s="281" t="s">
        <v>15</v>
      </c>
      <c r="H12" s="281" t="s">
        <v>16</v>
      </c>
      <c r="I12" s="281" t="s">
        <v>17</v>
      </c>
      <c r="J12" s="281" t="s">
        <v>18</v>
      </c>
      <c r="K12" s="281" t="s">
        <v>19</v>
      </c>
      <c r="L12" s="281" t="s">
        <v>20</v>
      </c>
      <c r="M12" s="281" t="s">
        <v>21</v>
      </c>
      <c r="N12" s="282" t="s">
        <v>22</v>
      </c>
    </row>
    <row r="13" spans="1:14" ht="15.75" thickTop="1">
      <c r="A13" s="71"/>
      <c r="B13" s="614" t="s">
        <v>43</v>
      </c>
      <c r="C13" s="614"/>
      <c r="D13" s="53"/>
      <c r="E13" s="54"/>
      <c r="F13" s="53"/>
      <c r="G13" s="54"/>
      <c r="H13" s="53"/>
      <c r="I13" s="54"/>
      <c r="J13" s="55"/>
      <c r="K13" s="53"/>
      <c r="L13" s="54"/>
      <c r="M13" s="53"/>
      <c r="N13" s="56"/>
    </row>
    <row r="14" spans="1:14">
      <c r="A14" s="71"/>
      <c r="B14" s="283" t="s">
        <v>23</v>
      </c>
      <c r="C14" s="284" t="s">
        <v>24</v>
      </c>
      <c r="D14" s="53"/>
      <c r="E14" s="54"/>
      <c r="F14" s="53"/>
      <c r="G14" s="54"/>
      <c r="H14" s="53"/>
      <c r="I14" s="54"/>
      <c r="J14" s="58"/>
      <c r="K14" s="53"/>
      <c r="L14" s="54"/>
      <c r="M14" s="53"/>
      <c r="N14" s="56"/>
    </row>
    <row r="15" spans="1:14">
      <c r="A15" s="71"/>
      <c r="B15" s="285" t="s">
        <v>45</v>
      </c>
      <c r="C15" s="286" t="s">
        <v>46</v>
      </c>
      <c r="D15" s="287">
        <v>11558125</v>
      </c>
      <c r="E15" s="89">
        <v>57.9</v>
      </c>
      <c r="F15" s="89">
        <v>12820000</v>
      </c>
      <c r="G15" s="89">
        <v>57.9</v>
      </c>
      <c r="H15" s="89">
        <v>12820000</v>
      </c>
      <c r="I15" s="89">
        <v>57.9</v>
      </c>
      <c r="J15" s="89">
        <v>0</v>
      </c>
      <c r="K15" s="288">
        <v>10907893</v>
      </c>
      <c r="L15" s="89">
        <v>85.084968798751945</v>
      </c>
      <c r="M15" s="89">
        <v>1912107</v>
      </c>
      <c r="N15" s="289">
        <v>85.084968798751945</v>
      </c>
    </row>
    <row r="16" spans="1:14">
      <c r="A16" s="71"/>
      <c r="B16" s="285" t="s">
        <v>47</v>
      </c>
      <c r="C16" s="286" t="s">
        <v>48</v>
      </c>
      <c r="D16" s="287">
        <v>1889981</v>
      </c>
      <c r="E16" s="89">
        <v>56.4</v>
      </c>
      <c r="F16" s="89">
        <v>2180000</v>
      </c>
      <c r="G16" s="89">
        <v>56.4</v>
      </c>
      <c r="H16" s="89">
        <v>2180000</v>
      </c>
      <c r="I16" s="89">
        <v>56.4</v>
      </c>
      <c r="J16" s="89">
        <v>0</v>
      </c>
      <c r="K16" s="288">
        <v>1768526</v>
      </c>
      <c r="L16" s="89">
        <v>81.125045871559635</v>
      </c>
      <c r="M16" s="89">
        <v>411474</v>
      </c>
      <c r="N16" s="289">
        <v>81.125045871559635</v>
      </c>
    </row>
    <row r="17" spans="1:14">
      <c r="A17" s="71"/>
      <c r="B17" s="285" t="s">
        <v>49</v>
      </c>
      <c r="C17" s="286" t="s">
        <v>50</v>
      </c>
      <c r="D17" s="290">
        <v>2746010</v>
      </c>
      <c r="E17" s="89">
        <v>44.5</v>
      </c>
      <c r="F17" s="89">
        <v>3440000</v>
      </c>
      <c r="G17" s="89">
        <v>44.5</v>
      </c>
      <c r="H17" s="89">
        <v>3416000</v>
      </c>
      <c r="I17" s="89">
        <v>44.5</v>
      </c>
      <c r="J17" s="89">
        <v>-24000</v>
      </c>
      <c r="K17" s="288">
        <v>2174241</v>
      </c>
      <c r="L17" s="89">
        <v>63.648741217798595</v>
      </c>
      <c r="M17" s="89">
        <v>1241759</v>
      </c>
      <c r="N17" s="289">
        <v>63.648741217798595</v>
      </c>
    </row>
    <row r="18" spans="1:14">
      <c r="A18" s="71"/>
      <c r="B18" s="285" t="s">
        <v>51</v>
      </c>
      <c r="C18" s="286" t="s">
        <v>52</v>
      </c>
      <c r="D18" s="291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289">
        <v>0</v>
      </c>
    </row>
    <row r="19" spans="1:14">
      <c r="A19" s="71"/>
      <c r="B19" s="285" t="s">
        <v>53</v>
      </c>
      <c r="C19" s="286" t="s">
        <v>54</v>
      </c>
      <c r="D19" s="291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289">
        <v>0</v>
      </c>
    </row>
    <row r="20" spans="1:14">
      <c r="A20" s="71"/>
      <c r="B20" s="285" t="s">
        <v>55</v>
      </c>
      <c r="C20" s="286" t="s">
        <v>56</v>
      </c>
      <c r="D20" s="291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289">
        <v>0</v>
      </c>
    </row>
    <row r="21" spans="1:14">
      <c r="A21" s="71"/>
      <c r="B21" s="285" t="s">
        <v>57</v>
      </c>
      <c r="C21" s="286" t="s">
        <v>58</v>
      </c>
      <c r="D21" s="287">
        <v>149000</v>
      </c>
      <c r="E21" s="89">
        <v>77.400000000000006</v>
      </c>
      <c r="F21" s="89">
        <v>0</v>
      </c>
      <c r="G21" s="89">
        <v>77.400000000000006</v>
      </c>
      <c r="H21" s="89">
        <v>124000</v>
      </c>
      <c r="I21" s="89">
        <v>77.400000000000006</v>
      </c>
      <c r="J21" s="89">
        <v>124000</v>
      </c>
      <c r="K21" s="89">
        <v>24872</v>
      </c>
      <c r="L21" s="89">
        <v>20.058064516129033</v>
      </c>
      <c r="M21" s="89">
        <v>99128</v>
      </c>
      <c r="N21" s="289">
        <v>20.058064516129033</v>
      </c>
    </row>
    <row r="22" spans="1:14">
      <c r="A22" s="71"/>
      <c r="B22" s="292"/>
      <c r="C22" s="293" t="s">
        <v>79</v>
      </c>
      <c r="D22" s="91">
        <v>16343116</v>
      </c>
      <c r="E22" s="91">
        <v>55.4</v>
      </c>
      <c r="F22" s="91">
        <v>18440000</v>
      </c>
      <c r="G22" s="91">
        <v>55.4</v>
      </c>
      <c r="H22" s="91">
        <v>18540000</v>
      </c>
      <c r="I22" s="91">
        <v>55.4</v>
      </c>
      <c r="J22" s="91">
        <v>100000</v>
      </c>
      <c r="K22" s="91">
        <f>SUM(K15:K21)</f>
        <v>14875532</v>
      </c>
      <c r="L22" s="91">
        <v>80.234800431499465</v>
      </c>
      <c r="M22" s="91">
        <v>3664468</v>
      </c>
      <c r="N22" s="294">
        <v>80.234800431499465</v>
      </c>
    </row>
    <row r="23" spans="1:14">
      <c r="A23" s="71"/>
      <c r="B23" s="285" t="s">
        <v>59</v>
      </c>
      <c r="C23" s="286" t="s">
        <v>60</v>
      </c>
      <c r="D23" s="291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8">
        <v>0</v>
      </c>
      <c r="L23" s="89">
        <v>0</v>
      </c>
      <c r="M23" s="89">
        <v>0</v>
      </c>
      <c r="N23" s="289">
        <v>0</v>
      </c>
    </row>
    <row r="24" spans="1:14">
      <c r="A24" s="71"/>
      <c r="B24" s="285" t="s">
        <v>61</v>
      </c>
      <c r="C24" s="286" t="s">
        <v>62</v>
      </c>
      <c r="D24" s="287">
        <v>197472</v>
      </c>
      <c r="E24" s="89">
        <v>43.2</v>
      </c>
      <c r="F24" s="89">
        <v>200000</v>
      </c>
      <c r="G24" s="89">
        <v>43.2</v>
      </c>
      <c r="H24" s="89">
        <v>200000</v>
      </c>
      <c r="I24" s="89">
        <v>43.2</v>
      </c>
      <c r="J24" s="89">
        <v>0</v>
      </c>
      <c r="K24" s="89">
        <v>86384</v>
      </c>
      <c r="L24" s="89">
        <v>43.192</v>
      </c>
      <c r="M24" s="89">
        <v>113616</v>
      </c>
      <c r="N24" s="289">
        <v>43.2</v>
      </c>
    </row>
    <row r="25" spans="1:14" ht="26.25" customHeight="1">
      <c r="A25" s="71"/>
      <c r="B25" s="292"/>
      <c r="C25" s="295" t="s">
        <v>80</v>
      </c>
      <c r="D25" s="90">
        <v>197472</v>
      </c>
      <c r="E25" s="91">
        <v>43.2</v>
      </c>
      <c r="F25" s="91">
        <v>200000</v>
      </c>
      <c r="G25" s="91">
        <v>43.2</v>
      </c>
      <c r="H25" s="91">
        <v>200000</v>
      </c>
      <c r="I25" s="91">
        <v>43.2</v>
      </c>
      <c r="J25" s="91">
        <v>0</v>
      </c>
      <c r="K25" s="91">
        <v>86384</v>
      </c>
      <c r="L25" s="91">
        <v>43.192</v>
      </c>
      <c r="M25" s="91">
        <v>113616</v>
      </c>
      <c r="N25" s="294">
        <v>43.2</v>
      </c>
    </row>
    <row r="26" spans="1:14">
      <c r="A26" s="71"/>
      <c r="B26" s="285" t="s">
        <v>59</v>
      </c>
      <c r="C26" s="286" t="s">
        <v>60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8">
        <v>0</v>
      </c>
      <c r="L26" s="89">
        <v>0</v>
      </c>
      <c r="M26" s="89">
        <v>0</v>
      </c>
      <c r="N26" s="289">
        <v>0</v>
      </c>
    </row>
    <row r="27" spans="1:14">
      <c r="A27" s="71"/>
      <c r="B27" s="285" t="s">
        <v>61</v>
      </c>
      <c r="C27" s="286" t="s">
        <v>62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8">
        <v>0</v>
      </c>
      <c r="L27" s="89">
        <v>0</v>
      </c>
      <c r="M27" s="89">
        <v>0</v>
      </c>
      <c r="N27" s="289">
        <v>0</v>
      </c>
    </row>
    <row r="28" spans="1:14" ht="25.5" customHeight="1">
      <c r="A28" s="71"/>
      <c r="B28" s="292"/>
      <c r="C28" s="295" t="s">
        <v>81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0">
        <v>0</v>
      </c>
      <c r="L28" s="91">
        <v>0</v>
      </c>
      <c r="M28" s="91">
        <v>0</v>
      </c>
      <c r="N28" s="294">
        <v>0</v>
      </c>
    </row>
    <row r="29" spans="1:14">
      <c r="A29" s="71"/>
      <c r="B29" s="296"/>
      <c r="C29" s="297" t="s">
        <v>82</v>
      </c>
      <c r="D29" s="298">
        <v>197472</v>
      </c>
      <c r="E29" s="299">
        <v>43.2</v>
      </c>
      <c r="F29" s="299">
        <v>200000</v>
      </c>
      <c r="G29" s="299">
        <v>43.2</v>
      </c>
      <c r="H29" s="299">
        <v>200000</v>
      </c>
      <c r="I29" s="299">
        <v>43.2</v>
      </c>
      <c r="J29" s="299">
        <v>0</v>
      </c>
      <c r="K29" s="299">
        <v>86384</v>
      </c>
      <c r="L29" s="299">
        <v>43.2</v>
      </c>
      <c r="M29" s="299">
        <v>113648</v>
      </c>
      <c r="N29" s="300">
        <v>43.2</v>
      </c>
    </row>
    <row r="30" spans="1:14">
      <c r="A30" s="71"/>
      <c r="B30" s="296"/>
      <c r="C30" s="297" t="s">
        <v>83</v>
      </c>
      <c r="D30" s="298">
        <v>16343116</v>
      </c>
      <c r="E30" s="299">
        <v>55.2</v>
      </c>
      <c r="F30" s="299">
        <v>18640000</v>
      </c>
      <c r="G30" s="299">
        <v>55.2</v>
      </c>
      <c r="H30" s="299">
        <v>18740000</v>
      </c>
      <c r="I30" s="299">
        <v>55.2</v>
      </c>
      <c r="J30" s="299">
        <v>100000</v>
      </c>
      <c r="K30" s="299">
        <v>14961916</v>
      </c>
      <c r="L30" s="299">
        <v>79.839466382070441</v>
      </c>
      <c r="M30" s="299">
        <v>3778084</v>
      </c>
      <c r="N30" s="300">
        <v>79.839466382070441</v>
      </c>
    </row>
    <row r="31" spans="1:14" ht="24.95" customHeight="1">
      <c r="A31" s="71"/>
      <c r="B31" s="292"/>
      <c r="C31" s="295" t="s">
        <v>84</v>
      </c>
      <c r="D31" s="91">
        <v>0</v>
      </c>
      <c r="E31" s="91"/>
      <c r="F31" s="91"/>
      <c r="G31" s="91"/>
      <c r="H31" s="91"/>
      <c r="I31" s="91"/>
      <c r="J31" s="91"/>
      <c r="K31" s="91">
        <v>0</v>
      </c>
      <c r="L31" s="91"/>
      <c r="M31" s="91"/>
      <c r="N31" s="294"/>
    </row>
    <row r="32" spans="1:14" ht="24.95" customHeight="1">
      <c r="A32" s="71"/>
      <c r="B32" s="292"/>
      <c r="C32" s="295" t="s">
        <v>85</v>
      </c>
      <c r="D32" s="91">
        <v>0</v>
      </c>
      <c r="E32" s="91"/>
      <c r="F32" s="91"/>
      <c r="G32" s="91"/>
      <c r="H32" s="91"/>
      <c r="I32" s="91"/>
      <c r="J32" s="91"/>
      <c r="K32" s="91">
        <v>0</v>
      </c>
      <c r="L32" s="91"/>
      <c r="M32" s="91"/>
      <c r="N32" s="294"/>
    </row>
    <row r="33" spans="1:14" ht="15.75" thickBot="1">
      <c r="A33" s="71"/>
      <c r="B33" s="296"/>
      <c r="C33" s="297" t="s">
        <v>86</v>
      </c>
      <c r="D33" s="301">
        <v>16540588</v>
      </c>
      <c r="E33" s="299"/>
      <c r="F33" s="299"/>
      <c r="G33" s="299"/>
      <c r="H33" s="299"/>
      <c r="I33" s="299"/>
      <c r="J33" s="299"/>
      <c r="K33" s="299">
        <v>14961916</v>
      </c>
      <c r="L33" s="299"/>
      <c r="M33" s="299"/>
      <c r="N33" s="300"/>
    </row>
    <row r="34" spans="1:14" ht="19.5" customHeight="1" thickTop="1">
      <c r="A34" s="71"/>
      <c r="B34" s="615" t="s">
        <v>87</v>
      </c>
      <c r="C34" s="616"/>
      <c r="D34" s="302"/>
      <c r="E34" s="303"/>
      <c r="F34" s="302"/>
      <c r="G34" s="303"/>
      <c r="H34" s="302"/>
      <c r="I34" s="303"/>
      <c r="J34" s="304"/>
      <c r="K34" s="302"/>
      <c r="L34" s="303"/>
      <c r="M34" s="302"/>
      <c r="N34" s="305"/>
    </row>
    <row r="35" spans="1:14">
      <c r="A35" s="71"/>
      <c r="B35" s="306" t="s">
        <v>44</v>
      </c>
      <c r="C35" s="307" t="s">
        <v>24</v>
      </c>
      <c r="D35" s="308"/>
      <c r="E35" s="309"/>
      <c r="F35" s="308"/>
      <c r="G35" s="309"/>
      <c r="H35" s="308"/>
      <c r="I35" s="309"/>
      <c r="J35" s="310"/>
      <c r="K35" s="308"/>
      <c r="L35" s="309"/>
      <c r="M35" s="308"/>
      <c r="N35" s="311"/>
    </row>
    <row r="36" spans="1:14">
      <c r="A36" s="71"/>
      <c r="B36" s="285"/>
      <c r="C36" s="312" t="s">
        <v>88</v>
      </c>
      <c r="D36" s="298">
        <v>16540588</v>
      </c>
      <c r="E36" s="299">
        <v>99.2</v>
      </c>
      <c r="F36" s="299">
        <v>18440000</v>
      </c>
      <c r="G36" s="299">
        <v>98.9</v>
      </c>
      <c r="H36" s="299">
        <v>18540000</v>
      </c>
      <c r="I36" s="299">
        <v>98.9</v>
      </c>
      <c r="J36" s="299">
        <v>100000</v>
      </c>
      <c r="K36" s="299">
        <v>14875532</v>
      </c>
      <c r="L36" s="299">
        <v>80.700733549083068</v>
      </c>
      <c r="M36" s="299">
        <v>3778084</v>
      </c>
      <c r="N36" s="300">
        <v>80.700733549083068</v>
      </c>
    </row>
    <row r="37" spans="1:14">
      <c r="A37" s="71"/>
      <c r="B37" s="285" t="s">
        <v>89</v>
      </c>
      <c r="C37" s="313" t="s">
        <v>90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289"/>
    </row>
    <row r="38" spans="1:14">
      <c r="A38" s="71"/>
      <c r="B38" s="285" t="s">
        <v>228</v>
      </c>
      <c r="C38" s="313" t="s">
        <v>229</v>
      </c>
      <c r="D38" s="89">
        <v>16540588</v>
      </c>
      <c r="E38" s="89">
        <v>99.2</v>
      </c>
      <c r="F38" s="89">
        <v>18440000</v>
      </c>
      <c r="G38" s="89">
        <v>98.9</v>
      </c>
      <c r="H38" s="89">
        <v>18540000</v>
      </c>
      <c r="I38" s="89">
        <v>98.9</v>
      </c>
      <c r="J38" s="89">
        <v>100000</v>
      </c>
      <c r="K38" s="89">
        <v>14875532</v>
      </c>
      <c r="L38" s="89">
        <v>80.700733549083068</v>
      </c>
      <c r="M38" s="89">
        <v>3578084</v>
      </c>
      <c r="N38" s="289">
        <v>80.700733549083068</v>
      </c>
    </row>
    <row r="39" spans="1:14">
      <c r="A39" s="71"/>
      <c r="B39" s="285"/>
      <c r="C39" s="312" t="s">
        <v>105</v>
      </c>
      <c r="D39" s="299">
        <v>197472</v>
      </c>
      <c r="E39" s="299">
        <v>0.8</v>
      </c>
      <c r="F39" s="299">
        <v>200000</v>
      </c>
      <c r="G39" s="299">
        <v>1.1000000000000001</v>
      </c>
      <c r="H39" s="299">
        <v>200000</v>
      </c>
      <c r="I39" s="299">
        <v>1.1000000000000001</v>
      </c>
      <c r="J39" s="299">
        <v>0</v>
      </c>
      <c r="K39" s="299">
        <v>86384</v>
      </c>
      <c r="L39" s="299">
        <v>43.192</v>
      </c>
      <c r="M39" s="299">
        <v>113648</v>
      </c>
      <c r="N39" s="300">
        <v>43.192</v>
      </c>
    </row>
    <row r="40" spans="1:14">
      <c r="A40" s="71"/>
      <c r="B40" s="285" t="s">
        <v>89</v>
      </c>
      <c r="C40" s="313" t="s">
        <v>90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289"/>
    </row>
    <row r="41" spans="1:14">
      <c r="A41" s="71"/>
      <c r="B41" s="285" t="s">
        <v>230</v>
      </c>
      <c r="C41" s="313" t="s">
        <v>107</v>
      </c>
      <c r="D41" s="89">
        <v>0</v>
      </c>
      <c r="E41" s="89">
        <v>0.5</v>
      </c>
      <c r="F41" s="89">
        <v>200000</v>
      </c>
      <c r="G41" s="89">
        <v>1</v>
      </c>
      <c r="H41" s="89">
        <v>200000</v>
      </c>
      <c r="I41" s="89">
        <v>1</v>
      </c>
      <c r="J41" s="89">
        <v>0</v>
      </c>
      <c r="K41" s="89">
        <v>86384</v>
      </c>
      <c r="L41" s="89">
        <v>0.9</v>
      </c>
      <c r="M41" s="89">
        <v>113616</v>
      </c>
      <c r="N41" s="289">
        <v>43.2</v>
      </c>
    </row>
    <row r="42" spans="1:14">
      <c r="A42" s="71"/>
      <c r="B42" s="285" t="s">
        <v>231</v>
      </c>
      <c r="C42" s="313" t="s">
        <v>232</v>
      </c>
      <c r="D42" s="89">
        <v>197472</v>
      </c>
      <c r="E42" s="89">
        <v>1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/>
      <c r="N42" s="289">
        <v>43.2</v>
      </c>
    </row>
    <row r="43" spans="1:14" ht="25.5">
      <c r="A43" s="71"/>
      <c r="B43" s="285"/>
      <c r="C43" s="295" t="s">
        <v>80</v>
      </c>
      <c r="D43" s="91">
        <v>197472</v>
      </c>
      <c r="E43" s="91">
        <v>0.8</v>
      </c>
      <c r="F43" s="91">
        <v>200000</v>
      </c>
      <c r="G43" s="91">
        <v>1.1000000000000001</v>
      </c>
      <c r="H43" s="91">
        <v>200000</v>
      </c>
      <c r="I43" s="91">
        <v>1.1000000000000001</v>
      </c>
      <c r="J43" s="91">
        <v>0</v>
      </c>
      <c r="K43" s="91">
        <v>86384</v>
      </c>
      <c r="L43" s="91">
        <v>0.9</v>
      </c>
      <c r="M43" s="91">
        <v>113616</v>
      </c>
      <c r="N43" s="294">
        <v>43.2</v>
      </c>
    </row>
    <row r="44" spans="1:14">
      <c r="A44" s="71"/>
      <c r="B44" s="285" t="s">
        <v>89</v>
      </c>
      <c r="C44" s="313" t="s">
        <v>90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289"/>
    </row>
    <row r="45" spans="1:14" ht="27" customHeight="1">
      <c r="A45" s="71"/>
      <c r="B45" s="285"/>
      <c r="C45" s="295" t="s">
        <v>81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294">
        <v>0</v>
      </c>
    </row>
    <row r="46" spans="1:14">
      <c r="A46" s="71"/>
      <c r="B46" s="285" t="s">
        <v>89</v>
      </c>
      <c r="C46" s="313" t="s">
        <v>90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289"/>
    </row>
    <row r="47" spans="1:14">
      <c r="A47" s="71"/>
      <c r="B47" s="285" t="s">
        <v>89</v>
      </c>
      <c r="C47" s="313" t="s">
        <v>90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289"/>
    </row>
    <row r="48" spans="1:14" ht="15.75" thickBot="1">
      <c r="A48" s="71"/>
      <c r="B48" s="285"/>
      <c r="C48" s="314" t="s">
        <v>86</v>
      </c>
      <c r="D48" s="315">
        <v>16540588</v>
      </c>
      <c r="E48" s="315"/>
      <c r="F48" s="315">
        <v>18640000</v>
      </c>
      <c r="G48" s="315"/>
      <c r="H48" s="315">
        <v>18740000</v>
      </c>
      <c r="I48" s="315"/>
      <c r="J48" s="315">
        <v>100000</v>
      </c>
      <c r="K48" s="315">
        <f>K36+K39</f>
        <v>14961916</v>
      </c>
      <c r="L48" s="315"/>
      <c r="M48" s="315">
        <v>3778084</v>
      </c>
      <c r="N48" s="316"/>
    </row>
    <row r="49" spans="1:14" ht="15.75" thickTop="1">
      <c r="A49" s="71"/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</row>
    <row r="50" spans="1:14">
      <c r="A50" s="71"/>
      <c r="B50" s="424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</sheetData>
  <mergeCells count="21">
    <mergeCell ref="C8:E8"/>
    <mergeCell ref="F8:G8"/>
    <mergeCell ref="H8:N8"/>
    <mergeCell ref="B2:N2"/>
    <mergeCell ref="B3:N3"/>
    <mergeCell ref="B4:N4"/>
    <mergeCell ref="A5:A6"/>
    <mergeCell ref="B6:B7"/>
    <mergeCell ref="C6:E7"/>
    <mergeCell ref="F6:G7"/>
    <mergeCell ref="H6:N7"/>
    <mergeCell ref="B49:N49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</mergeCells>
  <pageMargins left="0.25" right="0.25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zoomScale="85" zoomScaleNormal="85" workbookViewId="0">
      <selection activeCell="C10" sqref="C10:M10"/>
    </sheetView>
  </sheetViews>
  <sheetFormatPr defaultRowHeight="15"/>
  <cols>
    <col min="2" max="2" width="34.140625" customWidth="1"/>
    <col min="3" max="3" width="44.5703125" customWidth="1"/>
    <col min="4" max="4" width="30.85546875" customWidth="1"/>
    <col min="5" max="5" width="21.85546875" customWidth="1"/>
    <col min="6" max="6" width="18.28515625" customWidth="1"/>
    <col min="7" max="7" width="24.85546875" customWidth="1"/>
    <col min="8" max="8" width="15" customWidth="1"/>
    <col min="9" max="9" width="18.28515625" customWidth="1"/>
    <col min="10" max="10" width="14.42578125" customWidth="1"/>
    <col min="11" max="11" width="16.5703125" customWidth="1"/>
    <col min="12" max="12" width="15.7109375" customWidth="1"/>
    <col min="14" max="14" width="18.85546875" customWidth="1"/>
    <col min="15" max="15" width="16.5703125" customWidth="1"/>
  </cols>
  <sheetData>
    <row r="2" spans="1:13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>
      <c r="A3" s="629" t="s">
        <v>70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</row>
    <row r="4" spans="1:13">
      <c r="A4" s="630" t="s">
        <v>69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</row>
    <row r="5" spans="1:13">
      <c r="A5" s="631" t="s">
        <v>0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</row>
    <row r="6" spans="1:13" ht="15.75" thickBo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15.75" thickTop="1">
      <c r="A7" s="632" t="s">
        <v>1</v>
      </c>
      <c r="B7" s="634" t="s">
        <v>2</v>
      </c>
      <c r="C7" s="634"/>
      <c r="D7" s="634"/>
      <c r="E7" s="636" t="s">
        <v>3</v>
      </c>
      <c r="F7" s="636"/>
      <c r="G7" s="634">
        <v>14</v>
      </c>
      <c r="H7" s="634"/>
      <c r="I7" s="634"/>
      <c r="J7" s="634"/>
      <c r="K7" s="634"/>
      <c r="L7" s="634"/>
      <c r="M7" s="638"/>
    </row>
    <row r="8" spans="1:13">
      <c r="A8" s="633"/>
      <c r="B8" s="635"/>
      <c r="C8" s="635"/>
      <c r="D8" s="635"/>
      <c r="E8" s="637"/>
      <c r="F8" s="637"/>
      <c r="G8" s="635"/>
      <c r="H8" s="635"/>
      <c r="I8" s="635"/>
      <c r="J8" s="635"/>
      <c r="K8" s="635"/>
      <c r="L8" s="635"/>
      <c r="M8" s="639"/>
    </row>
    <row r="9" spans="1:13">
      <c r="A9" s="157" t="s">
        <v>134</v>
      </c>
      <c r="B9" s="640" t="s">
        <v>34</v>
      </c>
      <c r="C9" s="640"/>
      <c r="D9" s="640"/>
      <c r="E9" s="641" t="s">
        <v>73</v>
      </c>
      <c r="F9" s="641"/>
      <c r="G9" s="642" t="s">
        <v>33</v>
      </c>
      <c r="H9" s="640"/>
      <c r="I9" s="640"/>
      <c r="J9" s="640"/>
      <c r="K9" s="640"/>
      <c r="L9" s="640"/>
      <c r="M9" s="643"/>
    </row>
    <row r="10" spans="1:13">
      <c r="A10" s="651" t="s">
        <v>5</v>
      </c>
      <c r="B10" s="652"/>
      <c r="C10" s="644" t="s">
        <v>74</v>
      </c>
      <c r="D10" s="645"/>
      <c r="E10" s="645"/>
      <c r="F10" s="645"/>
      <c r="G10" s="645"/>
      <c r="H10" s="645"/>
      <c r="I10" s="645"/>
      <c r="J10" s="645"/>
      <c r="K10" s="645"/>
      <c r="L10" s="645"/>
      <c r="M10" s="646"/>
    </row>
    <row r="11" spans="1:13" ht="65.25" customHeight="1">
      <c r="A11" s="653"/>
      <c r="B11" s="654"/>
      <c r="C11" s="158" t="s">
        <v>75</v>
      </c>
      <c r="D11" s="159">
        <v>2024</v>
      </c>
      <c r="E11" s="647" t="s">
        <v>6</v>
      </c>
      <c r="F11" s="648"/>
      <c r="G11" s="649" t="s">
        <v>6</v>
      </c>
      <c r="H11" s="650"/>
      <c r="I11" s="160" t="s">
        <v>6</v>
      </c>
      <c r="J11" s="647" t="s">
        <v>6</v>
      </c>
      <c r="K11" s="648"/>
      <c r="L11" s="657" t="s">
        <v>76</v>
      </c>
      <c r="M11" s="660" t="s">
        <v>7</v>
      </c>
    </row>
    <row r="12" spans="1:13" ht="36" customHeight="1">
      <c r="A12" s="653"/>
      <c r="B12" s="654"/>
      <c r="C12" s="663" t="s">
        <v>77</v>
      </c>
      <c r="D12" s="666" t="s">
        <v>8</v>
      </c>
      <c r="E12" s="427" t="s">
        <v>136</v>
      </c>
      <c r="F12" s="669" t="s">
        <v>8</v>
      </c>
      <c r="G12" s="427" t="s">
        <v>137</v>
      </c>
      <c r="H12" s="669" t="s">
        <v>8</v>
      </c>
      <c r="I12" s="670" t="s">
        <v>78</v>
      </c>
      <c r="J12" s="673" t="s">
        <v>11</v>
      </c>
      <c r="K12" s="669" t="s">
        <v>8</v>
      </c>
      <c r="L12" s="658"/>
      <c r="M12" s="661"/>
    </row>
    <row r="13" spans="1:13">
      <c r="A13" s="653"/>
      <c r="B13" s="654"/>
      <c r="C13" s="664"/>
      <c r="D13" s="667"/>
      <c r="E13" s="425" t="s">
        <v>139</v>
      </c>
      <c r="F13" s="667"/>
      <c r="G13" s="425" t="s">
        <v>140</v>
      </c>
      <c r="H13" s="667"/>
      <c r="I13" s="671"/>
      <c r="J13" s="664"/>
      <c r="K13" s="667"/>
      <c r="L13" s="658"/>
      <c r="M13" s="661"/>
    </row>
    <row r="14" spans="1:13">
      <c r="A14" s="653"/>
      <c r="B14" s="654"/>
      <c r="C14" s="665"/>
      <c r="D14" s="668"/>
      <c r="E14" s="426" t="s">
        <v>141</v>
      </c>
      <c r="F14" s="668"/>
      <c r="G14" s="426" t="s">
        <v>142</v>
      </c>
      <c r="H14" s="668"/>
      <c r="I14" s="672"/>
      <c r="J14" s="665"/>
      <c r="K14" s="668"/>
      <c r="L14" s="659"/>
      <c r="M14" s="662"/>
    </row>
    <row r="15" spans="1:13" ht="15.75" thickBot="1">
      <c r="A15" s="655"/>
      <c r="B15" s="656"/>
      <c r="C15" s="161">
        <v>-1</v>
      </c>
      <c r="D15" s="161">
        <v>-2</v>
      </c>
      <c r="E15" s="161">
        <v>-3</v>
      </c>
      <c r="F15" s="161">
        <v>-4</v>
      </c>
      <c r="G15" s="161">
        <v>-5</v>
      </c>
      <c r="H15" s="161">
        <v>-6</v>
      </c>
      <c r="I15" s="161" t="s">
        <v>18</v>
      </c>
      <c r="J15" s="161">
        <v>-8</v>
      </c>
      <c r="K15" s="161">
        <v>-9</v>
      </c>
      <c r="L15" s="161" t="s">
        <v>21</v>
      </c>
      <c r="M15" s="162" t="s">
        <v>22</v>
      </c>
    </row>
    <row r="16" spans="1:13" ht="15.75" thickTop="1">
      <c r="A16" s="674" t="s">
        <v>43</v>
      </c>
      <c r="B16" s="675"/>
      <c r="C16" s="163"/>
      <c r="D16" s="164"/>
      <c r="E16" s="163"/>
      <c r="F16" s="164"/>
      <c r="G16" s="163"/>
      <c r="H16" s="164"/>
      <c r="I16" s="165"/>
      <c r="J16" s="163"/>
      <c r="K16" s="164"/>
      <c r="L16" s="163"/>
      <c r="M16" s="166"/>
    </row>
    <row r="17" spans="1:13">
      <c r="A17" s="167" t="s">
        <v>23</v>
      </c>
      <c r="B17" s="168" t="s">
        <v>24</v>
      </c>
      <c r="C17" s="163"/>
      <c r="D17" s="164"/>
      <c r="E17" s="163"/>
      <c r="F17" s="164"/>
      <c r="G17" s="163"/>
      <c r="H17" s="164"/>
      <c r="I17" s="169"/>
      <c r="J17" s="163"/>
      <c r="K17" s="164"/>
      <c r="L17" s="163"/>
      <c r="M17" s="166"/>
    </row>
    <row r="18" spans="1:13">
      <c r="A18" s="170">
        <v>600</v>
      </c>
      <c r="B18" s="171" t="s">
        <v>46</v>
      </c>
      <c r="C18" s="172">
        <v>176088292</v>
      </c>
      <c r="D18" s="173">
        <v>59</v>
      </c>
      <c r="E18" s="172">
        <v>223600000</v>
      </c>
      <c r="F18" s="173">
        <v>59</v>
      </c>
      <c r="G18" s="172">
        <v>196600000</v>
      </c>
      <c r="H18" s="173">
        <v>59</v>
      </c>
      <c r="I18" s="172">
        <v>-27000000</v>
      </c>
      <c r="J18" s="172">
        <v>196201496</v>
      </c>
      <c r="K18" s="173">
        <v>100</v>
      </c>
      <c r="L18" s="172">
        <v>398504</v>
      </c>
      <c r="M18" s="174">
        <v>100</v>
      </c>
    </row>
    <row r="19" spans="1:13">
      <c r="A19" s="170">
        <v>601</v>
      </c>
      <c r="B19" s="171" t="s">
        <v>48</v>
      </c>
      <c r="C19" s="172">
        <v>29182618</v>
      </c>
      <c r="D19" s="173">
        <v>58</v>
      </c>
      <c r="E19" s="172">
        <v>37306000</v>
      </c>
      <c r="F19" s="173">
        <v>58</v>
      </c>
      <c r="G19" s="172">
        <v>32506000</v>
      </c>
      <c r="H19" s="173">
        <v>58</v>
      </c>
      <c r="I19" s="172">
        <v>-4800000</v>
      </c>
      <c r="J19" s="172">
        <v>32455029</v>
      </c>
      <c r="K19" s="173">
        <v>100</v>
      </c>
      <c r="L19" s="172">
        <v>50971</v>
      </c>
      <c r="M19" s="174">
        <v>100</v>
      </c>
    </row>
    <row r="20" spans="1:13">
      <c r="A20" s="170">
        <v>602</v>
      </c>
      <c r="B20" s="171" t="s">
        <v>50</v>
      </c>
      <c r="C20" s="172">
        <v>33019081</v>
      </c>
      <c r="D20" s="173">
        <v>29</v>
      </c>
      <c r="E20" s="172">
        <v>56400000</v>
      </c>
      <c r="F20" s="173">
        <v>29</v>
      </c>
      <c r="G20" s="172">
        <v>41432000</v>
      </c>
      <c r="H20" s="173">
        <v>29</v>
      </c>
      <c r="I20" s="172">
        <v>-14968000</v>
      </c>
      <c r="J20" s="172">
        <v>29330308</v>
      </c>
      <c r="K20" s="173">
        <v>71</v>
      </c>
      <c r="L20" s="172">
        <v>12101692</v>
      </c>
      <c r="M20" s="174">
        <v>71</v>
      </c>
    </row>
    <row r="21" spans="1:13">
      <c r="A21" s="170">
        <v>603</v>
      </c>
      <c r="B21" s="171" t="s">
        <v>52</v>
      </c>
      <c r="C21" s="173" t="s">
        <v>178</v>
      </c>
      <c r="D21" s="173">
        <v>0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  <c r="J21" s="173" t="s">
        <v>178</v>
      </c>
      <c r="K21" s="173">
        <v>0</v>
      </c>
      <c r="L21" s="173">
        <v>0</v>
      </c>
      <c r="M21" s="174" t="s">
        <v>178</v>
      </c>
    </row>
    <row r="22" spans="1:13">
      <c r="A22" s="170">
        <v>604</v>
      </c>
      <c r="B22" s="171" t="s">
        <v>54</v>
      </c>
      <c r="C22" s="172">
        <v>4095140000</v>
      </c>
      <c r="D22" s="173">
        <v>33</v>
      </c>
      <c r="E22" s="172">
        <v>2095140000</v>
      </c>
      <c r="F22" s="173">
        <v>33</v>
      </c>
      <c r="G22" s="172">
        <v>2095140000</v>
      </c>
      <c r="H22" s="173">
        <v>33</v>
      </c>
      <c r="I22" s="173">
        <v>0</v>
      </c>
      <c r="J22" s="172">
        <v>2095140000</v>
      </c>
      <c r="K22" s="173">
        <v>100</v>
      </c>
      <c r="L22" s="173">
        <v>0</v>
      </c>
      <c r="M22" s="174">
        <v>100</v>
      </c>
    </row>
    <row r="23" spans="1:13">
      <c r="A23" s="170">
        <v>605</v>
      </c>
      <c r="B23" s="171" t="s">
        <v>56</v>
      </c>
      <c r="C23" s="173" t="s">
        <v>178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 t="s">
        <v>178</v>
      </c>
      <c r="K23" s="173">
        <v>0</v>
      </c>
      <c r="L23" s="173">
        <v>0</v>
      </c>
      <c r="M23" s="174" t="s">
        <v>178</v>
      </c>
    </row>
    <row r="24" spans="1:13">
      <c r="A24" s="170">
        <v>606</v>
      </c>
      <c r="B24" s="171" t="s">
        <v>58</v>
      </c>
      <c r="C24" s="172">
        <v>163071</v>
      </c>
      <c r="D24" s="173">
        <v>55</v>
      </c>
      <c r="E24" s="173">
        <v>0</v>
      </c>
      <c r="F24" s="173">
        <v>55</v>
      </c>
      <c r="G24" s="172">
        <v>368000</v>
      </c>
      <c r="H24" s="173">
        <v>55</v>
      </c>
      <c r="I24" s="172">
        <v>368000</v>
      </c>
      <c r="J24" s="172">
        <v>255662</v>
      </c>
      <c r="K24" s="173">
        <v>69</v>
      </c>
      <c r="L24" s="172">
        <v>112338</v>
      </c>
      <c r="M24" s="174">
        <v>69</v>
      </c>
    </row>
    <row r="25" spans="1:13">
      <c r="A25" s="175"/>
      <c r="B25" s="176" t="s">
        <v>79</v>
      </c>
      <c r="C25" s="177">
        <v>4333593062</v>
      </c>
      <c r="D25" s="178">
        <v>36</v>
      </c>
      <c r="E25" s="177">
        <v>2412446000</v>
      </c>
      <c r="F25" s="178">
        <v>36</v>
      </c>
      <c r="G25" s="177">
        <f>SUM(G18:G24)</f>
        <v>2366046000</v>
      </c>
      <c r="H25" s="178">
        <v>36</v>
      </c>
      <c r="I25" s="177">
        <v>-46400000</v>
      </c>
      <c r="J25" s="177">
        <v>2353382495</v>
      </c>
      <c r="K25" s="179">
        <v>98</v>
      </c>
      <c r="L25" s="177">
        <v>12663505</v>
      </c>
      <c r="M25" s="180">
        <v>98</v>
      </c>
    </row>
    <row r="26" spans="1:13">
      <c r="A26" s="170">
        <v>230</v>
      </c>
      <c r="B26" s="171" t="s">
        <v>60</v>
      </c>
      <c r="C26" s="173" t="s">
        <v>178</v>
      </c>
      <c r="D26" s="173">
        <v>0</v>
      </c>
      <c r="E26" s="173">
        <v>0</v>
      </c>
      <c r="F26" s="173">
        <v>0</v>
      </c>
      <c r="G26" s="173">
        <v>0</v>
      </c>
      <c r="H26" s="173">
        <v>0</v>
      </c>
      <c r="I26" s="173">
        <v>0</v>
      </c>
      <c r="J26" s="173" t="s">
        <v>178</v>
      </c>
      <c r="K26" s="173">
        <v>0</v>
      </c>
      <c r="L26" s="173">
        <v>0</v>
      </c>
      <c r="M26" s="174" t="s">
        <v>178</v>
      </c>
    </row>
    <row r="27" spans="1:13">
      <c r="A27" s="170">
        <v>231</v>
      </c>
      <c r="B27" s="171" t="s">
        <v>62</v>
      </c>
      <c r="C27" s="172">
        <v>1225440</v>
      </c>
      <c r="D27" s="173">
        <v>0</v>
      </c>
      <c r="E27" s="172">
        <v>3000000</v>
      </c>
      <c r="F27" s="173">
        <v>0</v>
      </c>
      <c r="G27" s="172">
        <v>3000000</v>
      </c>
      <c r="H27" s="173">
        <v>0</v>
      </c>
      <c r="I27" s="173">
        <v>0</v>
      </c>
      <c r="J27" s="173" t="s">
        <v>178</v>
      </c>
      <c r="K27" s="173">
        <v>0</v>
      </c>
      <c r="L27" s="172">
        <v>3000000</v>
      </c>
      <c r="M27" s="174" t="s">
        <v>178</v>
      </c>
    </row>
    <row r="28" spans="1:13" ht="30">
      <c r="A28" s="181"/>
      <c r="B28" s="182" t="s">
        <v>80</v>
      </c>
      <c r="C28" s="183">
        <v>1225440</v>
      </c>
      <c r="D28" s="184">
        <v>0</v>
      </c>
      <c r="E28" s="183">
        <v>3000000</v>
      </c>
      <c r="F28" s="184">
        <v>0</v>
      </c>
      <c r="G28" s="183">
        <v>3000000</v>
      </c>
      <c r="H28" s="184">
        <v>0</v>
      </c>
      <c r="I28" s="173">
        <v>0</v>
      </c>
      <c r="J28" s="184" t="s">
        <v>178</v>
      </c>
      <c r="K28" s="173">
        <v>0</v>
      </c>
      <c r="L28" s="183">
        <v>3000000</v>
      </c>
      <c r="M28" s="174" t="s">
        <v>178</v>
      </c>
    </row>
    <row r="29" spans="1:13">
      <c r="A29" s="170">
        <v>230</v>
      </c>
      <c r="B29" s="171" t="s">
        <v>60</v>
      </c>
      <c r="C29" s="173" t="s">
        <v>178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 t="s">
        <v>178</v>
      </c>
      <c r="K29" s="173">
        <v>0</v>
      </c>
      <c r="L29" s="173">
        <v>0</v>
      </c>
      <c r="M29" s="174" t="s">
        <v>178</v>
      </c>
    </row>
    <row r="30" spans="1:13">
      <c r="A30" s="170">
        <v>231</v>
      </c>
      <c r="B30" s="171" t="s">
        <v>62</v>
      </c>
      <c r="C30" s="173" t="s">
        <v>178</v>
      </c>
      <c r="D30" s="173">
        <v>0</v>
      </c>
      <c r="E30" s="173">
        <v>0</v>
      </c>
      <c r="F30" s="173">
        <v>0</v>
      </c>
      <c r="G30" s="173">
        <v>0</v>
      </c>
      <c r="H30" s="173">
        <v>0</v>
      </c>
      <c r="I30" s="173">
        <v>0</v>
      </c>
      <c r="J30" s="173" t="s">
        <v>178</v>
      </c>
      <c r="K30" s="173">
        <v>0</v>
      </c>
      <c r="L30" s="173">
        <v>0</v>
      </c>
      <c r="M30" s="174" t="s">
        <v>178</v>
      </c>
    </row>
    <row r="31" spans="1:13" ht="30">
      <c r="A31" s="175"/>
      <c r="B31" s="185" t="s">
        <v>81</v>
      </c>
      <c r="C31" s="178" t="s">
        <v>178</v>
      </c>
      <c r="D31" s="178">
        <v>0</v>
      </c>
      <c r="E31" s="178">
        <v>0</v>
      </c>
      <c r="F31" s="178">
        <v>0</v>
      </c>
      <c r="G31" s="178">
        <v>0</v>
      </c>
      <c r="H31" s="178">
        <v>0</v>
      </c>
      <c r="I31" s="179">
        <v>0</v>
      </c>
      <c r="J31" s="178" t="s">
        <v>178</v>
      </c>
      <c r="K31" s="179">
        <v>0</v>
      </c>
      <c r="L31" s="178">
        <v>0</v>
      </c>
      <c r="M31" s="180" t="s">
        <v>178</v>
      </c>
    </row>
    <row r="32" spans="1:13">
      <c r="A32" s="186"/>
      <c r="B32" s="187" t="s">
        <v>82</v>
      </c>
      <c r="C32" s="188">
        <v>1225440</v>
      </c>
      <c r="D32" s="189">
        <v>0</v>
      </c>
      <c r="E32" s="188">
        <v>3000000</v>
      </c>
      <c r="F32" s="189">
        <v>0</v>
      </c>
      <c r="G32" s="188">
        <v>3000000</v>
      </c>
      <c r="H32" s="189">
        <v>0</v>
      </c>
      <c r="I32" s="173">
        <v>0</v>
      </c>
      <c r="J32" s="189" t="s">
        <v>178</v>
      </c>
      <c r="K32" s="173">
        <v>0</v>
      </c>
      <c r="L32" s="188">
        <v>3000000</v>
      </c>
      <c r="M32" s="174" t="s">
        <v>178</v>
      </c>
    </row>
    <row r="33" spans="1:13" ht="30">
      <c r="A33" s="190"/>
      <c r="B33" s="191" t="s">
        <v>83</v>
      </c>
      <c r="C33" s="192">
        <v>4334818502</v>
      </c>
      <c r="D33" s="193">
        <v>36</v>
      </c>
      <c r="E33" s="192">
        <v>2415446000</v>
      </c>
      <c r="F33" s="193">
        <v>36</v>
      </c>
      <c r="G33" s="192">
        <v>2415646000</v>
      </c>
      <c r="H33" s="193">
        <v>36</v>
      </c>
      <c r="I33" s="192">
        <v>-46400000</v>
      </c>
      <c r="J33" s="192">
        <v>2353382495</v>
      </c>
      <c r="K33" s="194">
        <v>97</v>
      </c>
      <c r="L33" s="192">
        <v>15663505</v>
      </c>
      <c r="M33" s="195">
        <v>97</v>
      </c>
    </row>
    <row r="34" spans="1:13" ht="30">
      <c r="A34" s="181"/>
      <c r="B34" s="182" t="s">
        <v>84</v>
      </c>
      <c r="C34" s="183">
        <v>234032</v>
      </c>
      <c r="D34" s="184"/>
      <c r="E34" s="184"/>
      <c r="F34" s="184"/>
      <c r="G34" s="184"/>
      <c r="H34" s="184"/>
      <c r="I34" s="184"/>
      <c r="J34" s="183">
        <v>269953</v>
      </c>
      <c r="K34" s="184">
        <v>100</v>
      </c>
      <c r="L34" s="184"/>
      <c r="M34" s="196"/>
    </row>
    <row r="35" spans="1:13" ht="30">
      <c r="A35" s="181"/>
      <c r="B35" s="182" t="s">
        <v>85</v>
      </c>
      <c r="C35" s="184" t="s">
        <v>178</v>
      </c>
      <c r="D35" s="184"/>
      <c r="E35" s="184"/>
      <c r="F35" s="184"/>
      <c r="G35" s="184"/>
      <c r="H35" s="184"/>
      <c r="I35" s="184"/>
      <c r="J35" s="184" t="s">
        <v>219</v>
      </c>
      <c r="K35" s="184"/>
      <c r="L35" s="184"/>
      <c r="M35" s="196"/>
    </row>
    <row r="36" spans="1:13" ht="15.75" thickBot="1">
      <c r="A36" s="197"/>
      <c r="B36" s="198" t="s">
        <v>86</v>
      </c>
      <c r="C36" s="199">
        <v>4335052534</v>
      </c>
      <c r="D36" s="200"/>
      <c r="E36" s="200"/>
      <c r="F36" s="200"/>
      <c r="G36" s="200"/>
      <c r="H36" s="200"/>
      <c r="I36" s="200"/>
      <c r="J36" s="199">
        <v>2353652448</v>
      </c>
      <c r="K36" s="200"/>
      <c r="L36" s="200"/>
      <c r="M36" s="201"/>
    </row>
    <row r="37" spans="1:13" ht="15.75" thickTop="1">
      <c r="A37" s="676" t="s">
        <v>87</v>
      </c>
      <c r="B37" s="677"/>
      <c r="C37" s="202"/>
      <c r="D37" s="203"/>
      <c r="E37" s="202"/>
      <c r="F37" s="203"/>
      <c r="G37" s="202"/>
      <c r="H37" s="203"/>
      <c r="I37" s="204"/>
      <c r="J37" s="202"/>
      <c r="K37" s="203"/>
      <c r="L37" s="202"/>
      <c r="M37" s="205"/>
    </row>
    <row r="38" spans="1:13">
      <c r="A38" s="167" t="s">
        <v>44</v>
      </c>
      <c r="B38" s="168" t="s">
        <v>24</v>
      </c>
      <c r="C38" s="163"/>
      <c r="D38" s="164"/>
      <c r="E38" s="163"/>
      <c r="F38" s="164"/>
      <c r="G38" s="163"/>
      <c r="H38" s="164"/>
      <c r="I38" s="169"/>
      <c r="J38" s="163"/>
      <c r="K38" s="164"/>
      <c r="L38" s="163"/>
      <c r="M38" s="166"/>
    </row>
    <row r="39" spans="1:13">
      <c r="A39" s="206"/>
      <c r="B39" s="207" t="s">
        <v>88</v>
      </c>
      <c r="C39" s="208">
        <v>4333593062</v>
      </c>
      <c r="D39" s="209">
        <v>100</v>
      </c>
      <c r="E39" s="208">
        <v>2412446000</v>
      </c>
      <c r="F39" s="209">
        <v>100</v>
      </c>
      <c r="G39" s="208">
        <f>G25</f>
        <v>2366046000</v>
      </c>
      <c r="H39" s="209">
        <v>100</v>
      </c>
      <c r="I39" s="208">
        <v>-46400000</v>
      </c>
      <c r="J39" s="208">
        <v>2353382495</v>
      </c>
      <c r="K39" s="209">
        <v>100</v>
      </c>
      <c r="L39" s="208">
        <v>12663505</v>
      </c>
      <c r="M39" s="210">
        <v>98</v>
      </c>
    </row>
    <row r="40" spans="1:13">
      <c r="A40" s="170" t="s">
        <v>89</v>
      </c>
      <c r="B40" s="211" t="s">
        <v>90</v>
      </c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4"/>
    </row>
    <row r="41" spans="1:13" ht="30">
      <c r="A41" s="170" t="s">
        <v>233</v>
      </c>
      <c r="B41" s="211" t="s">
        <v>234</v>
      </c>
      <c r="C41" s="172">
        <v>1226958636</v>
      </c>
      <c r="D41" s="173">
        <v>28</v>
      </c>
      <c r="E41" s="172">
        <v>2384246000</v>
      </c>
      <c r="F41" s="173">
        <v>99</v>
      </c>
      <c r="G41" s="172">
        <v>951886000</v>
      </c>
      <c r="H41" s="173">
        <v>39</v>
      </c>
      <c r="I41" s="172">
        <v>-1432360000</v>
      </c>
      <c r="J41" s="172">
        <v>947769019</v>
      </c>
      <c r="K41" s="173">
        <v>40</v>
      </c>
      <c r="L41" s="172">
        <v>4116981</v>
      </c>
      <c r="M41" s="174">
        <v>100</v>
      </c>
    </row>
    <row r="42" spans="1:13">
      <c r="A42" s="170" t="s">
        <v>235</v>
      </c>
      <c r="B42" s="211" t="s">
        <v>236</v>
      </c>
      <c r="C42" s="172">
        <v>7679564</v>
      </c>
      <c r="D42" s="173">
        <v>0</v>
      </c>
      <c r="E42" s="172">
        <v>28200000</v>
      </c>
      <c r="F42" s="173">
        <v>1</v>
      </c>
      <c r="G42" s="172">
        <v>17400000</v>
      </c>
      <c r="H42" s="173">
        <v>1</v>
      </c>
      <c r="I42" s="172">
        <v>-10800000</v>
      </c>
      <c r="J42" s="172">
        <v>8853476</v>
      </c>
      <c r="K42" s="173">
        <v>0</v>
      </c>
      <c r="L42" s="172">
        <v>8546524</v>
      </c>
      <c r="M42" s="174">
        <v>50.88</v>
      </c>
    </row>
    <row r="43" spans="1:13" ht="30">
      <c r="A43" s="170" t="s">
        <v>237</v>
      </c>
      <c r="B43" s="211" t="s">
        <v>238</v>
      </c>
      <c r="C43" s="172">
        <v>3814862</v>
      </c>
      <c r="D43" s="173">
        <v>0</v>
      </c>
      <c r="E43" s="173">
        <v>0</v>
      </c>
      <c r="F43" s="173">
        <v>0</v>
      </c>
      <c r="G43" s="173">
        <v>0</v>
      </c>
      <c r="H43" s="173">
        <v>0</v>
      </c>
      <c r="I43" s="173">
        <v>0</v>
      </c>
      <c r="J43" s="173" t="s">
        <v>178</v>
      </c>
      <c r="K43" s="173">
        <v>0</v>
      </c>
      <c r="L43" s="173">
        <v>0</v>
      </c>
      <c r="M43" s="174">
        <v>0</v>
      </c>
    </row>
    <row r="44" spans="1:13" ht="30">
      <c r="A44" s="170" t="s">
        <v>239</v>
      </c>
      <c r="B44" s="211" t="s">
        <v>240</v>
      </c>
      <c r="C44" s="172">
        <v>3095140000</v>
      </c>
      <c r="D44" s="173">
        <v>71</v>
      </c>
      <c r="E44" s="173">
        <v>0</v>
      </c>
      <c r="F44" s="173">
        <v>0</v>
      </c>
      <c r="G44" s="172">
        <v>1396760000</v>
      </c>
      <c r="H44" s="173">
        <v>58</v>
      </c>
      <c r="I44" s="172">
        <v>1396760000</v>
      </c>
      <c r="J44" s="172">
        <v>1396760000</v>
      </c>
      <c r="K44" s="173">
        <v>59</v>
      </c>
      <c r="L44" s="173">
        <v>0</v>
      </c>
      <c r="M44" s="174">
        <v>100</v>
      </c>
    </row>
    <row r="45" spans="1:13">
      <c r="A45" s="206"/>
      <c r="B45" s="207" t="s">
        <v>105</v>
      </c>
      <c r="C45" s="208">
        <v>1225440</v>
      </c>
      <c r="D45" s="209">
        <v>0</v>
      </c>
      <c r="E45" s="208">
        <v>3000000</v>
      </c>
      <c r="F45" s="209">
        <v>0</v>
      </c>
      <c r="G45" s="208">
        <v>3000000</v>
      </c>
      <c r="H45" s="209">
        <v>0</v>
      </c>
      <c r="I45" s="209">
        <v>0</v>
      </c>
      <c r="J45" s="209" t="s">
        <v>178</v>
      </c>
      <c r="K45" s="209">
        <v>0</v>
      </c>
      <c r="L45" s="208">
        <v>3000000</v>
      </c>
      <c r="M45" s="210">
        <v>0</v>
      </c>
    </row>
    <row r="46" spans="1:13">
      <c r="A46" s="170" t="s">
        <v>89</v>
      </c>
      <c r="B46" s="211" t="s">
        <v>90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4"/>
    </row>
    <row r="47" spans="1:13">
      <c r="A47" s="170" t="s">
        <v>241</v>
      </c>
      <c r="B47" s="211" t="s">
        <v>242</v>
      </c>
      <c r="C47" s="172">
        <v>1225440</v>
      </c>
      <c r="D47" s="173">
        <v>0</v>
      </c>
      <c r="E47" s="172">
        <v>3000000</v>
      </c>
      <c r="F47" s="173">
        <v>0</v>
      </c>
      <c r="G47" s="172">
        <v>3000000</v>
      </c>
      <c r="H47" s="173">
        <v>0</v>
      </c>
      <c r="I47" s="173">
        <v>0</v>
      </c>
      <c r="J47" s="173" t="s">
        <v>178</v>
      </c>
      <c r="K47" s="173">
        <v>0</v>
      </c>
      <c r="L47" s="172">
        <v>3000000</v>
      </c>
      <c r="M47" s="174">
        <v>0</v>
      </c>
    </row>
    <row r="48" spans="1:13" ht="30">
      <c r="A48" s="170"/>
      <c r="B48" s="182" t="s">
        <v>80</v>
      </c>
      <c r="C48" s="183">
        <v>1225440</v>
      </c>
      <c r="D48" s="184">
        <v>0</v>
      </c>
      <c r="E48" s="183">
        <v>3000000</v>
      </c>
      <c r="F48" s="184">
        <v>0</v>
      </c>
      <c r="G48" s="183">
        <v>3000000</v>
      </c>
      <c r="H48" s="184">
        <v>0</v>
      </c>
      <c r="I48" s="184">
        <v>0</v>
      </c>
      <c r="J48" s="184" t="s">
        <v>178</v>
      </c>
      <c r="K48" s="184">
        <v>0</v>
      </c>
      <c r="L48" s="183">
        <v>3000000</v>
      </c>
      <c r="M48" s="196">
        <v>0</v>
      </c>
    </row>
    <row r="49" spans="1:13">
      <c r="A49" s="170" t="s">
        <v>89</v>
      </c>
      <c r="B49" s="211" t="s">
        <v>90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4"/>
    </row>
    <row r="50" spans="1:13" ht="30">
      <c r="A50" s="170"/>
      <c r="B50" s="182" t="s">
        <v>81</v>
      </c>
      <c r="C50" s="184" t="s">
        <v>178</v>
      </c>
      <c r="D50" s="184">
        <v>0</v>
      </c>
      <c r="E50" s="184">
        <v>0</v>
      </c>
      <c r="F50" s="184">
        <v>0</v>
      </c>
      <c r="G50" s="184">
        <v>0</v>
      </c>
      <c r="H50" s="184">
        <v>0</v>
      </c>
      <c r="I50" s="184">
        <v>0</v>
      </c>
      <c r="J50" s="184" t="s">
        <v>178</v>
      </c>
      <c r="K50" s="184">
        <v>0</v>
      </c>
      <c r="L50" s="184">
        <v>0</v>
      </c>
      <c r="M50" s="196">
        <v>0</v>
      </c>
    </row>
    <row r="51" spans="1:13" ht="30">
      <c r="A51" s="206"/>
      <c r="B51" s="207" t="s">
        <v>151</v>
      </c>
      <c r="C51" s="208">
        <v>234032</v>
      </c>
      <c r="D51" s="209">
        <v>100</v>
      </c>
      <c r="E51" s="209"/>
      <c r="F51" s="209"/>
      <c r="G51" s="209"/>
      <c r="H51" s="209"/>
      <c r="I51" s="209"/>
      <c r="J51" s="208">
        <v>269953</v>
      </c>
      <c r="K51" s="209">
        <v>100</v>
      </c>
      <c r="L51" s="209"/>
      <c r="M51" s="210"/>
    </row>
    <row r="52" spans="1:13" ht="30">
      <c r="A52" s="206"/>
      <c r="B52" s="207" t="s">
        <v>152</v>
      </c>
      <c r="C52" s="208">
        <v>234032</v>
      </c>
      <c r="D52" s="209">
        <v>100</v>
      </c>
      <c r="E52" s="209"/>
      <c r="F52" s="209"/>
      <c r="G52" s="209"/>
      <c r="H52" s="209"/>
      <c r="I52" s="209"/>
      <c r="J52" s="208">
        <v>269953</v>
      </c>
      <c r="K52" s="209">
        <v>100</v>
      </c>
      <c r="L52" s="209"/>
      <c r="M52" s="210"/>
    </row>
    <row r="53" spans="1:13">
      <c r="A53" s="170" t="s">
        <v>89</v>
      </c>
      <c r="B53" s="211" t="s">
        <v>90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4"/>
    </row>
    <row r="54" spans="1:13" ht="30">
      <c r="A54" s="170" t="s">
        <v>233</v>
      </c>
      <c r="B54" s="211" t="s">
        <v>234</v>
      </c>
      <c r="C54" s="172">
        <v>234032</v>
      </c>
      <c r="D54" s="173">
        <v>100</v>
      </c>
      <c r="E54" s="173"/>
      <c r="F54" s="173"/>
      <c r="G54" s="173"/>
      <c r="H54" s="173"/>
      <c r="I54" s="173"/>
      <c r="J54" s="172">
        <v>269953</v>
      </c>
      <c r="K54" s="173">
        <v>100</v>
      </c>
      <c r="L54" s="173"/>
      <c r="M54" s="174"/>
    </row>
    <row r="55" spans="1:13">
      <c r="A55" s="170" t="s">
        <v>89</v>
      </c>
      <c r="B55" s="211" t="s">
        <v>90</v>
      </c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4"/>
    </row>
    <row r="56" spans="1:13" ht="15.75" thickBot="1">
      <c r="A56" s="212"/>
      <c r="B56" s="213" t="s">
        <v>86</v>
      </c>
      <c r="C56" s="214">
        <v>4335052534</v>
      </c>
      <c r="D56" s="215"/>
      <c r="E56" s="214">
        <v>2415446000</v>
      </c>
      <c r="F56" s="215"/>
      <c r="G56" s="214">
        <v>2415646000</v>
      </c>
      <c r="H56" s="215"/>
      <c r="I56" s="214">
        <v>-46400000</v>
      </c>
      <c r="J56" s="214">
        <v>2353652448</v>
      </c>
      <c r="K56" s="215"/>
      <c r="L56" s="214">
        <v>15663505</v>
      </c>
      <c r="M56" s="216"/>
    </row>
    <row r="57" spans="1:13" ht="15.75" thickTop="1">
      <c r="A57" s="678"/>
      <c r="B57" s="678"/>
      <c r="C57" s="678"/>
      <c r="D57" s="678"/>
      <c r="E57" s="678"/>
      <c r="F57" s="678"/>
      <c r="G57" s="678"/>
      <c r="H57" s="678"/>
      <c r="I57" s="678"/>
      <c r="J57" s="678"/>
      <c r="K57" s="678"/>
      <c r="L57" s="678"/>
      <c r="M57" s="678"/>
    </row>
  </sheetData>
  <mergeCells count="27">
    <mergeCell ref="K12:K14"/>
    <mergeCell ref="A16:B16"/>
    <mergeCell ref="A37:B37"/>
    <mergeCell ref="A57:M57"/>
    <mergeCell ref="B9:D9"/>
    <mergeCell ref="E9:F9"/>
    <mergeCell ref="G9:M9"/>
    <mergeCell ref="C10:M10"/>
    <mergeCell ref="E11:F11"/>
    <mergeCell ref="G11:H11"/>
    <mergeCell ref="J11:K11"/>
    <mergeCell ref="A10:B15"/>
    <mergeCell ref="L11:L14"/>
    <mergeCell ref="M11:M14"/>
    <mergeCell ref="C12:C14"/>
    <mergeCell ref="D12:D14"/>
    <mergeCell ref="F12:F14"/>
    <mergeCell ref="H12:H14"/>
    <mergeCell ref="I12:I14"/>
    <mergeCell ref="J12:J14"/>
    <mergeCell ref="A3:M3"/>
    <mergeCell ref="A4:M4"/>
    <mergeCell ref="A5:M5"/>
    <mergeCell ref="A7:A8"/>
    <mergeCell ref="B7:D8"/>
    <mergeCell ref="E7:F8"/>
    <mergeCell ref="G7:M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5"/>
  <sheetViews>
    <sheetView tabSelected="1" topLeftCell="A37" zoomScale="115" zoomScaleNormal="115" workbookViewId="0">
      <selection activeCell="N52" sqref="N52"/>
    </sheetView>
  </sheetViews>
  <sheetFormatPr defaultRowHeight="15"/>
  <cols>
    <col min="2" max="2" width="28.7109375" customWidth="1"/>
    <col min="3" max="3" width="12.28515625" customWidth="1"/>
    <col min="5" max="5" width="12.7109375" customWidth="1"/>
    <col min="8" max="8" width="8.5703125" customWidth="1"/>
    <col min="9" max="9" width="9.85546875" customWidth="1"/>
    <col min="10" max="10" width="13" customWidth="1"/>
    <col min="11" max="11" width="10.85546875" customWidth="1"/>
    <col min="12" max="12" width="11" customWidth="1"/>
    <col min="14" max="14" width="12.85546875" customWidth="1"/>
    <col min="15" max="15" width="17.42578125" customWidth="1"/>
    <col min="19" max="19" width="16.5703125" customWidth="1"/>
  </cols>
  <sheetData>
    <row r="3" spans="1:13">
      <c r="A3" s="534" t="s">
        <v>70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</row>
    <row r="4" spans="1:13">
      <c r="A4" s="559" t="s">
        <v>69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</row>
    <row r="5" spans="1:13">
      <c r="A5" s="560" t="s">
        <v>0</v>
      </c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</row>
    <row r="6" spans="1:13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thickTop="1">
      <c r="A7" s="526" t="s">
        <v>1</v>
      </c>
      <c r="B7" s="528" t="s">
        <v>2</v>
      </c>
      <c r="C7" s="528"/>
      <c r="D7" s="528"/>
      <c r="E7" s="530" t="s">
        <v>3</v>
      </c>
      <c r="F7" s="530"/>
      <c r="G7" s="528">
        <v>14</v>
      </c>
      <c r="H7" s="528"/>
      <c r="I7" s="528"/>
      <c r="J7" s="528"/>
      <c r="K7" s="528"/>
      <c r="L7" s="528"/>
      <c r="M7" s="532"/>
    </row>
    <row r="8" spans="1:13">
      <c r="A8" s="527"/>
      <c r="B8" s="529"/>
      <c r="C8" s="529"/>
      <c r="D8" s="529"/>
      <c r="E8" s="531"/>
      <c r="F8" s="531"/>
      <c r="G8" s="529"/>
      <c r="H8" s="529"/>
      <c r="I8" s="529"/>
      <c r="J8" s="529"/>
      <c r="K8" s="529"/>
      <c r="L8" s="529"/>
      <c r="M8" s="533"/>
    </row>
    <row r="9" spans="1:13">
      <c r="A9" s="2" t="s">
        <v>134</v>
      </c>
      <c r="B9" s="536" t="s">
        <v>42</v>
      </c>
      <c r="C9" s="536"/>
      <c r="D9" s="536"/>
      <c r="E9" s="537" t="s">
        <v>73</v>
      </c>
      <c r="F9" s="537"/>
      <c r="G9" s="538" t="s">
        <v>41</v>
      </c>
      <c r="H9" s="536"/>
      <c r="I9" s="536"/>
      <c r="J9" s="536"/>
      <c r="K9" s="536"/>
      <c r="L9" s="536"/>
      <c r="M9" s="539"/>
    </row>
    <row r="10" spans="1:13">
      <c r="A10" s="540" t="s">
        <v>5</v>
      </c>
      <c r="B10" s="541"/>
      <c r="C10" s="546" t="s">
        <v>74</v>
      </c>
      <c r="D10" s="547"/>
      <c r="E10" s="547"/>
      <c r="F10" s="547"/>
      <c r="G10" s="547"/>
      <c r="H10" s="547"/>
      <c r="I10" s="547"/>
      <c r="J10" s="547"/>
      <c r="K10" s="547"/>
      <c r="L10" s="547"/>
      <c r="M10" s="548"/>
    </row>
    <row r="11" spans="1:13">
      <c r="A11" s="542"/>
      <c r="B11" s="543"/>
      <c r="C11" s="3" t="s">
        <v>75</v>
      </c>
      <c r="D11" s="4">
        <v>2024</v>
      </c>
      <c r="E11" s="549" t="s">
        <v>6</v>
      </c>
      <c r="F11" s="550"/>
      <c r="G11" s="549" t="s">
        <v>6</v>
      </c>
      <c r="H11" s="550"/>
      <c r="I11" s="5" t="s">
        <v>6</v>
      </c>
      <c r="J11" s="549" t="s">
        <v>6</v>
      </c>
      <c r="K11" s="550"/>
      <c r="L11" s="551" t="s">
        <v>76</v>
      </c>
      <c r="M11" s="554" t="s">
        <v>7</v>
      </c>
    </row>
    <row r="12" spans="1:13" ht="18">
      <c r="A12" s="542"/>
      <c r="B12" s="543"/>
      <c r="C12" s="557" t="s">
        <v>77</v>
      </c>
      <c r="D12" s="558" t="s">
        <v>8</v>
      </c>
      <c r="E12" s="419" t="s">
        <v>136</v>
      </c>
      <c r="F12" s="512" t="s">
        <v>8</v>
      </c>
      <c r="G12" s="419" t="s">
        <v>137</v>
      </c>
      <c r="H12" s="512" t="s">
        <v>8</v>
      </c>
      <c r="I12" s="515" t="s">
        <v>78</v>
      </c>
      <c r="J12" s="518" t="s">
        <v>11</v>
      </c>
      <c r="K12" s="512" t="s">
        <v>8</v>
      </c>
      <c r="L12" s="552"/>
      <c r="M12" s="555"/>
    </row>
    <row r="13" spans="1:13" ht="18">
      <c r="A13" s="542"/>
      <c r="B13" s="543"/>
      <c r="C13" s="519"/>
      <c r="D13" s="513"/>
      <c r="E13" s="417" t="s">
        <v>139</v>
      </c>
      <c r="F13" s="513"/>
      <c r="G13" s="417" t="s">
        <v>140</v>
      </c>
      <c r="H13" s="513"/>
      <c r="I13" s="516"/>
      <c r="J13" s="519"/>
      <c r="K13" s="513"/>
      <c r="L13" s="552"/>
      <c r="M13" s="555"/>
    </row>
    <row r="14" spans="1:13">
      <c r="A14" s="542"/>
      <c r="B14" s="543"/>
      <c r="C14" s="520"/>
      <c r="D14" s="514"/>
      <c r="E14" s="418" t="s">
        <v>141</v>
      </c>
      <c r="F14" s="514"/>
      <c r="G14" s="418" t="s">
        <v>142</v>
      </c>
      <c r="H14" s="514"/>
      <c r="I14" s="517"/>
      <c r="J14" s="520"/>
      <c r="K14" s="514"/>
      <c r="L14" s="553"/>
      <c r="M14" s="556"/>
    </row>
    <row r="15" spans="1:13" ht="15.75" thickBot="1">
      <c r="A15" s="544"/>
      <c r="B15" s="545"/>
      <c r="C15" s="6">
        <v>-1</v>
      </c>
      <c r="D15" s="6">
        <v>-2</v>
      </c>
      <c r="E15" s="6">
        <v>-3</v>
      </c>
      <c r="F15" s="6">
        <v>-4</v>
      </c>
      <c r="G15" s="6">
        <v>-5</v>
      </c>
      <c r="H15" s="6">
        <v>-6</v>
      </c>
      <c r="I15" s="6" t="s">
        <v>18</v>
      </c>
      <c r="J15" s="6">
        <v>-8</v>
      </c>
      <c r="K15" s="6">
        <v>-9</v>
      </c>
      <c r="L15" s="6" t="s">
        <v>21</v>
      </c>
      <c r="M15" s="7" t="s">
        <v>22</v>
      </c>
    </row>
    <row r="16" spans="1:13" ht="15.75" thickTop="1">
      <c r="A16" s="521" t="s">
        <v>43</v>
      </c>
      <c r="B16" s="522"/>
      <c r="C16" s="8"/>
      <c r="D16" s="9"/>
      <c r="E16" s="8"/>
      <c r="F16" s="9"/>
      <c r="G16" s="8"/>
      <c r="H16" s="9"/>
      <c r="I16" s="10"/>
      <c r="J16" s="8"/>
      <c r="K16" s="9"/>
      <c r="L16" s="8"/>
      <c r="M16" s="11"/>
    </row>
    <row r="17" spans="1:13">
      <c r="A17" s="12" t="s">
        <v>23</v>
      </c>
      <c r="B17" s="13" t="s">
        <v>24</v>
      </c>
      <c r="C17" s="8"/>
      <c r="D17" s="9"/>
      <c r="E17" s="8"/>
      <c r="F17" s="9"/>
      <c r="G17" s="8"/>
      <c r="H17" s="9"/>
      <c r="I17" s="14"/>
      <c r="J17" s="8"/>
      <c r="K17" s="9"/>
      <c r="L17" s="8"/>
      <c r="M17" s="11"/>
    </row>
    <row r="18" spans="1:13">
      <c r="A18" s="15">
        <v>600</v>
      </c>
      <c r="B18" s="16" t="s">
        <v>46</v>
      </c>
      <c r="C18" s="17">
        <v>136347267</v>
      </c>
      <c r="D18" s="18">
        <v>40</v>
      </c>
      <c r="E18" s="19">
        <v>167005000</v>
      </c>
      <c r="F18" s="18">
        <v>40</v>
      </c>
      <c r="G18" s="19">
        <v>163005000</v>
      </c>
      <c r="H18" s="18">
        <v>40</v>
      </c>
      <c r="I18" s="18">
        <v>0</v>
      </c>
      <c r="J18" s="17">
        <v>158958542</v>
      </c>
      <c r="K18" s="18">
        <v>40</v>
      </c>
      <c r="L18" s="19">
        <v>4046458</v>
      </c>
      <c r="M18" s="20">
        <v>98</v>
      </c>
    </row>
    <row r="19" spans="1:13">
      <c r="A19" s="15">
        <v>601</v>
      </c>
      <c r="B19" s="16" t="s">
        <v>48</v>
      </c>
      <c r="C19" s="17">
        <v>22486095</v>
      </c>
      <c r="D19" s="18">
        <v>47</v>
      </c>
      <c r="E19" s="19">
        <v>23279000</v>
      </c>
      <c r="F19" s="18">
        <v>47</v>
      </c>
      <c r="G19" s="19">
        <v>27279000</v>
      </c>
      <c r="H19" s="18">
        <v>47</v>
      </c>
      <c r="I19" s="18">
        <v>0</v>
      </c>
      <c r="J19" s="17">
        <v>26435000</v>
      </c>
      <c r="K19" s="18">
        <v>47</v>
      </c>
      <c r="L19" s="19">
        <v>844000</v>
      </c>
      <c r="M19" s="20">
        <v>97</v>
      </c>
    </row>
    <row r="20" spans="1:13">
      <c r="A20" s="15">
        <v>602</v>
      </c>
      <c r="B20" s="16" t="s">
        <v>50</v>
      </c>
      <c r="C20" s="17">
        <v>19105403</v>
      </c>
      <c r="D20" s="18">
        <v>29</v>
      </c>
      <c r="E20" s="19">
        <v>20704000</v>
      </c>
      <c r="F20" s="18">
        <v>29</v>
      </c>
      <c r="G20" s="19">
        <v>19156000</v>
      </c>
      <c r="H20" s="18">
        <v>29</v>
      </c>
      <c r="I20" s="19">
        <v>-48000</v>
      </c>
      <c r="J20" s="17">
        <v>17018077</v>
      </c>
      <c r="K20" s="18">
        <v>29</v>
      </c>
      <c r="L20" s="19">
        <v>2137923</v>
      </c>
      <c r="M20" s="20">
        <v>89</v>
      </c>
    </row>
    <row r="21" spans="1:13">
      <c r="A21" s="15">
        <v>603</v>
      </c>
      <c r="B21" s="16" t="s">
        <v>52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</row>
    <row r="22" spans="1:13">
      <c r="A22" s="15">
        <v>604</v>
      </c>
      <c r="B22" s="16" t="s">
        <v>54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</row>
    <row r="23" spans="1:13">
      <c r="A23" s="15">
        <v>605</v>
      </c>
      <c r="B23" s="16" t="s">
        <v>56</v>
      </c>
      <c r="C23" s="17">
        <v>296645</v>
      </c>
      <c r="D23" s="18">
        <v>80</v>
      </c>
      <c r="E23" s="19">
        <v>400000</v>
      </c>
      <c r="F23" s="18">
        <v>80</v>
      </c>
      <c r="G23" s="19">
        <v>400000</v>
      </c>
      <c r="H23" s="18">
        <v>80</v>
      </c>
      <c r="I23" s="18">
        <v>0</v>
      </c>
      <c r="J23" s="17">
        <v>321538</v>
      </c>
      <c r="K23" s="18">
        <v>80</v>
      </c>
      <c r="L23" s="19">
        <v>78462</v>
      </c>
      <c r="M23" s="20">
        <v>80</v>
      </c>
    </row>
    <row r="24" spans="1:13">
      <c r="A24" s="15">
        <v>606</v>
      </c>
      <c r="B24" s="16" t="s">
        <v>58</v>
      </c>
      <c r="C24" s="17">
        <v>389570</v>
      </c>
      <c r="D24" s="18">
        <v>56</v>
      </c>
      <c r="E24" s="18">
        <v>0</v>
      </c>
      <c r="F24" s="18">
        <v>56</v>
      </c>
      <c r="G24" s="19">
        <v>498000</v>
      </c>
      <c r="H24" s="18"/>
      <c r="I24" s="19">
        <v>248000</v>
      </c>
      <c r="J24" s="17">
        <v>365615</v>
      </c>
      <c r="K24" s="18"/>
      <c r="L24" s="19">
        <v>132385</v>
      </c>
      <c r="M24" s="20">
        <v>73</v>
      </c>
    </row>
    <row r="25" spans="1:13">
      <c r="A25" s="21"/>
      <c r="B25" s="22" t="s">
        <v>79</v>
      </c>
      <c r="C25" s="23">
        <v>178624980</v>
      </c>
      <c r="D25" s="24">
        <v>40</v>
      </c>
      <c r="E25" s="25">
        <v>211388000</v>
      </c>
      <c r="F25" s="24">
        <v>40</v>
      </c>
      <c r="G25" s="25">
        <v>210338000</v>
      </c>
      <c r="H25" s="24">
        <v>40</v>
      </c>
      <c r="I25" s="25">
        <v>200000</v>
      </c>
      <c r="J25" s="23">
        <f>SUM(J18:J24)</f>
        <v>203098772</v>
      </c>
      <c r="K25" s="24">
        <v>40</v>
      </c>
      <c r="L25" s="25">
        <v>7215273</v>
      </c>
      <c r="M25" s="26">
        <v>97</v>
      </c>
    </row>
    <row r="26" spans="1:13">
      <c r="A26" s="15">
        <v>230</v>
      </c>
      <c r="B26" s="16" t="s">
        <v>60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</row>
    <row r="27" spans="1:13">
      <c r="A27" s="15">
        <v>231</v>
      </c>
      <c r="B27" s="16" t="s">
        <v>62</v>
      </c>
      <c r="C27" s="17">
        <v>1972440</v>
      </c>
      <c r="D27" s="18">
        <v>0</v>
      </c>
      <c r="E27" s="19">
        <v>2000000</v>
      </c>
      <c r="F27" s="18">
        <v>0</v>
      </c>
      <c r="G27" s="19">
        <v>2000000</v>
      </c>
      <c r="H27" s="18">
        <v>0</v>
      </c>
      <c r="I27" s="18">
        <v>0</v>
      </c>
      <c r="J27" s="17">
        <v>170232</v>
      </c>
      <c r="K27" s="18">
        <v>0</v>
      </c>
      <c r="L27" s="19">
        <v>2000000</v>
      </c>
      <c r="M27" s="20">
        <v>9</v>
      </c>
    </row>
    <row r="28" spans="1:13">
      <c r="A28" s="21"/>
      <c r="B28" s="22" t="s">
        <v>80</v>
      </c>
      <c r="C28" s="23">
        <v>1972440</v>
      </c>
      <c r="D28" s="24">
        <v>0</v>
      </c>
      <c r="E28" s="25">
        <v>2000000</v>
      </c>
      <c r="F28" s="24">
        <v>0</v>
      </c>
      <c r="G28" s="25">
        <v>2000000</v>
      </c>
      <c r="H28" s="24">
        <v>0</v>
      </c>
      <c r="I28" s="24">
        <v>0</v>
      </c>
      <c r="J28" s="24">
        <v>0</v>
      </c>
      <c r="K28" s="24">
        <v>0</v>
      </c>
      <c r="L28" s="25">
        <v>2000000</v>
      </c>
      <c r="M28" s="20">
        <v>0</v>
      </c>
    </row>
    <row r="29" spans="1:13">
      <c r="A29" s="15">
        <v>230</v>
      </c>
      <c r="B29" s="16" t="s">
        <v>60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0</v>
      </c>
    </row>
    <row r="30" spans="1:13">
      <c r="A30" s="15">
        <v>231</v>
      </c>
      <c r="B30" s="16" t="s">
        <v>62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</row>
    <row r="31" spans="1:13">
      <c r="A31" s="21"/>
      <c r="B31" s="22" t="s">
        <v>81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0">
        <v>0</v>
      </c>
    </row>
    <row r="32" spans="1:13">
      <c r="A32" s="27"/>
      <c r="B32" s="28" t="s">
        <v>82</v>
      </c>
      <c r="C32" s="31">
        <v>1972440</v>
      </c>
      <c r="D32" s="29">
        <v>0</v>
      </c>
      <c r="E32" s="30">
        <v>2000000</v>
      </c>
      <c r="F32" s="29">
        <v>0</v>
      </c>
      <c r="G32" s="30">
        <v>2000000</v>
      </c>
      <c r="H32" s="29">
        <v>0</v>
      </c>
      <c r="I32" s="29">
        <v>0</v>
      </c>
      <c r="J32" s="31">
        <v>170232</v>
      </c>
      <c r="K32" s="29">
        <v>0</v>
      </c>
      <c r="L32" s="30">
        <v>2000000</v>
      </c>
      <c r="M32" s="20">
        <v>9</v>
      </c>
    </row>
    <row r="33" spans="1:13">
      <c r="A33" s="27"/>
      <c r="B33" s="28" t="s">
        <v>83</v>
      </c>
      <c r="C33" s="31">
        <v>180597420</v>
      </c>
      <c r="D33" s="29">
        <v>39</v>
      </c>
      <c r="E33" s="30">
        <v>213388000</v>
      </c>
      <c r="F33" s="29">
        <v>39</v>
      </c>
      <c r="G33" s="30">
        <v>212338000</v>
      </c>
      <c r="H33" s="29">
        <v>39</v>
      </c>
      <c r="I33" s="30">
        <v>200000</v>
      </c>
      <c r="J33" s="31">
        <f>J32+J25</f>
        <v>203269004</v>
      </c>
      <c r="K33" s="29">
        <v>39</v>
      </c>
      <c r="L33" s="30">
        <v>9045041</v>
      </c>
      <c r="M33" s="26">
        <v>96</v>
      </c>
    </row>
    <row r="34" spans="1:13">
      <c r="A34" s="21"/>
      <c r="B34" s="22" t="s">
        <v>84</v>
      </c>
      <c r="C34" s="24">
        <v>0</v>
      </c>
      <c r="D34" s="24"/>
      <c r="E34" s="24"/>
      <c r="F34" s="24"/>
      <c r="G34" s="25">
        <v>210338000</v>
      </c>
      <c r="H34" s="24"/>
      <c r="I34" s="24"/>
      <c r="J34" s="24">
        <v>0</v>
      </c>
      <c r="K34" s="24"/>
      <c r="L34" s="24"/>
      <c r="M34" s="26"/>
    </row>
    <row r="35" spans="1:13">
      <c r="A35" s="21"/>
      <c r="B35" s="22" t="s">
        <v>85</v>
      </c>
      <c r="C35" s="24">
        <v>0</v>
      </c>
      <c r="D35" s="24"/>
      <c r="E35" s="24"/>
      <c r="F35" s="24"/>
      <c r="G35" s="24"/>
      <c r="H35" s="24"/>
      <c r="I35" s="24"/>
      <c r="J35" s="24">
        <v>0</v>
      </c>
      <c r="K35" s="24"/>
      <c r="L35" s="24"/>
      <c r="M35" s="26"/>
    </row>
    <row r="36" spans="1:13" ht="15.75" thickBot="1">
      <c r="A36" s="27"/>
      <c r="B36" s="28" t="s">
        <v>86</v>
      </c>
      <c r="C36" s="31">
        <v>180597420</v>
      </c>
      <c r="D36" s="29"/>
      <c r="E36" s="29"/>
      <c r="F36" s="29"/>
      <c r="G36" s="29"/>
      <c r="H36" s="29"/>
      <c r="I36" s="29"/>
      <c r="J36" s="31">
        <f>J25+J32</f>
        <v>203269004</v>
      </c>
      <c r="K36" s="29"/>
      <c r="L36" s="29"/>
      <c r="M36" s="32"/>
    </row>
    <row r="37" spans="1:13" ht="15.75" thickTop="1">
      <c r="A37" s="523" t="s">
        <v>87</v>
      </c>
      <c r="B37" s="524"/>
      <c r="C37" s="33"/>
      <c r="D37" s="34"/>
      <c r="E37" s="33"/>
      <c r="F37" s="34"/>
      <c r="G37" s="33"/>
      <c r="H37" s="34"/>
      <c r="I37" s="35"/>
      <c r="J37" s="325"/>
      <c r="K37" s="34"/>
      <c r="L37" s="33"/>
      <c r="M37" s="36"/>
    </row>
    <row r="38" spans="1:13">
      <c r="A38" s="37" t="s">
        <v>44</v>
      </c>
      <c r="B38" s="13" t="s">
        <v>24</v>
      </c>
      <c r="C38" s="8"/>
      <c r="D38" s="9"/>
      <c r="E38" s="8"/>
      <c r="F38" s="9"/>
      <c r="G38" s="8"/>
      <c r="H38" s="9"/>
      <c r="I38" s="14"/>
      <c r="J38" s="8"/>
      <c r="K38" s="9"/>
      <c r="L38" s="8"/>
      <c r="M38" s="11"/>
    </row>
    <row r="39" spans="1:13">
      <c r="A39" s="15"/>
      <c r="B39" s="38" t="s">
        <v>88</v>
      </c>
      <c r="C39" s="31">
        <v>178624980</v>
      </c>
      <c r="D39" s="29">
        <v>99</v>
      </c>
      <c r="E39" s="30">
        <v>211388000</v>
      </c>
      <c r="F39" s="29">
        <v>99</v>
      </c>
      <c r="G39" s="30">
        <v>212338000</v>
      </c>
      <c r="H39" s="29">
        <v>99</v>
      </c>
      <c r="I39" s="30">
        <v>200000</v>
      </c>
      <c r="J39" s="31">
        <f>J25</f>
        <v>203098772</v>
      </c>
      <c r="K39" s="29">
        <v>100</v>
      </c>
      <c r="L39" s="30">
        <v>9045041</v>
      </c>
      <c r="M39" s="32">
        <v>40</v>
      </c>
    </row>
    <row r="40" spans="1:13">
      <c r="A40" s="15" t="s">
        <v>89</v>
      </c>
      <c r="B40" s="39" t="s">
        <v>90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0"/>
    </row>
    <row r="41" spans="1:13">
      <c r="A41" s="15" t="s">
        <v>243</v>
      </c>
      <c r="B41" s="39" t="s">
        <v>244</v>
      </c>
      <c r="C41" s="17">
        <v>169489641</v>
      </c>
      <c r="D41" s="18">
        <v>94</v>
      </c>
      <c r="E41" s="19">
        <v>201570000</v>
      </c>
      <c r="F41" s="18">
        <v>94</v>
      </c>
      <c r="G41" s="19">
        <v>201323157</v>
      </c>
      <c r="H41" s="18">
        <v>94</v>
      </c>
      <c r="I41" s="19">
        <v>200000</v>
      </c>
      <c r="J41" s="19">
        <v>194660653</v>
      </c>
      <c r="K41" s="18">
        <v>96</v>
      </c>
      <c r="L41" s="19">
        <v>6492272</v>
      </c>
      <c r="M41" s="20">
        <v>97</v>
      </c>
    </row>
    <row r="42" spans="1:13" ht="18">
      <c r="A42" s="15" t="s">
        <v>245</v>
      </c>
      <c r="B42" s="39" t="s">
        <v>246</v>
      </c>
      <c r="C42" s="17">
        <v>99000</v>
      </c>
      <c r="D42" s="18">
        <v>0</v>
      </c>
      <c r="E42" s="19">
        <v>120000</v>
      </c>
      <c r="F42" s="18">
        <v>0</v>
      </c>
      <c r="G42" s="19">
        <v>120000</v>
      </c>
      <c r="H42" s="18">
        <v>0</v>
      </c>
      <c r="I42" s="18">
        <v>0</v>
      </c>
      <c r="J42" s="19">
        <v>83160</v>
      </c>
      <c r="K42" s="18">
        <v>0</v>
      </c>
      <c r="L42" s="19">
        <v>36840</v>
      </c>
      <c r="M42" s="20">
        <v>69</v>
      </c>
    </row>
    <row r="43" spans="1:13" ht="18">
      <c r="A43" s="15" t="s">
        <v>247</v>
      </c>
      <c r="B43" s="39" t="s">
        <v>248</v>
      </c>
      <c r="C43" s="17">
        <v>6340269</v>
      </c>
      <c r="D43" s="18">
        <v>4</v>
      </c>
      <c r="E43" s="19">
        <v>7100000</v>
      </c>
      <c r="F43" s="18">
        <v>3</v>
      </c>
      <c r="G43" s="19">
        <v>5895843</v>
      </c>
      <c r="H43" s="18">
        <v>3</v>
      </c>
      <c r="I43" s="18">
        <v>0</v>
      </c>
      <c r="J43" s="19">
        <v>5895843</v>
      </c>
      <c r="K43" s="18">
        <v>3</v>
      </c>
      <c r="L43" s="18">
        <v>0</v>
      </c>
      <c r="M43" s="20">
        <v>100</v>
      </c>
    </row>
    <row r="44" spans="1:13">
      <c r="A44" s="15" t="s">
        <v>249</v>
      </c>
      <c r="B44" s="39" t="s">
        <v>250</v>
      </c>
      <c r="C44" s="17">
        <v>2696070</v>
      </c>
      <c r="D44" s="18">
        <v>2</v>
      </c>
      <c r="E44" s="19">
        <v>3000000</v>
      </c>
      <c r="F44" s="18">
        <v>1</v>
      </c>
      <c r="G44" s="19">
        <v>3000000</v>
      </c>
      <c r="H44" s="18">
        <v>1</v>
      </c>
      <c r="I44" s="18">
        <v>0</v>
      </c>
      <c r="J44" s="19">
        <v>2459116</v>
      </c>
      <c r="K44" s="18">
        <v>1</v>
      </c>
      <c r="L44" s="19">
        <v>540884</v>
      </c>
      <c r="M44" s="20">
        <v>82</v>
      </c>
    </row>
    <row r="45" spans="1:13">
      <c r="A45" s="15"/>
      <c r="B45" s="38" t="s">
        <v>105</v>
      </c>
      <c r="C45" s="31">
        <v>1972440</v>
      </c>
      <c r="D45" s="29">
        <v>1</v>
      </c>
      <c r="E45" s="30">
        <v>2000000</v>
      </c>
      <c r="F45" s="29">
        <v>1</v>
      </c>
      <c r="G45" s="30">
        <v>2000000</v>
      </c>
      <c r="H45" s="29">
        <v>1</v>
      </c>
      <c r="I45" s="29">
        <v>0</v>
      </c>
      <c r="J45" s="31">
        <v>170232</v>
      </c>
      <c r="K45" s="29">
        <v>0</v>
      </c>
      <c r="L45" s="19">
        <v>1829768</v>
      </c>
      <c r="M45" s="32">
        <v>0</v>
      </c>
    </row>
    <row r="46" spans="1:13">
      <c r="A46" s="15" t="s">
        <v>89</v>
      </c>
      <c r="B46" s="39" t="s">
        <v>90</v>
      </c>
      <c r="C46" s="18"/>
      <c r="D46" s="18"/>
      <c r="E46" s="18"/>
      <c r="F46" s="18"/>
      <c r="G46" s="18"/>
      <c r="H46" s="18"/>
      <c r="I46" s="18"/>
      <c r="J46" s="18"/>
      <c r="K46" s="18"/>
      <c r="L46" s="18">
        <v>0</v>
      </c>
      <c r="M46" s="20"/>
    </row>
    <row r="47" spans="1:13">
      <c r="A47" s="15" t="s">
        <v>251</v>
      </c>
      <c r="B47" s="39" t="s">
        <v>252</v>
      </c>
      <c r="C47" s="17">
        <v>1684440</v>
      </c>
      <c r="D47" s="18">
        <v>1</v>
      </c>
      <c r="E47" s="19">
        <v>2000000</v>
      </c>
      <c r="F47" s="18">
        <v>1</v>
      </c>
      <c r="G47" s="19">
        <v>1800000</v>
      </c>
      <c r="H47" s="18">
        <v>1</v>
      </c>
      <c r="I47" s="18">
        <v>0</v>
      </c>
      <c r="J47" s="18">
        <v>0</v>
      </c>
      <c r="K47" s="18">
        <v>0</v>
      </c>
      <c r="L47" s="19">
        <v>1800000</v>
      </c>
      <c r="M47" s="20">
        <v>0</v>
      </c>
    </row>
    <row r="48" spans="1:13">
      <c r="A48" s="15" t="s">
        <v>174</v>
      </c>
      <c r="B48" s="39" t="s">
        <v>175</v>
      </c>
      <c r="C48" s="17">
        <v>288000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0">
        <v>0</v>
      </c>
    </row>
    <row r="49" spans="1:13" ht="18">
      <c r="A49" s="15"/>
      <c r="B49" s="40" t="s">
        <v>80</v>
      </c>
      <c r="C49" s="23">
        <v>1972440</v>
      </c>
      <c r="D49" s="24">
        <v>1</v>
      </c>
      <c r="E49" s="25">
        <v>2000000</v>
      </c>
      <c r="F49" s="24">
        <v>1</v>
      </c>
      <c r="G49" s="25">
        <v>2000000</v>
      </c>
      <c r="H49" s="24">
        <v>1</v>
      </c>
      <c r="I49" s="24">
        <v>0</v>
      </c>
      <c r="J49" s="24">
        <v>0</v>
      </c>
      <c r="K49" s="24">
        <v>0</v>
      </c>
      <c r="L49" s="25">
        <v>2000000</v>
      </c>
      <c r="M49" s="26">
        <v>0</v>
      </c>
    </row>
    <row r="50" spans="1:13">
      <c r="A50" s="15" t="s">
        <v>89</v>
      </c>
      <c r="B50" s="39" t="s">
        <v>90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0"/>
    </row>
    <row r="51" spans="1:13" ht="18">
      <c r="A51" s="15"/>
      <c r="B51" s="40" t="s">
        <v>81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6">
        <v>0</v>
      </c>
    </row>
    <row r="52" spans="1:13">
      <c r="A52" s="15" t="s">
        <v>89</v>
      </c>
      <c r="B52" s="39" t="s">
        <v>90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0"/>
    </row>
    <row r="53" spans="1:13">
      <c r="A53" s="15" t="s">
        <v>89</v>
      </c>
      <c r="B53" s="39" t="s">
        <v>90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0"/>
    </row>
    <row r="54" spans="1:13" ht="15.75" thickBot="1">
      <c r="A54" s="15"/>
      <c r="B54" s="41" t="s">
        <v>86</v>
      </c>
      <c r="C54" s="42">
        <v>180597420</v>
      </c>
      <c r="D54" s="43"/>
      <c r="E54" s="44">
        <v>213388000</v>
      </c>
      <c r="F54" s="43"/>
      <c r="G54" s="44">
        <v>212338000</v>
      </c>
      <c r="H54" s="43"/>
      <c r="I54" s="44">
        <v>200000</v>
      </c>
      <c r="J54" s="42">
        <f>J45+J39</f>
        <v>203269004</v>
      </c>
      <c r="K54" s="43"/>
      <c r="L54" s="44">
        <v>9068996</v>
      </c>
      <c r="M54" s="45"/>
    </row>
    <row r="55" spans="1:13" ht="15.75" thickTop="1">
      <c r="A55" s="563"/>
      <c r="B55" s="563"/>
      <c r="C55" s="563"/>
      <c r="D55" s="563"/>
      <c r="E55" s="563"/>
      <c r="F55" s="563"/>
      <c r="G55" s="563"/>
      <c r="H55" s="563"/>
      <c r="I55" s="563"/>
      <c r="J55" s="563"/>
      <c r="K55" s="563"/>
      <c r="L55" s="563"/>
      <c r="M55" s="563"/>
    </row>
  </sheetData>
  <mergeCells count="27">
    <mergeCell ref="K12:K14"/>
    <mergeCell ref="A37:B37"/>
    <mergeCell ref="A55:M55"/>
    <mergeCell ref="A16:B16"/>
    <mergeCell ref="B9:D9"/>
    <mergeCell ref="E9:F9"/>
    <mergeCell ref="G9:M9"/>
    <mergeCell ref="A10:B15"/>
    <mergeCell ref="C10:M10"/>
    <mergeCell ref="E11:F11"/>
    <mergeCell ref="G11:H11"/>
    <mergeCell ref="J11:K11"/>
    <mergeCell ref="L11:L14"/>
    <mergeCell ref="M11:M14"/>
    <mergeCell ref="C12:C14"/>
    <mergeCell ref="D12:D14"/>
    <mergeCell ref="F12:F14"/>
    <mergeCell ref="H12:H14"/>
    <mergeCell ref="I12:I14"/>
    <mergeCell ref="J12:J14"/>
    <mergeCell ref="A3:M3"/>
    <mergeCell ref="A4:M4"/>
    <mergeCell ref="A5:M5"/>
    <mergeCell ref="A7:A8"/>
    <mergeCell ref="B7:D8"/>
    <mergeCell ref="E7:F8"/>
    <mergeCell ref="G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01110</vt:lpstr>
      <vt:lpstr>03310</vt:lpstr>
      <vt:lpstr>01120</vt:lpstr>
      <vt:lpstr>01130</vt:lpstr>
      <vt:lpstr>03440</vt:lpstr>
      <vt:lpstr>03350</vt:lpstr>
      <vt:lpstr>01160</vt:lpstr>
      <vt:lpstr>01180</vt:lpstr>
      <vt:lpstr>03490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2024-05-30T09:38:25Z</dcterms:created>
  <dcterms:modified xsi:type="dcterms:W3CDTF">2026-05-05T13:11:41Z</dcterms:modified>
</cp:coreProperties>
</file>