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6\Regjistri i borxhit 2026\Permbledhese e regjistrit 2026\Publikimi 31.03.2026\"/>
    </mc:Choice>
  </mc:AlternateContent>
  <xr:revisionPtr revIDLastSave="0" documentId="13_ncr:1_{FA9CECF3-5ADF-4073-A689-E90D0EB3360E}" xr6:coauthVersionLast="45" xr6:coauthVersionMax="45" xr10:uidLastSave="{00000000-0000-0000-0000-000000000000}"/>
  <bookViews>
    <workbookView xWindow="-120" yWindow="-120" windowWidth="29040" windowHeight="15720" xr2:uid="{A2F751D6-C335-4C36-BF44-82F2C8F75C4E}"/>
  </bookViews>
  <sheets>
    <sheet name="Borxhi i brendshem" sheetId="2" r:id="rId1"/>
    <sheet name="Borxhi i jashtem" sheetId="1" r:id="rId2"/>
    <sheet name="Borxhi i qeverisjes vendore 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jashtem'!$A$4:$M$248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7" i="2" l="1"/>
  <c r="F271" i="2"/>
  <c r="F270" i="2"/>
  <c r="F269" i="2"/>
  <c r="F268" i="2"/>
  <c r="F267" i="2"/>
  <c r="F277" i="2" s="1"/>
  <c r="H255" i="2"/>
  <c r="H247" i="2"/>
  <c r="H227" i="2"/>
  <c r="H182" i="2"/>
  <c r="H140" i="2"/>
  <c r="H94" i="2"/>
  <c r="H67" i="2"/>
  <c r="H63" i="2"/>
  <c r="H257" i="2" s="1"/>
  <c r="H258" i="2" s="1"/>
  <c r="B40" i="2"/>
  <c r="G35" i="2"/>
  <c r="G33" i="2"/>
  <c r="F33" i="2"/>
  <c r="F35" i="2" s="1"/>
  <c r="G10" i="2"/>
  <c r="F10" i="2"/>
  <c r="G6" i="2"/>
  <c r="F6" i="2"/>
  <c r="C269" i="1" l="1"/>
  <c r="B269" i="1"/>
  <c r="B187" i="1"/>
  <c r="C186" i="1"/>
  <c r="B1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25" authorId="0" shapeId="0" xr:uid="{BA7591C5-3884-4639-9A8C-DD46EE489F16}">
      <text>
        <r>
          <rPr>
            <sz val="9"/>
            <color indexed="81"/>
            <rFont val="Tahoma"/>
            <family val="2"/>
            <charset val="238"/>
          </rPr>
          <t xml:space="preserve">
rivleresim prill 2025</t>
        </r>
      </text>
    </comment>
    <comment ref="E226" authorId="0" shapeId="0" xr:uid="{A78EF284-5E52-4766-B004-DB13DCC1DCE8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2025</t>
        </r>
      </text>
    </comment>
  </commentList>
</comments>
</file>

<file path=xl/sharedStrings.xml><?xml version="1.0" encoding="utf-8"?>
<sst xmlns="http://schemas.openxmlformats.org/spreadsheetml/2006/main" count="2332" uniqueCount="818">
  <si>
    <t>Regjistri i Kredive Shtetërore</t>
  </si>
  <si>
    <t>Loan ID</t>
  </si>
  <si>
    <t>Kreditori</t>
  </si>
  <si>
    <t>Shteti i Kreditorit</t>
  </si>
  <si>
    <t>Projekti</t>
  </si>
  <si>
    <t>Shuma</t>
  </si>
  <si>
    <t>Monedha</t>
  </si>
  <si>
    <t>Stoku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</si>
  <si>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</si>
  <si>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</si>
  <si>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</si>
  <si>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</si>
  <si>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</si>
  <si>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</si>
  <si>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</si>
  <si>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</si>
  <si>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</si>
  <si>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</si>
  <si>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</si>
  <si>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</si>
  <si>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</si>
  <si>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</si>
  <si>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</si>
  <si>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</si>
  <si>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</si>
  <si>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</si>
  <si>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</si>
  <si>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</si>
  <si>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</si>
  <si>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</si>
  <si>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</si>
  <si>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</si>
  <si>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</si>
  <si>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</si>
  <si>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</si>
  <si>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</si>
  <si>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</si>
  <si>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</si>
  <si>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</si>
  <si>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</si>
  <si>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</si>
  <si>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</si>
  <si>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</si>
  <si>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</si>
  <si>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</si>
  <si>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</si>
  <si>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</si>
  <si>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</si>
  <si>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</si>
  <si>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</si>
  <si>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</si>
  <si>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</si>
  <si>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</si>
  <si>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</si>
  <si>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</si>
  <si>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</si>
  <si>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</si>
  <si>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</si>
  <si>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</si>
  <si>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</si>
  <si>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</si>
  <si>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</si>
  <si>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</si>
  <si>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</si>
  <si>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</si>
  <si>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</si>
  <si>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</si>
  <si>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</si>
  <si>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</si>
  <si>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</si>
  <si>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</si>
  <si>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</si>
  <si>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</si>
  <si>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</si>
  <si>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</si>
  <si>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</si>
  <si>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</si>
  <si>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</si>
  <si>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</si>
  <si>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</si>
  <si>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</si>
  <si>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Cassa Depositi &amp;Prestiti</t>
  </si>
  <si>
    <t>Itali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</si>
  <si>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</si>
  <si>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</si>
  <si>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</si>
  <si>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</si>
  <si>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</si>
  <si>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</si>
  <si>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</si>
  <si>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</si>
  <si>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</si>
  <si>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</si>
  <si>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</si>
  <si>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</si>
  <si>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</si>
  <si>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</si>
  <si>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</si>
  <si>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</si>
  <si>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</si>
  <si>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</si>
  <si>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</si>
  <si>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</si>
  <si>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</si>
  <si>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</si>
  <si>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</si>
  <si>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</si>
  <si>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</si>
  <si>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</si>
  <si>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</si>
  <si>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</si>
  <si>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</si>
  <si>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</si>
  <si>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</si>
  <si>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</si>
  <si>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</si>
  <si>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</si>
  <si>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</si>
  <si>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</si>
  <si>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</si>
  <si>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</si>
  <si>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</si>
  <si>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</si>
  <si>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</si>
  <si>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</si>
  <si>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IDB</t>
  </si>
  <si>
    <t>Institucion Financiar</t>
  </si>
  <si>
    <t>Furnizimi me Ujë dhe Kanalizime, Fushë-Krujë - Peshkopi</t>
  </si>
  <si>
    <t>ACU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</si>
  <si>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</si>
  <si>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</si>
  <si>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</si>
  <si>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</si>
  <si>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</si>
  <si>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</si>
  <si>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</si>
  <si>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</si>
  <si>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</si>
  <si>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</si>
  <si>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</si>
  <si>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</si>
  <si>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</si>
  <si>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</si>
  <si>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</si>
  <si>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</si>
  <si>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</si>
  <si>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</si>
  <si>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</si>
  <si>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</si>
  <si>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</si>
  <si>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</si>
  <si>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</si>
  <si>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</si>
  <si>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</si>
  <si>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</si>
  <si>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</si>
  <si>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</si>
  <si>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</si>
  <si>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</si>
  <si>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</si>
  <si>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</si>
  <si>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</si>
  <si>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</si>
  <si>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</si>
  <si>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</si>
  <si>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</si>
  <si>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</si>
  <si>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</si>
  <si>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</si>
  <si>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</si>
  <si>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</si>
  <si>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</si>
  <si>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</si>
  <si>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</si>
  <si>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</si>
  <si>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</si>
  <si>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</si>
  <si>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</si>
  <si>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</si>
  <si>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</si>
  <si>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</si>
  <si>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</si>
  <si>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</si>
  <si>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</si>
  <si>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</si>
  <si>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</si>
  <si>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</si>
  <si>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</si>
  <si>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</si>
  <si>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</si>
  <si>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</si>
  <si>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</si>
  <si>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</si>
  <si>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</si>
  <si>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</si>
  <si>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</si>
  <si>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</si>
  <si>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</si>
  <si>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</si>
  <si>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</si>
  <si>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06/06/IFAD</t>
  </si>
  <si>
    <t>Zhvillimi i Qendrueshëm i Zonave Rurale Malore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</si>
  <si>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</si>
  <si>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</si>
  <si>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</si>
  <si>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</si>
  <si>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</si>
  <si>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</si>
  <si>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</si>
  <si>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</si>
  <si>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</si>
  <si>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</si>
  <si>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</si>
  <si>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</si>
  <si>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</si>
  <si>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</si>
  <si>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</si>
  <si>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</si>
  <si>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</si>
  <si>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</si>
  <si>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</si>
  <si>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</si>
  <si>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</si>
  <si>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</si>
  <si>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</si>
  <si>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</si>
  <si>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</si>
  <si>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Cilësi dhe Barazi në Arsim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</si>
  <si>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</si>
  <si>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</si>
  <si>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</si>
  <si>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</si>
  <si>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</si>
  <si>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</si>
  <si>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</si>
  <si>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</si>
  <si>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>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</si>
  <si>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</si>
  <si>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</si>
  <si>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</si>
  <si>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</si>
  <si>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</si>
  <si>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</si>
  <si>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</si>
  <si>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</si>
  <si>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</si>
  <si>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</si>
  <si>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</si>
  <si>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</si>
  <si>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</si>
  <si>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</si>
  <si>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</si>
  <si>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</si>
  <si>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</si>
  <si>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</si>
  <si>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</si>
  <si>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</si>
  <si>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</si>
  <si>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</si>
  <si>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</si>
  <si>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</si>
  <si>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</si>
  <si>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</si>
  <si>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</si>
  <si>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</si>
  <si>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</si>
  <si>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</si>
  <si>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</si>
  <si>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</si>
  <si>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</si>
  <si>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</si>
  <si>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</si>
  <si>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</si>
  <si>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</si>
  <si>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</si>
  <si>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</si>
  <si>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</si>
  <si>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</si>
  <si>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</si>
  <si>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</si>
  <si>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</si>
  <si>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</si>
  <si>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</si>
  <si>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</si>
  <si>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</si>
  <si>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</si>
  <si>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</si>
  <si>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</si>
  <si>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</si>
  <si>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</si>
  <si>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</si>
  <si>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</si>
  <si>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</si>
  <si>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</si>
  <si>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</si>
  <si>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</si>
  <si>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</si>
  <si>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</si>
  <si>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</si>
  <si>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</si>
  <si>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</si>
  <si>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</si>
  <si>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</si>
  <si>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</si>
  <si>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</si>
  <si>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</si>
  <si>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</si>
  <si>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</si>
  <si>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</si>
  <si>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</si>
  <si>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</si>
  <si>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11/10/EBRD</t>
  </si>
  <si>
    <t>Bypass Fier-Vlorë</t>
  </si>
  <si>
    <t>12/01/IBRD</t>
  </si>
  <si>
    <t>12/03/OPEC</t>
  </si>
  <si>
    <t>Rruga Tiranë-Elbasan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</si>
  <si>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</si>
  <si>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</si>
  <si>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</si>
  <si>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</si>
  <si>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</si>
  <si>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</si>
  <si>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</si>
  <si>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</si>
  <si>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</si>
  <si>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</si>
  <si>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</si>
  <si>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</si>
  <si>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</si>
  <si>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</si>
  <si>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</si>
  <si>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</si>
  <si>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</si>
  <si>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</si>
  <si>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</si>
  <si>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</si>
  <si>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</si>
  <si>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</si>
  <si>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</si>
  <si>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</si>
  <si>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</si>
  <si>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</si>
  <si>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AbuDhabi</t>
  </si>
  <si>
    <t>Bulevardi verior dhe rehabilitimi i lumit të Tiranës</t>
  </si>
  <si>
    <t>AED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</si>
  <si>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</si>
  <si>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</si>
  <si>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</si>
  <si>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</si>
  <si>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</si>
  <si>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</si>
  <si>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</si>
  <si>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</si>
  <si>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</si>
  <si>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</si>
  <si>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</si>
  <si>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</si>
  <si>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</si>
  <si>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</si>
  <si>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</si>
  <si>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</si>
  <si>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</si>
  <si>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</si>
  <si>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</si>
  <si>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</si>
  <si>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</si>
  <si>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</si>
  <si>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</si>
  <si>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</si>
  <si>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</si>
  <si>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</si>
  <si>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</si>
  <si>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</si>
  <si>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</si>
  <si>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</si>
  <si>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</si>
  <si>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</si>
  <si>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</si>
  <si>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</si>
  <si>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</si>
  <si>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</si>
  <si>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</si>
  <si>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</si>
  <si>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</si>
  <si>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</si>
  <si>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</si>
  <si>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</si>
  <si>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</si>
  <si>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</si>
  <si>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</si>
  <si>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</si>
  <si>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</si>
  <si>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</si>
  <si>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</si>
  <si>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</si>
  <si>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</si>
  <si>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</si>
  <si>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</si>
  <si>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</si>
  <si>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</si>
  <si>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</si>
  <si>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</si>
  <si>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</si>
  <si>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</si>
  <si>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</si>
  <si>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</si>
  <si>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</si>
  <si>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</si>
  <si>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</si>
  <si>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</si>
  <si>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</si>
  <si>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</si>
  <si>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</si>
  <si>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</si>
  <si>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</si>
  <si>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</si>
  <si>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</si>
  <si>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</si>
  <si>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</si>
  <si>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</si>
  <si>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</si>
  <si>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</si>
  <si>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</si>
  <si>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</si>
  <si>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</si>
  <si>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</si>
  <si>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</si>
  <si>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</si>
  <si>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</si>
  <si>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</si>
  <si>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</si>
  <si>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</si>
  <si>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</si>
  <si>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</si>
  <si>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</si>
  <si>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</si>
  <si>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</si>
  <si>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</si>
  <si>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</si>
  <si>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</si>
  <si>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</si>
  <si>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EuroBond</t>
  </si>
  <si>
    <t>Mbështetje për buxhetin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</si>
  <si>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</si>
  <si>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</si>
  <si>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</si>
  <si>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</si>
  <si>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</si>
  <si>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</si>
  <si>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</si>
  <si>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</si>
  <si>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</si>
  <si>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</si>
  <si>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</si>
  <si>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</si>
  <si>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</si>
  <si>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</si>
  <si>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</si>
  <si>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</si>
  <si>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</si>
  <si>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</si>
  <si>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</si>
  <si>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</si>
  <si>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</si>
  <si>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</si>
  <si>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</si>
  <si>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</si>
  <si>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</si>
  <si>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</si>
  <si>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</si>
  <si>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</si>
  <si>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</si>
  <si>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</si>
  <si>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</si>
  <si>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</si>
  <si>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</si>
  <si>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</si>
  <si>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</si>
  <si>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</si>
  <si>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</si>
  <si>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</si>
  <si>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</si>
  <si>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</si>
  <si>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</si>
  <si>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</si>
  <si>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</si>
  <si>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</si>
  <si>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</si>
  <si>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</si>
  <si>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</si>
  <si>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</si>
  <si>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</si>
  <si>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</si>
  <si>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</si>
  <si>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</si>
  <si>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</si>
  <si>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</si>
  <si>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</si>
  <si>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</si>
  <si>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</si>
  <si>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</si>
  <si>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</si>
  <si>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</si>
  <si>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</si>
  <si>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</si>
  <si>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</si>
  <si>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</si>
  <si>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</si>
  <si>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</si>
  <si>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</si>
  <si>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</si>
  <si>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</si>
  <si>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</si>
  <si>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</si>
  <si>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</si>
  <si>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</si>
  <si>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</si>
  <si>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</si>
  <si>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</si>
  <si>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</si>
  <si>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</si>
  <si>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</si>
  <si>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</si>
  <si>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</si>
  <si>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</si>
  <si>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</si>
  <si>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</si>
  <si>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</si>
  <si>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</si>
  <si>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</si>
  <si>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</si>
  <si>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</si>
  <si>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</si>
  <si>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</si>
  <si>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</si>
  <si>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</si>
  <si>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</si>
  <si>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</t>
  </si>
  <si>
    <t>Aftësia ripërtëritëse dhe zhvillimi i gjelbër-Hua e dytë për politikat e zhvillimit</t>
  </si>
  <si>
    <t>25/09/EBRD²</t>
  </si>
  <si>
    <t>Korridori hekurudhor VIII Faza I Durrës -Rrogozhinë</t>
  </si>
  <si>
    <t>25/11/KFW²</t>
  </si>
  <si>
    <t>Programi i infrastrukturës bashkiake V Faza II</t>
  </si>
  <si>
    <t>Ministria e Infrastrukturës dhe Energjisë (AKUK)</t>
  </si>
  <si>
    <t>25/12/KFW²</t>
  </si>
  <si>
    <t>Rehabilitimi I HEC Fierzë</t>
  </si>
  <si>
    <t>25/13/ITALY²</t>
  </si>
  <si>
    <t xml:space="preserve">Përmirësimi i rrjetit të transmetimit të energjisë elektrike në Shqipërinë Veriore pas tërmetit 2019. </t>
  </si>
  <si>
    <t>Ministria e Infrastrukturës dhe Energjisë (OSHEE)</t>
  </si>
  <si>
    <t>26/01/EIB²</t>
  </si>
  <si>
    <t>Punimet e infrastruktures bashkiake per projektin Porta e Alpeve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</si>
  <si>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</si>
  <si>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</si>
  <si>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</si>
  <si>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</si>
  <si>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</si>
  <si>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</si>
  <si>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</si>
  <si>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</si>
  <si>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</si>
  <si>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</si>
  <si>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</si>
  <si>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</si>
  <si>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</si>
  <si>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</si>
  <si>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</si>
  <si>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</si>
  <si>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</si>
  <si>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</si>
  <si>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</si>
  <si>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</si>
  <si>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</si>
  <si>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</si>
  <si>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</si>
  <si>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</si>
  <si>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</si>
  <si>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</si>
  <si>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</si>
  <si>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</si>
  <si>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</si>
  <si>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</si>
  <si>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25/07/EBRD</t>
  </si>
  <si>
    <t>Qëndrueshmëria e OSHEE</t>
  </si>
  <si>
    <t>25/08/EBRD²</t>
  </si>
  <si>
    <t>Projekti Fotovoltaik Solar KESH</t>
  </si>
  <si>
    <t>KESH</t>
  </si>
  <si>
    <t>26/04/EBRD²</t>
  </si>
  <si>
    <t>Nenstacioni OSHEE Tirane</t>
  </si>
  <si>
    <t>1)  Shënim: Stoku i kredive deri më 31.03.2026</t>
  </si>
  <si>
    <t>2 ) Kredia nuk është bërë efektive</t>
  </si>
  <si>
    <t>Data e nënshkrimit</t>
  </si>
  <si>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</si>
  <si>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</si>
  <si>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</si>
  <si>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</si>
  <si>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</si>
  <si>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</si>
  <si>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</si>
  <si>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</si>
  <si>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</si>
  <si>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</si>
  <si>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2078TB3M26</t>
  </si>
  <si>
    <t>3/mujor</t>
  </si>
  <si>
    <t>Total 3/mujor</t>
  </si>
  <si>
    <t>2075TB6M26</t>
  </si>
  <si>
    <t>6/mujor</t>
  </si>
  <si>
    <t>2081TB6M26</t>
  </si>
  <si>
    <t>2085TB6M26</t>
  </si>
  <si>
    <t>Total 6/mujor</t>
  </si>
  <si>
    <t>2060TB1Y26</t>
  </si>
  <si>
    <t>12/mujor</t>
  </si>
  <si>
    <t>2061TB1Y26</t>
  </si>
  <si>
    <t>2062TB1Y26</t>
  </si>
  <si>
    <t>2064TB1Y26</t>
  </si>
  <si>
    <t>2066TB1Y26</t>
  </si>
  <si>
    <t>2067TB1Y26</t>
  </si>
  <si>
    <t>2068TB1Y26</t>
  </si>
  <si>
    <t>2069TB1Y26</t>
  </si>
  <si>
    <t>2070TB1Y26</t>
  </si>
  <si>
    <t>2071TB1Y26</t>
  </si>
  <si>
    <t>2072TB1Y26</t>
  </si>
  <si>
    <t>2073TB1Y26</t>
  </si>
  <si>
    <t>2074TB1Y26</t>
  </si>
  <si>
    <t>2076TB1Y26</t>
  </si>
  <si>
    <t>2077TB1Y27</t>
  </si>
  <si>
    <t>2079TB1Y27</t>
  </si>
  <si>
    <t>2080TB1Y27</t>
  </si>
  <si>
    <t>2082TB1Y27</t>
  </si>
  <si>
    <t>2083TB1Y27</t>
  </si>
  <si>
    <t>2084TB1Y27</t>
  </si>
  <si>
    <t>2086TB1Y27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</si>
  <si>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</si>
  <si>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</si>
  <si>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</si>
  <si>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</si>
  <si>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</si>
  <si>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</si>
  <si>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</si>
  <si>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</si>
  <si>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0216NF2Y26</t>
  </si>
  <si>
    <t>2/vjeçare</t>
  </si>
  <si>
    <t>tetor, prill</t>
  </si>
  <si>
    <t>2/vjeçare R</t>
  </si>
  <si>
    <t>0217NF2Y26</t>
  </si>
  <si>
    <t>janar, korrik</t>
  </si>
  <si>
    <t>0218NF2Y26</t>
  </si>
  <si>
    <t>prill, tetor</t>
  </si>
  <si>
    <t>0219NF2Y27</t>
  </si>
  <si>
    <t>korrik, janar</t>
  </si>
  <si>
    <t>0220NF2Y27</t>
  </si>
  <si>
    <t>0221NF2Y27</t>
  </si>
  <si>
    <t>0222NF2Y27</t>
  </si>
  <si>
    <t>Totali obligacione 2 vjeçare</t>
  </si>
  <si>
    <t>0223NF2.5Y28</t>
  </si>
  <si>
    <t>2.5/vjeçare (30M)</t>
  </si>
  <si>
    <t>2.5/vjeçare R</t>
  </si>
  <si>
    <t>Total Obligacione 2.5 vjecare</t>
  </si>
  <si>
    <t>048NF3Y27</t>
  </si>
  <si>
    <t xml:space="preserve">3/vjeçare Referencë </t>
  </si>
  <si>
    <t>gusht, shkurt</t>
  </si>
  <si>
    <t>3/vjeçare Referencë R</t>
  </si>
  <si>
    <t>049NF3Y27</t>
  </si>
  <si>
    <t>050NF3Y28</t>
  </si>
  <si>
    <t>051NF3Y28</t>
  </si>
  <si>
    <t>052NF3Y29</t>
  </si>
  <si>
    <t>Totali obligacione 3 vjeçare</t>
  </si>
  <si>
    <t>kupon fix</t>
  </si>
  <si>
    <t>0039NF5Y27</t>
  </si>
  <si>
    <t>5/vjeçare Referencë</t>
  </si>
  <si>
    <t>shtator, mars</t>
  </si>
  <si>
    <t>5/vjeçare Referencë-R</t>
  </si>
  <si>
    <t>0040NF5Y28</t>
  </si>
  <si>
    <t>0041NF5Y29</t>
  </si>
  <si>
    <t>0042NF5Y29</t>
  </si>
  <si>
    <t>0043NF5Y30</t>
  </si>
  <si>
    <t>0044NF5Y30</t>
  </si>
  <si>
    <t>0045NF5Y31</t>
  </si>
  <si>
    <t>Totali obligacione 5 vjeçare</t>
  </si>
  <si>
    <t>0023NF7Y26</t>
  </si>
  <si>
    <t>7/vjeçare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</si>
  <si>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</si>
  <si>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</si>
  <si>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</si>
  <si>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</si>
  <si>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</si>
  <si>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</si>
  <si>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</si>
  <si>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</si>
  <si>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</si>
  <si>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</si>
  <si>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</si>
  <si>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</si>
  <si>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</si>
  <si>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</si>
  <si>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</si>
  <si>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</si>
  <si>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</si>
  <si>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</si>
  <si>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0039NF7Y32</t>
  </si>
  <si>
    <t>nëntor , maj</t>
  </si>
  <si>
    <t>0040NF7Y32</t>
  </si>
  <si>
    <t>0041NF7Y32</t>
  </si>
  <si>
    <t>0042NF7Y33</t>
  </si>
  <si>
    <t>Totali obligacione 7 vjeçare</t>
  </si>
  <si>
    <t>011NF10Y26</t>
  </si>
  <si>
    <t>10/vjeçare</t>
  </si>
  <si>
    <t>janar,korrik</t>
  </si>
  <si>
    <t>012NF10Y26</t>
  </si>
  <si>
    <t>013NF10Y27</t>
  </si>
  <si>
    <t>014NF10Y27</t>
  </si>
  <si>
    <t>10/vjeçare R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</si>
  <si>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</si>
  <si>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</si>
  <si>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</si>
  <si>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</si>
  <si>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</si>
  <si>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</si>
  <si>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</si>
  <si>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</si>
  <si>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</si>
  <si>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</si>
  <si>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</si>
  <si>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</si>
  <si>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</si>
  <si>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</si>
  <si>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</si>
  <si>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</si>
  <si>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031NF10Y35</t>
  </si>
  <si>
    <t>032NF10Y36</t>
  </si>
  <si>
    <t>kupon #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</si>
  <si>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</si>
  <si>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</si>
  <si>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</si>
  <si>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</si>
  <si>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</si>
  <si>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</si>
  <si>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</si>
  <si>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</si>
  <si>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</si>
  <si>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</si>
  <si>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</si>
  <si>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</si>
  <si>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007NF15Y40</t>
  </si>
  <si>
    <t>008NF15Y41</t>
  </si>
  <si>
    <t>Totali obligacione 15 vjeçare</t>
  </si>
  <si>
    <t>001NF20Y45</t>
  </si>
  <si>
    <t>20/vjeçare</t>
  </si>
  <si>
    <t>20/vjeçare R</t>
  </si>
  <si>
    <t>002NF20Y45</t>
  </si>
  <si>
    <t xml:space="preserve">dhjetor, qershor </t>
  </si>
  <si>
    <t>003NF20Y46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</si>
  <si>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</si>
  <si>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</si>
  <si>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</si>
  <si>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</si>
  <si>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</si>
  <si>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</si>
  <si>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</si>
  <si>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</si>
  <si>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</si>
  <si>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</si>
  <si>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</si>
  <si>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</si>
  <si>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</si>
  <si>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</si>
  <si>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31.03.2026</t>
  </si>
  <si>
    <t>Nënshkrimit /VKM</t>
  </si>
  <si>
    <t>Përfundimit</t>
  </si>
  <si>
    <t>Overdraft</t>
  </si>
  <si>
    <t>Raiffeisen Bank</t>
  </si>
  <si>
    <t>MoF</t>
  </si>
  <si>
    <t>27.08.2008</t>
  </si>
  <si>
    <t>05.10.2026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</si>
  <si>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</si>
  <si>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</si>
  <si>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</si>
  <si>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</si>
  <si>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</si>
  <si>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</si>
  <si>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 xml:space="preserve">Tirana Bank </t>
  </si>
  <si>
    <t>21.10.2025</t>
  </si>
  <si>
    <t>30.04.2037</t>
  </si>
  <si>
    <t xml:space="preserve">FSHU </t>
  </si>
  <si>
    <t xml:space="preserve">Raiffeisen Bank </t>
  </si>
  <si>
    <t>10.03.2026</t>
  </si>
  <si>
    <t>30.10.2036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</si>
  <si>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</si>
  <si>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</si>
  <si>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</si>
  <si>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</si>
  <si>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</si>
  <si>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</si>
  <si>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</si>
  <si>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17.08.2027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</si>
  <si>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</si>
  <si>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</si>
  <si>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31.12.2025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</si>
  <si>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</si>
  <si>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</si>
  <si>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</si>
  <si>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r>
      <t>GS5</t>
    </r>
    <r>
      <rPr>
        <vertAlign val="superscript"/>
        <sz val="11"/>
        <color theme="1"/>
        <rFont val="Times New Roman"/>
        <family val="1"/>
      </rPr>
      <t>5</t>
    </r>
  </si>
  <si>
    <t>31.07.2025</t>
  </si>
  <si>
    <t>02.08.2030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</si>
  <si>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</si>
  <si>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</si>
  <si>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</si>
  <si>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</si>
  <si>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 xml:space="preserve">                                                                                                                                                                       5) GS5: Garancia shtetërore për garantimin e huamarrjes së subjekteve të sektorit të bujqësisë, miratuar me VKM nr. 463 datë 31.07.2025</t>
  </si>
  <si>
    <t>Regjistri i Borxhit të Njësive të Qeverisjes Vendore*  31.03.2026</t>
  </si>
  <si>
    <t>milion Lekë</t>
  </si>
  <si>
    <t>Emri i</t>
  </si>
  <si>
    <t xml:space="preserve">Data e 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</si>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</sst>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mm/dd/yy;@"/>
    <numFmt numFmtId="165" formatCode="_-* #,##0.00_L_e_k_-;\-* #,##0.00_L_e_k_-;_-* &quot;-&quot;??_L_e_k_-;_-@_-"/>
    <numFmt numFmtId="166" formatCode="_(* #,##0_);_(* \(#,##0\);_(* &quot;-&quot;??_);_(@_)"/>
    <numFmt numFmtId="167" formatCode="#\ ?/2"/>
    <numFmt numFmtId="168" formatCode="[$-409]d\-mmm\-yyyy;@"/>
    <numFmt numFmtId="169" formatCode="dd/mm/yyyy;@"/>
    <numFmt numFmtId="170" formatCode="_(* #,##0.00000000_);_(* \(#,##0.00000000\);_(* &quot;-&quot;??_);_(@_)"/>
    <numFmt numFmtId="171" formatCode="[$-409]d/mmm/yy;@"/>
    <numFmt numFmtId="172" formatCode="_-* #,##0.00_-;\-* #,##0.00_-;_-* &quot;-&quot;??_-;_-@_-"/>
    <numFmt numFmtId="173" formatCode="0.0"/>
    <numFmt numFmtId="174" formatCode="_-* #,##0_L_e_k_-;\-* #,##0_L_e_k_-;_-* &quot;-&quot;??_L_e_k_-;_-@_-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2060"/>
      <name val="Times New Roman"/>
      <family val="1"/>
    </font>
    <font>
      <sz val="11"/>
      <color indexed="8"/>
      <name val="Calibri"/>
      <family val="2"/>
    </font>
    <font>
      <b/>
      <sz val="10"/>
      <color rgb="FF00206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206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</font>
    <font>
      <sz val="11"/>
      <color theme="1"/>
      <name val="Times New Roman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60A8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sz val="11"/>
      <color theme="2" tint="-0.89999084444715716"/>
      <name val="Times New Roman"/>
      <family val="1"/>
    </font>
    <font>
      <b/>
      <sz val="11"/>
      <color theme="2" tint="-0.89999084444715716"/>
      <name val="Times New Roman"/>
      <family val="1"/>
    </font>
    <font>
      <sz val="9"/>
      <name val="Times New Roman"/>
      <family val="1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Times New Roman"/>
      <family val="1"/>
    </font>
    <font>
      <sz val="10"/>
      <name val="Aptos Narrow"/>
      <family val="2"/>
    </font>
    <font>
      <sz val="9"/>
      <color indexed="81"/>
      <name val="Tahoma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72" fontId="9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9" fillId="0" borderId="0"/>
    <xf numFmtId="0" fontId="9" fillId="0" borderId="0"/>
  </cellStyleXfs>
  <cellXfs count="379">
    <xf numFmtId="0" fontId="0" fillId="0" borderId="0" xfId="0"/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/>
    <xf numFmtId="43" fontId="3" fillId="0" borderId="0" xfId="3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4" applyFont="1" applyFill="1" applyAlignment="1">
      <alignment horizontal="center"/>
    </xf>
    <xf numFmtId="43" fontId="3" fillId="0" borderId="0" xfId="2" applyNumberFormat="1"/>
    <xf numFmtId="0" fontId="5" fillId="0" borderId="0" xfId="0" applyFont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Border="1"/>
    <xf numFmtId="43" fontId="3" fillId="0" borderId="0" xfId="4" applyFont="1" applyFill="1" applyBorder="1" applyAlignment="1">
      <alignment horizontal="center"/>
    </xf>
    <xf numFmtId="0" fontId="3" fillId="0" borderId="0" xfId="2" applyAlignment="1">
      <alignment horizontal="center"/>
    </xf>
    <xf numFmtId="164" fontId="6" fillId="2" borderId="1" xfId="5" applyNumberFormat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center" vertical="center"/>
    </xf>
    <xf numFmtId="0" fontId="7" fillId="0" borderId="0" xfId="0" applyFont="1"/>
    <xf numFmtId="166" fontId="6" fillId="3" borderId="1" xfId="6" applyNumberFormat="1" applyFont="1" applyFill="1" applyBorder="1" applyAlignment="1">
      <alignment horizontal="center" vertical="center"/>
    </xf>
    <xf numFmtId="0" fontId="8" fillId="0" borderId="2" xfId="5" applyFont="1" applyBorder="1" applyAlignment="1">
      <alignment horizontal="left"/>
    </xf>
    <xf numFmtId="0" fontId="8" fillId="0" borderId="3" xfId="5" applyFont="1" applyBorder="1" applyAlignment="1">
      <alignment horizontal="left"/>
    </xf>
    <xf numFmtId="0" fontId="8" fillId="0" borderId="4" xfId="5" applyFont="1" applyBorder="1" applyAlignment="1">
      <alignment horizontal="left"/>
    </xf>
    <xf numFmtId="168" fontId="8" fillId="0" borderId="4" xfId="7" applyNumberFormat="1" applyFont="1" applyBorder="1" applyAlignment="1">
      <alignment horizontal="center"/>
    </xf>
    <xf numFmtId="43" fontId="8" fillId="0" borderId="5" xfId="1" applyFont="1" applyBorder="1" applyAlignment="1">
      <alignment horizontal="left"/>
    </xf>
    <xf numFmtId="0" fontId="8" fillId="0" borderId="4" xfId="5" applyFont="1" applyBorder="1" applyAlignment="1">
      <alignment horizontal="center"/>
    </xf>
    <xf numFmtId="43" fontId="8" fillId="0" borderId="5" xfId="1" applyFont="1" applyBorder="1" applyAlignment="1">
      <alignment horizontal="right"/>
    </xf>
    <xf numFmtId="168" fontId="8" fillId="0" borderId="5" xfId="7" applyNumberFormat="1" applyFont="1" applyBorder="1" applyAlignment="1">
      <alignment horizontal="center"/>
    </xf>
    <xf numFmtId="0" fontId="8" fillId="4" borderId="6" xfId="5" applyFont="1" applyFill="1" applyBorder="1" applyAlignment="1">
      <alignment horizontal="left"/>
    </xf>
    <xf numFmtId="0" fontId="8" fillId="4" borderId="7" xfId="5" applyFont="1" applyFill="1" applyBorder="1" applyAlignment="1">
      <alignment horizontal="left"/>
    </xf>
    <xf numFmtId="168" fontId="8" fillId="4" borderId="8" xfId="7" applyNumberFormat="1" applyFont="1" applyFill="1" applyBorder="1" applyAlignment="1">
      <alignment horizontal="center"/>
    </xf>
    <xf numFmtId="43" fontId="8" fillId="4" borderId="7" xfId="1" applyFont="1" applyFill="1" applyBorder="1" applyAlignment="1">
      <alignment horizontal="left"/>
    </xf>
    <xf numFmtId="0" fontId="8" fillId="4" borderId="7" xfId="5" applyFont="1" applyFill="1" applyBorder="1" applyAlignment="1">
      <alignment horizontal="center"/>
    </xf>
    <xf numFmtId="43" fontId="8" fillId="4" borderId="7" xfId="1" applyFont="1" applyFill="1" applyBorder="1" applyAlignment="1">
      <alignment horizontal="right"/>
    </xf>
    <xf numFmtId="0" fontId="8" fillId="4" borderId="9" xfId="5" applyFont="1" applyFill="1" applyBorder="1" applyAlignment="1">
      <alignment horizontal="left"/>
    </xf>
    <xf numFmtId="0" fontId="8" fillId="0" borderId="10" xfId="5" applyFont="1" applyBorder="1" applyAlignment="1">
      <alignment horizontal="left"/>
    </xf>
    <xf numFmtId="0" fontId="8" fillId="0" borderId="11" xfId="5" applyFont="1" applyBorder="1" applyAlignment="1">
      <alignment horizontal="left"/>
    </xf>
    <xf numFmtId="0" fontId="8" fillId="0" borderId="12" xfId="5" applyFont="1" applyBorder="1" applyAlignment="1">
      <alignment horizontal="left"/>
    </xf>
    <xf numFmtId="168" fontId="8" fillId="0" borderId="12" xfId="7" applyNumberFormat="1" applyFont="1" applyBorder="1" applyAlignment="1">
      <alignment horizontal="center"/>
    </xf>
    <xf numFmtId="43" fontId="8" fillId="0" borderId="0" xfId="1" applyFont="1" applyBorder="1" applyAlignment="1">
      <alignment horizontal="left"/>
    </xf>
    <xf numFmtId="0" fontId="8" fillId="0" borderId="12" xfId="5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68" fontId="8" fillId="0" borderId="0" xfId="7" applyNumberFormat="1" applyFont="1" applyAlignment="1">
      <alignment horizontal="center"/>
    </xf>
    <xf numFmtId="0" fontId="8" fillId="4" borderId="13" xfId="5" applyFont="1" applyFill="1" applyBorder="1" applyAlignment="1">
      <alignment horizontal="left"/>
    </xf>
    <xf numFmtId="0" fontId="8" fillId="4" borderId="14" xfId="5" applyFont="1" applyFill="1" applyBorder="1" applyAlignment="1">
      <alignment horizontal="left"/>
    </xf>
    <xf numFmtId="168" fontId="8" fillId="4" borderId="15" xfId="7" applyNumberFormat="1" applyFont="1" applyFill="1" applyBorder="1" applyAlignment="1">
      <alignment horizontal="center"/>
    </xf>
    <xf numFmtId="43" fontId="8" fillId="4" borderId="14" xfId="1" applyFont="1" applyFill="1" applyBorder="1" applyAlignment="1">
      <alignment horizontal="left"/>
    </xf>
    <xf numFmtId="0" fontId="8" fillId="4" borderId="14" xfId="5" applyFont="1" applyFill="1" applyBorder="1" applyAlignment="1">
      <alignment horizontal="center"/>
    </xf>
    <xf numFmtId="43" fontId="8" fillId="4" borderId="14" xfId="1" applyFont="1" applyFill="1" applyBorder="1" applyAlignment="1">
      <alignment horizontal="right"/>
    </xf>
    <xf numFmtId="0" fontId="8" fillId="4" borderId="16" xfId="5" applyFont="1" applyFill="1" applyBorder="1" applyAlignment="1">
      <alignment horizontal="left"/>
    </xf>
    <xf numFmtId="0" fontId="8" fillId="0" borderId="0" xfId="5" applyFont="1" applyAlignment="1">
      <alignment horizontal="left"/>
    </xf>
    <xf numFmtId="0" fontId="8" fillId="0" borderId="0" xfId="5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169" fontId="7" fillId="0" borderId="0" xfId="4" applyNumberFormat="1" applyFont="1" applyFill="1" applyBorder="1" applyAlignment="1">
      <alignment horizontal="left"/>
    </xf>
    <xf numFmtId="14" fontId="7" fillId="0" borderId="0" xfId="2" applyNumberFormat="1" applyFont="1" applyAlignment="1">
      <alignment horizontal="right"/>
    </xf>
    <xf numFmtId="43" fontId="10" fillId="0" borderId="0" xfId="1" applyFont="1" applyFill="1" applyBorder="1"/>
    <xf numFmtId="43" fontId="11" fillId="0" borderId="0" xfId="1" applyFont="1" applyFill="1" applyBorder="1"/>
    <xf numFmtId="43" fontId="7" fillId="0" borderId="0" xfId="1" applyFont="1" applyFill="1" applyBorder="1"/>
    <xf numFmtId="169" fontId="7" fillId="0" borderId="0" xfId="4" applyNumberFormat="1" applyFont="1" applyFill="1" applyBorder="1" applyAlignment="1">
      <alignment horizontal="center"/>
    </xf>
    <xf numFmtId="169" fontId="7" fillId="0" borderId="0" xfId="8" applyNumberFormat="1" applyFont="1" applyFill="1" applyBorder="1" applyAlignment="1">
      <alignment horizontal="center"/>
    </xf>
    <xf numFmtId="4" fontId="7" fillId="0" borderId="0" xfId="2" applyNumberFormat="1" applyFont="1" applyAlignment="1">
      <alignment horizontal="right"/>
    </xf>
    <xf numFmtId="43" fontId="7" fillId="0" borderId="0" xfId="1" applyFont="1" applyFill="1" applyAlignment="1">
      <alignment horizontal="center"/>
    </xf>
    <xf numFmtId="43" fontId="7" fillId="0" borderId="0" xfId="4" applyFont="1" applyFill="1" applyBorder="1"/>
    <xf numFmtId="0" fontId="4" fillId="0" borderId="0" xfId="2" applyFont="1"/>
    <xf numFmtId="43" fontId="7" fillId="0" borderId="0" xfId="3" applyFont="1" applyFill="1" applyBorder="1" applyAlignment="1">
      <alignment horizontal="right"/>
    </xf>
    <xf numFmtId="43" fontId="12" fillId="0" borderId="0" xfId="1" applyFont="1" applyFill="1" applyBorder="1"/>
    <xf numFmtId="43" fontId="7" fillId="0" borderId="0" xfId="1" applyFont="1" applyFill="1" applyBorder="1" applyAlignment="1">
      <alignment horizontal="center"/>
    </xf>
    <xf numFmtId="169" fontId="7" fillId="0" borderId="0" xfId="2" applyNumberFormat="1" applyFont="1" applyAlignment="1">
      <alignment horizontal="center"/>
    </xf>
    <xf numFmtId="43" fontId="12" fillId="0" borderId="0" xfId="1" applyFont="1" applyFill="1"/>
    <xf numFmtId="164" fontId="6" fillId="2" borderId="4" xfId="5" applyNumberFormat="1" applyFont="1" applyFill="1" applyBorder="1" applyAlignment="1">
      <alignment horizontal="center" vertical="center"/>
    </xf>
    <xf numFmtId="164" fontId="6" fillId="2" borderId="12" xfId="5" applyNumberFormat="1" applyFont="1" applyFill="1" applyBorder="1" applyAlignment="1">
      <alignment horizontal="center" vertical="center"/>
    </xf>
    <xf numFmtId="166" fontId="6" fillId="3" borderId="20" xfId="6" applyNumberFormat="1" applyFont="1" applyFill="1" applyBorder="1" applyAlignment="1">
      <alignment horizontal="center" vertical="center"/>
    </xf>
    <xf numFmtId="166" fontId="6" fillId="3" borderId="21" xfId="6" applyNumberFormat="1" applyFont="1" applyFill="1" applyBorder="1" applyAlignment="1">
      <alignment horizontal="center" vertical="center"/>
    </xf>
    <xf numFmtId="43" fontId="8" fillId="0" borderId="4" xfId="1" applyFont="1" applyBorder="1" applyAlignment="1">
      <alignment horizontal="left"/>
    </xf>
    <xf numFmtId="43" fontId="8" fillId="0" borderId="4" xfId="1" applyFont="1" applyBorder="1" applyAlignment="1">
      <alignment horizontal="right"/>
    </xf>
    <xf numFmtId="0" fontId="8" fillId="4" borderId="12" xfId="5" applyFont="1" applyFill="1" applyBorder="1" applyAlignment="1">
      <alignment horizontal="left"/>
    </xf>
    <xf numFmtId="168" fontId="8" fillId="4" borderId="12" xfId="7" applyNumberFormat="1" applyFont="1" applyFill="1" applyBorder="1" applyAlignment="1">
      <alignment horizontal="center"/>
    </xf>
    <xf numFmtId="43" fontId="8" fillId="4" borderId="12" xfId="1" applyFont="1" applyFill="1" applyBorder="1" applyAlignment="1">
      <alignment horizontal="left"/>
    </xf>
    <xf numFmtId="0" fontId="8" fillId="4" borderId="12" xfId="5" applyFont="1" applyFill="1" applyBorder="1" applyAlignment="1">
      <alignment horizontal="center"/>
    </xf>
    <xf numFmtId="43" fontId="8" fillId="4" borderId="12" xfId="1" applyFont="1" applyFill="1" applyBorder="1" applyAlignment="1">
      <alignment horizontal="right"/>
    </xf>
    <xf numFmtId="43" fontId="8" fillId="0" borderId="12" xfId="1" applyFont="1" applyBorder="1" applyAlignment="1">
      <alignment horizontal="left"/>
    </xf>
    <xf numFmtId="43" fontId="8" fillId="0" borderId="12" xfId="1" applyFont="1" applyBorder="1" applyAlignment="1">
      <alignment horizontal="right"/>
    </xf>
    <xf numFmtId="0" fontId="8" fillId="0" borderId="23" xfId="5" applyFont="1" applyBorder="1" applyAlignment="1">
      <alignment horizontal="left"/>
    </xf>
    <xf numFmtId="168" fontId="8" fillId="0" borderId="23" xfId="7" applyNumberFormat="1" applyFont="1" applyBorder="1" applyAlignment="1">
      <alignment horizontal="center"/>
    </xf>
    <xf numFmtId="43" fontId="8" fillId="0" borderId="23" xfId="1" applyFont="1" applyBorder="1" applyAlignment="1">
      <alignment horizontal="left"/>
    </xf>
    <xf numFmtId="0" fontId="8" fillId="0" borderId="23" xfId="5" applyFont="1" applyBorder="1" applyAlignment="1">
      <alignment horizontal="center"/>
    </xf>
    <xf numFmtId="43" fontId="8" fillId="0" borderId="23" xfId="1" applyFont="1" applyBorder="1" applyAlignment="1">
      <alignment horizontal="right"/>
    </xf>
    <xf numFmtId="43" fontId="3" fillId="0" borderId="0" xfId="4" applyFont="1" applyFill="1" applyBorder="1"/>
    <xf numFmtId="0" fontId="13" fillId="0" borderId="0" xfId="2" applyFont="1" applyAlignment="1">
      <alignment horizontal="left"/>
    </xf>
    <xf numFmtId="43" fontId="14" fillId="0" borderId="0" xfId="1" applyFont="1" applyFill="1"/>
    <xf numFmtId="43" fontId="15" fillId="0" borderId="0" xfId="1" applyFont="1" applyFill="1"/>
    <xf numFmtId="0" fontId="5" fillId="0" borderId="0" xfId="0" applyFont="1" applyAlignment="1">
      <alignment horizontal="center"/>
    </xf>
    <xf numFmtId="0" fontId="13" fillId="0" borderId="0" xfId="2" applyFont="1"/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/>
    </xf>
    <xf numFmtId="43" fontId="7" fillId="0" borderId="0" xfId="1" applyFont="1" applyAlignment="1">
      <alignment wrapText="1"/>
    </xf>
    <xf numFmtId="43" fontId="5" fillId="0" borderId="0" xfId="4" applyFont="1" applyAlignment="1">
      <alignment horizontal="center" wrapText="1"/>
    </xf>
    <xf numFmtId="43" fontId="12" fillId="0" borderId="0" xfId="4" applyFont="1" applyFill="1" applyAlignment="1">
      <alignment horizontal="right"/>
    </xf>
    <xf numFmtId="43" fontId="5" fillId="0" borderId="0" xfId="1" applyFont="1"/>
    <xf numFmtId="43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43" fontId="16" fillId="0" borderId="0" xfId="1" applyFont="1" applyFill="1"/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3" fontId="7" fillId="0" borderId="0" xfId="9" applyNumberFormat="1" applyFont="1"/>
    <xf numFmtId="0" fontId="17" fillId="0" borderId="0" xfId="2" applyFont="1"/>
    <xf numFmtId="0" fontId="2" fillId="0" borderId="0" xfId="0" applyFont="1" applyAlignment="1">
      <alignment horizontal="center"/>
    </xf>
    <xf numFmtId="43" fontId="16" fillId="0" borderId="0" xfId="1" applyFont="1" applyFill="1" applyBorder="1"/>
    <xf numFmtId="0" fontId="2" fillId="0" borderId="0" xfId="0" applyFont="1"/>
    <xf numFmtId="43" fontId="2" fillId="0" borderId="0" xfId="1" applyFont="1" applyFill="1" applyAlignment="1">
      <alignment horizontal="left"/>
    </xf>
    <xf numFmtId="43" fontId="5" fillId="0" borderId="0" xfId="0" applyNumberFormat="1" applyFont="1"/>
    <xf numFmtId="0" fontId="2" fillId="0" borderId="0" xfId="0" applyFont="1" applyAlignment="1">
      <alignment horizontal="left"/>
    </xf>
    <xf numFmtId="14" fontId="16" fillId="0" borderId="0" xfId="1" applyNumberFormat="1" applyFont="1" applyFill="1"/>
    <xf numFmtId="170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5" fillId="0" borderId="0" xfId="1" applyFont="1" applyFill="1" applyAlignment="1">
      <alignment horizontal="right"/>
    </xf>
    <xf numFmtId="14" fontId="5" fillId="0" borderId="0" xfId="1" applyNumberFormat="1" applyFont="1" applyFill="1"/>
    <xf numFmtId="43" fontId="6" fillId="2" borderId="4" xfId="1" applyFont="1" applyFill="1" applyBorder="1" applyAlignment="1">
      <alignment horizontal="center" vertical="center"/>
    </xf>
    <xf numFmtId="43" fontId="6" fillId="2" borderId="12" xfId="1" applyFont="1" applyFill="1" applyBorder="1" applyAlignment="1">
      <alignment horizontal="center" vertical="center"/>
    </xf>
    <xf numFmtId="166" fontId="6" fillId="2" borderId="17" xfId="6" applyNumberFormat="1" applyFont="1" applyFill="1" applyBorder="1" applyAlignment="1">
      <alignment horizontal="center" vertical="center"/>
    </xf>
    <xf numFmtId="166" fontId="6" fillId="2" borderId="18" xfId="6" applyNumberFormat="1" applyFont="1" applyFill="1" applyBorder="1" applyAlignment="1">
      <alignment horizontal="center" vertical="center"/>
    </xf>
    <xf numFmtId="167" fontId="6" fillId="2" borderId="19" xfId="5" applyNumberFormat="1" applyFont="1" applyFill="1" applyBorder="1" applyAlignment="1">
      <alignment horizontal="center" vertical="center"/>
    </xf>
    <xf numFmtId="167" fontId="6" fillId="2" borderId="22" xfId="5" applyNumberFormat="1" applyFont="1" applyFill="1" applyBorder="1" applyAlignment="1">
      <alignment horizontal="center" vertical="center"/>
    </xf>
    <xf numFmtId="164" fontId="6" fillId="2" borderId="1" xfId="5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166" fontId="6" fillId="2" borderId="1" xfId="6" applyNumberFormat="1" applyFont="1" applyFill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center" vertical="center"/>
    </xf>
    <xf numFmtId="164" fontId="6" fillId="2" borderId="4" xfId="5" applyNumberFormat="1" applyFont="1" applyFill="1" applyBorder="1" applyAlignment="1">
      <alignment horizontal="center" vertical="center"/>
    </xf>
    <xf numFmtId="164" fontId="6" fillId="2" borderId="12" xfId="5" applyNumberFormat="1" applyFont="1" applyFill="1" applyBorder="1" applyAlignment="1">
      <alignment horizontal="center" vertical="center"/>
    </xf>
    <xf numFmtId="164" fontId="6" fillId="2" borderId="4" xfId="5" applyNumberFormat="1" applyFont="1" applyFill="1" applyBorder="1" applyAlignment="1">
      <alignment horizontal="center" vertical="center" wrapText="1"/>
    </xf>
    <xf numFmtId="164" fontId="6" fillId="2" borderId="12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18" fillId="0" borderId="0" xfId="5" applyFont="1" applyAlignment="1">
      <alignment horizontal="left"/>
    </xf>
    <xf numFmtId="0" fontId="20" fillId="0" borderId="0" xfId="10" applyFont="1"/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left"/>
    </xf>
    <xf numFmtId="171" fontId="18" fillId="0" borderId="0" xfId="5" applyNumberFormat="1" applyFont="1" applyAlignment="1">
      <alignment horizontal="left"/>
    </xf>
    <xf numFmtId="0" fontId="22" fillId="0" borderId="0" xfId="5" applyFont="1" applyAlignment="1">
      <alignment horizontal="center"/>
    </xf>
    <xf numFmtId="164" fontId="22" fillId="0" borderId="0" xfId="5" applyNumberFormat="1" applyFont="1" applyAlignment="1">
      <alignment horizontal="center"/>
    </xf>
    <xf numFmtId="1" fontId="22" fillId="0" borderId="0" xfId="11" applyNumberFormat="1" applyFont="1" applyFill="1" applyBorder="1" applyAlignment="1">
      <alignment horizontal="center"/>
    </xf>
    <xf numFmtId="0" fontId="22" fillId="0" borderId="0" xfId="5" applyFont="1" applyAlignment="1">
      <alignment horizontal="right"/>
    </xf>
    <xf numFmtId="167" fontId="6" fillId="2" borderId="24" xfId="5" applyNumberFormat="1" applyFont="1" applyFill="1" applyBorder="1" applyAlignment="1">
      <alignment horizontal="center" vertical="center"/>
    </xf>
    <xf numFmtId="10" fontId="6" fillId="2" borderId="24" xfId="11" applyNumberFormat="1" applyFont="1" applyFill="1" applyBorder="1" applyAlignment="1">
      <alignment horizontal="center" vertical="center"/>
    </xf>
    <xf numFmtId="166" fontId="6" fillId="2" borderId="25" xfId="6" applyNumberFormat="1" applyFont="1" applyFill="1" applyBorder="1" applyAlignment="1">
      <alignment vertical="center"/>
    </xf>
    <xf numFmtId="165" fontId="20" fillId="4" borderId="7" xfId="12" applyFont="1" applyFill="1" applyBorder="1" applyAlignment="1">
      <alignment horizontal="left"/>
    </xf>
    <xf numFmtId="165" fontId="20" fillId="0" borderId="0" xfId="12" applyFont="1" applyBorder="1" applyAlignment="1">
      <alignment horizontal="left"/>
    </xf>
    <xf numFmtId="171" fontId="18" fillId="0" borderId="12" xfId="7" applyNumberFormat="1" applyFont="1" applyBorder="1" applyAlignment="1">
      <alignment horizontal="center"/>
    </xf>
    <xf numFmtId="10" fontId="18" fillId="0" borderId="26" xfId="13" applyNumberFormat="1" applyFont="1" applyFill="1" applyBorder="1" applyAlignment="1">
      <alignment horizontal="center"/>
    </xf>
    <xf numFmtId="3" fontId="20" fillId="0" borderId="12" xfId="12" applyNumberFormat="1" applyFont="1" applyFill="1" applyBorder="1" applyAlignment="1">
      <alignment horizontal="right"/>
    </xf>
    <xf numFmtId="3" fontId="20" fillId="0" borderId="12" xfId="12" applyNumberFormat="1" applyFont="1" applyBorder="1" applyAlignment="1"/>
    <xf numFmtId="0" fontId="23" fillId="5" borderId="27" xfId="5" applyFont="1" applyFill="1" applyBorder="1" applyAlignment="1">
      <alignment horizontal="left"/>
    </xf>
    <xf numFmtId="0" fontId="22" fillId="5" borderId="24" xfId="5" applyFont="1" applyFill="1" applyBorder="1" applyAlignment="1">
      <alignment horizontal="left"/>
    </xf>
    <xf numFmtId="171" fontId="22" fillId="5" borderId="1" xfId="5" applyNumberFormat="1" applyFont="1" applyFill="1" applyBorder="1" applyAlignment="1">
      <alignment horizontal="center"/>
    </xf>
    <xf numFmtId="171" fontId="22" fillId="5" borderId="24" xfId="5" applyNumberFormat="1" applyFont="1" applyFill="1" applyBorder="1" applyAlignment="1">
      <alignment horizontal="center"/>
    </xf>
    <xf numFmtId="10" fontId="22" fillId="5" borderId="24" xfId="11" applyNumberFormat="1" applyFont="1" applyFill="1" applyBorder="1" applyAlignment="1">
      <alignment horizontal="center"/>
    </xf>
    <xf numFmtId="3" fontId="22" fillId="5" borderId="1" xfId="14" applyNumberFormat="1" applyFont="1" applyFill="1" applyBorder="1" applyAlignment="1"/>
    <xf numFmtId="0" fontId="18" fillId="4" borderId="7" xfId="5" applyFont="1" applyFill="1" applyBorder="1" applyAlignment="1">
      <alignment horizontal="left"/>
    </xf>
    <xf numFmtId="171" fontId="18" fillId="0" borderId="26" xfId="7" applyNumberFormat="1" applyFont="1" applyBorder="1" applyAlignment="1">
      <alignment horizontal="center"/>
    </xf>
    <xf numFmtId="0" fontId="24" fillId="0" borderId="0" xfId="15" applyFont="1"/>
    <xf numFmtId="165" fontId="20" fillId="0" borderId="7" xfId="12" applyFont="1" applyBorder="1" applyAlignment="1">
      <alignment horizontal="left"/>
    </xf>
    <xf numFmtId="0" fontId="25" fillId="0" borderId="0" xfId="5" applyFont="1" applyAlignment="1">
      <alignment horizontal="left"/>
    </xf>
    <xf numFmtId="171" fontId="25" fillId="0" borderId="12" xfId="7" applyNumberFormat="1" applyFont="1" applyBorder="1" applyAlignment="1">
      <alignment horizontal="center"/>
    </xf>
    <xf numFmtId="171" fontId="25" fillId="0" borderId="26" xfId="7" applyNumberFormat="1" applyFont="1" applyBorder="1" applyAlignment="1">
      <alignment horizontal="center"/>
    </xf>
    <xf numFmtId="10" fontId="25" fillId="0" borderId="26" xfId="13" applyNumberFormat="1" applyFont="1" applyFill="1" applyBorder="1" applyAlignment="1">
      <alignment horizontal="center"/>
    </xf>
    <xf numFmtId="3" fontId="26" fillId="0" borderId="12" xfId="12" applyNumberFormat="1" applyFont="1" applyFill="1" applyBorder="1" applyAlignment="1">
      <alignment horizontal="right"/>
    </xf>
    <xf numFmtId="3" fontId="26" fillId="0" borderId="12" xfId="12" applyNumberFormat="1" applyFont="1" applyBorder="1" applyAlignment="1"/>
    <xf numFmtId="0" fontId="18" fillId="4" borderId="28" xfId="5" applyFont="1" applyFill="1" applyBorder="1" applyAlignment="1">
      <alignment horizontal="left"/>
    </xf>
    <xf numFmtId="165" fontId="27" fillId="0" borderId="0" xfId="12" applyFont="1" applyBorder="1" applyAlignment="1">
      <alignment horizontal="left"/>
    </xf>
    <xf numFmtId="171" fontId="28" fillId="0" borderId="12" xfId="7" applyNumberFormat="1" applyFont="1" applyBorder="1" applyAlignment="1">
      <alignment horizontal="center"/>
    </xf>
    <xf numFmtId="10" fontId="28" fillId="0" borderId="26" xfId="13" applyNumberFormat="1" applyFont="1" applyFill="1" applyBorder="1" applyAlignment="1">
      <alignment horizontal="center"/>
    </xf>
    <xf numFmtId="3" fontId="27" fillId="0" borderId="12" xfId="12" applyNumberFormat="1" applyFont="1" applyFill="1" applyBorder="1" applyAlignment="1">
      <alignment horizontal="right"/>
    </xf>
    <xf numFmtId="3" fontId="27" fillId="0" borderId="12" xfId="12" applyNumberFormat="1" applyFont="1" applyBorder="1" applyAlignment="1"/>
    <xf numFmtId="43" fontId="20" fillId="0" borderId="7" xfId="1" applyFont="1" applyBorder="1" applyAlignment="1">
      <alignment horizontal="left"/>
    </xf>
    <xf numFmtId="165" fontId="26" fillId="0" borderId="0" xfId="12" applyFont="1" applyBorder="1" applyAlignment="1">
      <alignment horizontal="left"/>
    </xf>
    <xf numFmtId="165" fontId="26" fillId="0" borderId="7" xfId="12" applyFont="1" applyBorder="1" applyAlignment="1">
      <alignment horizontal="left"/>
    </xf>
    <xf numFmtId="0" fontId="22" fillId="5" borderId="29" xfId="5" applyFont="1" applyFill="1" applyBorder="1" applyAlignment="1">
      <alignment horizontal="left"/>
    </xf>
    <xf numFmtId="10" fontId="22" fillId="5" borderId="24" xfId="16" applyNumberFormat="1" applyFont="1" applyFill="1" applyBorder="1" applyAlignment="1">
      <alignment horizontal="center"/>
    </xf>
    <xf numFmtId="0" fontId="6" fillId="6" borderId="30" xfId="5" applyFont="1" applyFill="1" applyBorder="1" applyAlignment="1">
      <alignment horizontal="left"/>
    </xf>
    <xf numFmtId="0" fontId="6" fillId="6" borderId="5" xfId="5" applyFont="1" applyFill="1" applyBorder="1" applyAlignment="1">
      <alignment horizontal="left"/>
    </xf>
    <xf numFmtId="171" fontId="6" fillId="6" borderId="4" xfId="5" applyNumberFormat="1" applyFont="1" applyFill="1" applyBorder="1" applyAlignment="1">
      <alignment horizontal="center"/>
    </xf>
    <xf numFmtId="10" fontId="6" fillId="6" borderId="31" xfId="16" applyNumberFormat="1" applyFont="1" applyFill="1" applyBorder="1" applyAlignment="1">
      <alignment horizontal="center"/>
    </xf>
    <xf numFmtId="3" fontId="6" fillId="6" borderId="1" xfId="14" applyNumberFormat="1" applyFont="1" applyFill="1" applyBorder="1" applyAlignment="1"/>
    <xf numFmtId="0" fontId="6" fillId="2" borderId="27" xfId="5" applyFont="1" applyFill="1" applyBorder="1" applyAlignment="1">
      <alignment horizontal="left"/>
    </xf>
    <xf numFmtId="0" fontId="6" fillId="2" borderId="32" xfId="5" applyFont="1" applyFill="1" applyBorder="1" applyAlignment="1">
      <alignment horizontal="left"/>
    </xf>
    <xf numFmtId="171" fontId="6" fillId="2" borderId="33" xfId="5" applyNumberFormat="1" applyFont="1" applyFill="1" applyBorder="1" applyAlignment="1">
      <alignment horizontal="center"/>
    </xf>
    <xf numFmtId="10" fontId="6" fillId="2" borderId="34" xfId="11" applyNumberFormat="1" applyFont="1" applyFill="1" applyBorder="1" applyAlignment="1">
      <alignment horizontal="center"/>
    </xf>
    <xf numFmtId="3" fontId="6" fillId="2" borderId="33" xfId="6" applyNumberFormat="1" applyFont="1" applyFill="1" applyBorder="1" applyAlignment="1">
      <alignment horizontal="right"/>
    </xf>
    <xf numFmtId="0" fontId="18" fillId="0" borderId="0" xfId="5" applyFont="1" applyAlignment="1">
      <alignment horizontal="center"/>
    </xf>
    <xf numFmtId="171" fontId="18" fillId="0" borderId="0" xfId="5" applyNumberFormat="1" applyFont="1" applyAlignment="1">
      <alignment horizontal="center"/>
    </xf>
    <xf numFmtId="10" fontId="18" fillId="0" borderId="0" xfId="11" applyNumberFormat="1" applyFont="1" applyFill="1" applyBorder="1" applyAlignment="1">
      <alignment horizontal="center"/>
    </xf>
    <xf numFmtId="3" fontId="18" fillId="0" borderId="0" xfId="6" applyNumberFormat="1" applyFont="1" applyFill="1" applyBorder="1" applyAlignment="1">
      <alignment horizontal="right"/>
    </xf>
    <xf numFmtId="3" fontId="18" fillId="0" borderId="0" xfId="6" applyNumberFormat="1" applyFont="1" applyFill="1" applyBorder="1" applyAlignment="1"/>
    <xf numFmtId="165" fontId="20" fillId="0" borderId="0" xfId="10" applyNumberFormat="1" applyFont="1"/>
    <xf numFmtId="171" fontId="29" fillId="0" borderId="0" xfId="5" applyNumberFormat="1" applyFont="1" applyAlignment="1">
      <alignment horizontal="center"/>
    </xf>
    <xf numFmtId="165" fontId="20" fillId="0" borderId="0" xfId="12" applyFont="1"/>
    <xf numFmtId="0" fontId="22" fillId="0" borderId="0" xfId="5" applyFont="1" applyAlignment="1">
      <alignment horizontal="center"/>
    </xf>
    <xf numFmtId="171" fontId="22" fillId="0" borderId="0" xfId="5" applyNumberFormat="1" applyFont="1" applyAlignment="1">
      <alignment horizontal="center"/>
    </xf>
    <xf numFmtId="0" fontId="18" fillId="0" borderId="0" xfId="5" applyFont="1" applyAlignment="1">
      <alignment horizontal="right"/>
    </xf>
    <xf numFmtId="0" fontId="20" fillId="0" borderId="0" xfId="10" applyFont="1" applyAlignment="1">
      <alignment horizontal="center"/>
    </xf>
    <xf numFmtId="173" fontId="20" fillId="0" borderId="0" xfId="10" applyNumberFormat="1" applyFont="1"/>
    <xf numFmtId="0" fontId="18" fillId="4" borderId="6" xfId="5" applyFont="1" applyFill="1" applyBorder="1" applyAlignment="1">
      <alignment horizontal="left"/>
    </xf>
    <xf numFmtId="0" fontId="18" fillId="0" borderId="26" xfId="5" applyFont="1" applyBorder="1" applyAlignment="1">
      <alignment horizontal="left"/>
    </xf>
    <xf numFmtId="171" fontId="18" fillId="0" borderId="35" xfId="7" applyNumberFormat="1" applyFont="1" applyBorder="1" applyAlignment="1">
      <alignment horizontal="center"/>
    </xf>
    <xf numFmtId="10" fontId="18" fillId="0" borderId="12" xfId="17" applyNumberFormat="1" applyFont="1" applyFill="1" applyBorder="1" applyAlignment="1">
      <alignment horizontal="center"/>
    </xf>
    <xf numFmtId="3" fontId="18" fillId="0" borderId="12" xfId="6" applyNumberFormat="1" applyFont="1" applyFill="1" applyBorder="1" applyAlignment="1"/>
    <xf numFmtId="3" fontId="18" fillId="0" borderId="12" xfId="12" applyNumberFormat="1" applyFont="1" applyFill="1" applyBorder="1" applyAlignment="1">
      <alignment horizontal="right"/>
    </xf>
    <xf numFmtId="0" fontId="18" fillId="0" borderId="35" xfId="5" applyFont="1" applyBorder="1" applyAlignment="1">
      <alignment horizontal="center"/>
    </xf>
    <xf numFmtId="0" fontId="18" fillId="0" borderId="6" xfId="5" applyFont="1" applyBorder="1" applyAlignment="1">
      <alignment horizontal="left"/>
    </xf>
    <xf numFmtId="0" fontId="30" fillId="0" borderId="0" xfId="10" applyFont="1"/>
    <xf numFmtId="0" fontId="18" fillId="0" borderId="12" xfId="5" applyFont="1" applyBorder="1" applyAlignment="1">
      <alignment horizontal="left"/>
    </xf>
    <xf numFmtId="3" fontId="18" fillId="0" borderId="12" xfId="6" applyNumberFormat="1" applyFont="1" applyFill="1" applyBorder="1" applyAlignment="1">
      <alignment horizontal="right"/>
    </xf>
    <xf numFmtId="0" fontId="18" fillId="0" borderId="12" xfId="5" applyFont="1" applyBorder="1" applyAlignment="1">
      <alignment horizontal="center"/>
    </xf>
    <xf numFmtId="171" fontId="28" fillId="0" borderId="12" xfId="18" applyNumberFormat="1" applyFont="1" applyBorder="1" applyAlignment="1">
      <alignment horizontal="center"/>
    </xf>
    <xf numFmtId="10" fontId="28" fillId="0" borderId="12" xfId="17" applyNumberFormat="1" applyFont="1" applyFill="1" applyBorder="1" applyAlignment="1">
      <alignment horizontal="center"/>
    </xf>
    <xf numFmtId="3" fontId="28" fillId="0" borderId="12" xfId="6" applyNumberFormat="1" applyFont="1" applyFill="1" applyBorder="1" applyAlignment="1">
      <alignment horizontal="right"/>
    </xf>
    <xf numFmtId="10" fontId="28" fillId="0" borderId="12" xfId="11" applyNumberFormat="1" applyFont="1" applyFill="1" applyBorder="1" applyAlignment="1"/>
    <xf numFmtId="3" fontId="28" fillId="0" borderId="12" xfId="12" applyNumberFormat="1" applyFont="1" applyFill="1" applyBorder="1" applyAlignment="1">
      <alignment horizontal="right"/>
    </xf>
    <xf numFmtId="0" fontId="28" fillId="0" borderId="26" xfId="5" applyFont="1" applyBorder="1" applyAlignment="1">
      <alignment horizontal="center"/>
    </xf>
    <xf numFmtId="0" fontId="18" fillId="0" borderId="23" xfId="5" applyFont="1" applyBorder="1" applyAlignment="1">
      <alignment horizontal="left"/>
    </xf>
    <xf numFmtId="171" fontId="28" fillId="0" borderId="23" xfId="18" applyNumberFormat="1" applyFont="1" applyBorder="1" applyAlignment="1">
      <alignment horizontal="center"/>
    </xf>
    <xf numFmtId="10" fontId="28" fillId="0" borderId="23" xfId="17" applyNumberFormat="1" applyFont="1" applyFill="1" applyBorder="1" applyAlignment="1">
      <alignment horizontal="center"/>
    </xf>
    <xf numFmtId="3" fontId="28" fillId="0" borderId="23" xfId="6" applyNumberFormat="1" applyFont="1" applyFill="1" applyBorder="1" applyAlignment="1">
      <alignment horizontal="right"/>
    </xf>
    <xf numFmtId="10" fontId="28" fillId="0" borderId="23" xfId="11" applyNumberFormat="1" applyFont="1" applyFill="1" applyBorder="1" applyAlignment="1"/>
    <xf numFmtId="3" fontId="28" fillId="0" borderId="23" xfId="12" applyNumberFormat="1" applyFont="1" applyFill="1" applyBorder="1" applyAlignment="1">
      <alignment horizontal="right"/>
    </xf>
    <xf numFmtId="0" fontId="28" fillId="0" borderId="36" xfId="5" applyFont="1" applyBorder="1" applyAlignment="1">
      <alignment horizontal="center"/>
    </xf>
    <xf numFmtId="0" fontId="23" fillId="5" borderId="24" xfId="5" applyFont="1" applyFill="1" applyBorder="1" applyAlignment="1">
      <alignment horizontal="left"/>
    </xf>
    <xf numFmtId="171" fontId="22" fillId="5" borderId="29" xfId="5" applyNumberFormat="1" applyFont="1" applyFill="1" applyBorder="1" applyAlignment="1">
      <alignment horizontal="center"/>
    </xf>
    <xf numFmtId="10" fontId="22" fillId="5" borderId="1" xfId="11" applyNumberFormat="1" applyFont="1" applyFill="1" applyBorder="1" applyAlignment="1">
      <alignment horizontal="center"/>
    </xf>
    <xf numFmtId="10" fontId="22" fillId="5" borderId="25" xfId="11" applyNumberFormat="1" applyFont="1" applyFill="1" applyBorder="1" applyAlignment="1">
      <alignment horizontal="right"/>
    </xf>
    <xf numFmtId="10" fontId="22" fillId="5" borderId="25" xfId="11" applyNumberFormat="1" applyFont="1" applyFill="1" applyBorder="1" applyAlignment="1"/>
    <xf numFmtId="3" fontId="22" fillId="5" borderId="1" xfId="6" applyNumberFormat="1" applyFont="1" applyFill="1" applyBorder="1" applyAlignment="1">
      <alignment horizontal="right"/>
    </xf>
    <xf numFmtId="0" fontId="22" fillId="5" borderId="25" xfId="5" applyFont="1" applyFill="1" applyBorder="1" applyAlignment="1">
      <alignment horizontal="center"/>
    </xf>
    <xf numFmtId="43" fontId="20" fillId="0" borderId="0" xfId="1" applyFont="1"/>
    <xf numFmtId="0" fontId="18" fillId="4" borderId="12" xfId="5" applyFont="1" applyFill="1" applyBorder="1" applyAlignment="1">
      <alignment horizontal="left"/>
    </xf>
    <xf numFmtId="0" fontId="31" fillId="4" borderId="8" xfId="5" applyFont="1" applyFill="1" applyBorder="1" applyAlignment="1">
      <alignment horizontal="left"/>
    </xf>
    <xf numFmtId="0" fontId="31" fillId="0" borderId="26" xfId="5" applyFont="1" applyBorder="1" applyAlignment="1">
      <alignment horizontal="left"/>
    </xf>
    <xf numFmtId="171" fontId="31" fillId="0" borderId="12" xfId="7" applyNumberFormat="1" applyFont="1" applyBorder="1" applyAlignment="1">
      <alignment horizontal="center"/>
    </xf>
    <xf numFmtId="171" fontId="31" fillId="0" borderId="35" xfId="7" applyNumberFormat="1" applyFont="1" applyBorder="1" applyAlignment="1">
      <alignment horizontal="center"/>
    </xf>
    <xf numFmtId="10" fontId="31" fillId="0" borderId="12" xfId="17" applyNumberFormat="1" applyFont="1" applyFill="1" applyBorder="1" applyAlignment="1">
      <alignment horizontal="center"/>
    </xf>
    <xf numFmtId="3" fontId="31" fillId="0" borderId="35" xfId="6" applyNumberFormat="1" applyFont="1" applyFill="1" applyBorder="1" applyAlignment="1">
      <alignment horizontal="right"/>
    </xf>
    <xf numFmtId="10" fontId="31" fillId="0" borderId="12" xfId="17" applyNumberFormat="1" applyFont="1" applyFill="1" applyBorder="1" applyAlignment="1"/>
    <xf numFmtId="3" fontId="31" fillId="0" borderId="12" xfId="19" applyNumberFormat="1" applyFont="1" applyBorder="1" applyAlignment="1">
      <alignment horizontal="right"/>
    </xf>
    <xf numFmtId="0" fontId="31" fillId="0" borderId="35" xfId="5" applyFont="1" applyBorder="1" applyAlignment="1">
      <alignment horizontal="center"/>
    </xf>
    <xf numFmtId="0" fontId="31" fillId="0" borderId="8" xfId="5" applyFont="1" applyBorder="1" applyAlignment="1">
      <alignment horizontal="left"/>
    </xf>
    <xf numFmtId="3" fontId="22" fillId="5" borderId="25" xfId="6" applyNumberFormat="1" applyFont="1" applyFill="1" applyBorder="1" applyAlignment="1">
      <alignment horizontal="right"/>
    </xf>
    <xf numFmtId="3" fontId="22" fillId="5" borderId="25" xfId="6" applyNumberFormat="1" applyFont="1" applyFill="1" applyBorder="1" applyAlignment="1"/>
    <xf numFmtId="0" fontId="32" fillId="0" borderId="6" xfId="5" applyFont="1" applyBorder="1" applyAlignment="1">
      <alignment horizontal="left"/>
    </xf>
    <xf numFmtId="171" fontId="18" fillId="0" borderId="12" xfId="5" applyNumberFormat="1" applyFont="1" applyBorder="1" applyAlignment="1">
      <alignment horizontal="center"/>
    </xf>
    <xf numFmtId="10" fontId="18" fillId="0" borderId="12" xfId="11" applyNumberFormat="1" applyFont="1" applyFill="1" applyBorder="1" applyAlignment="1">
      <alignment horizontal="center"/>
    </xf>
    <xf numFmtId="10" fontId="18" fillId="0" borderId="35" xfId="11" applyNumberFormat="1" applyFont="1" applyFill="1" applyBorder="1" applyAlignment="1">
      <alignment horizontal="right"/>
    </xf>
    <xf numFmtId="10" fontId="18" fillId="0" borderId="35" xfId="11" applyNumberFormat="1" applyFont="1" applyFill="1" applyBorder="1" applyAlignment="1"/>
    <xf numFmtId="0" fontId="28" fillId="4" borderId="37" xfId="5" applyFont="1" applyFill="1" applyBorder="1" applyAlignment="1">
      <alignment horizontal="left"/>
    </xf>
    <xf numFmtId="10" fontId="20" fillId="0" borderId="0" xfId="1" applyNumberFormat="1" applyFont="1"/>
    <xf numFmtId="0" fontId="31" fillId="0" borderId="12" xfId="5" applyFont="1" applyBorder="1" applyAlignment="1">
      <alignment horizontal="left"/>
    </xf>
    <xf numFmtId="3" fontId="31" fillId="0" borderId="12" xfId="6" applyNumberFormat="1" applyFont="1" applyFill="1" applyBorder="1" applyAlignment="1">
      <alignment horizontal="right"/>
    </xf>
    <xf numFmtId="0" fontId="31" fillId="0" borderId="12" xfId="5" applyFont="1" applyBorder="1" applyAlignment="1">
      <alignment horizontal="center"/>
    </xf>
    <xf numFmtId="0" fontId="33" fillId="0" borderId="26" xfId="5" applyFont="1" applyBorder="1" applyAlignment="1">
      <alignment horizontal="left"/>
    </xf>
    <xf numFmtId="0" fontId="20" fillId="4" borderId="6" xfId="5" applyFont="1" applyFill="1" applyBorder="1" applyAlignment="1">
      <alignment horizontal="left"/>
    </xf>
    <xf numFmtId="171" fontId="23" fillId="5" borderId="29" xfId="5" applyNumberFormat="1" applyFont="1" applyFill="1" applyBorder="1" applyAlignment="1">
      <alignment horizontal="center"/>
    </xf>
    <xf numFmtId="0" fontId="22" fillId="0" borderId="31" xfId="5" applyFont="1" applyBorder="1" applyAlignment="1">
      <alignment horizontal="left"/>
    </xf>
    <xf numFmtId="0" fontId="22" fillId="0" borderId="26" xfId="5" applyFont="1" applyBorder="1" applyAlignment="1">
      <alignment horizontal="left"/>
    </xf>
    <xf numFmtId="0" fontId="34" fillId="0" borderId="0" xfId="20" applyFont="1"/>
    <xf numFmtId="0" fontId="35" fillId="0" borderId="26" xfId="5" applyFont="1" applyBorder="1" applyAlignment="1">
      <alignment horizontal="left"/>
    </xf>
    <xf numFmtId="171" fontId="35" fillId="0" borderId="12" xfId="5" applyNumberFormat="1" applyFont="1" applyBorder="1" applyAlignment="1">
      <alignment horizontal="center"/>
    </xf>
    <xf numFmtId="171" fontId="35" fillId="0" borderId="0" xfId="5" applyNumberFormat="1" applyFont="1" applyAlignment="1">
      <alignment horizontal="center"/>
    </xf>
    <xf numFmtId="10" fontId="35" fillId="0" borderId="12" xfId="11" applyNumberFormat="1" applyFont="1" applyFill="1" applyBorder="1" applyAlignment="1">
      <alignment horizontal="center"/>
    </xf>
    <xf numFmtId="10" fontId="35" fillId="0" borderId="35" xfId="11" applyNumberFormat="1" applyFont="1" applyFill="1" applyBorder="1" applyAlignment="1">
      <alignment horizontal="center"/>
    </xf>
    <xf numFmtId="10" fontId="35" fillId="0" borderId="35" xfId="11" applyNumberFormat="1" applyFont="1" applyFill="1" applyBorder="1" applyAlignment="1"/>
    <xf numFmtId="3" fontId="35" fillId="0" borderId="12" xfId="6" applyNumberFormat="1" applyFont="1" applyFill="1" applyBorder="1" applyAlignment="1">
      <alignment horizontal="right"/>
    </xf>
    <xf numFmtId="0" fontId="35" fillId="0" borderId="35" xfId="5" applyFont="1" applyBorder="1" applyAlignment="1">
      <alignment horizontal="center"/>
    </xf>
    <xf numFmtId="0" fontId="35" fillId="0" borderId="0" xfId="10" applyFont="1"/>
    <xf numFmtId="0" fontId="22" fillId="5" borderId="24" xfId="5" applyFont="1" applyFill="1" applyBorder="1"/>
    <xf numFmtId="171" fontId="22" fillId="5" borderId="5" xfId="5" applyNumberFormat="1" applyFont="1" applyFill="1" applyBorder="1" applyAlignment="1">
      <alignment horizontal="center"/>
    </xf>
    <xf numFmtId="10" fontId="22" fillId="5" borderId="4" xfId="11" applyNumberFormat="1" applyFont="1" applyFill="1" applyBorder="1" applyAlignment="1">
      <alignment horizontal="center"/>
    </xf>
    <xf numFmtId="3" fontId="22" fillId="5" borderId="38" xfId="6" applyNumberFormat="1" applyFont="1" applyFill="1" applyBorder="1" applyAlignment="1">
      <alignment horizontal="right"/>
    </xf>
    <xf numFmtId="3" fontId="22" fillId="5" borderId="38" xfId="6" applyNumberFormat="1" applyFont="1" applyFill="1" applyBorder="1" applyAlignment="1"/>
    <xf numFmtId="3" fontId="22" fillId="5" borderId="4" xfId="6" applyNumberFormat="1" applyFont="1" applyFill="1" applyBorder="1" applyAlignment="1">
      <alignment horizontal="right"/>
    </xf>
    <xf numFmtId="3" fontId="22" fillId="5" borderId="4" xfId="6" applyNumberFormat="1" applyFont="1" applyFill="1" applyBorder="1" applyAlignment="1">
      <alignment horizontal="center"/>
    </xf>
    <xf numFmtId="0" fontId="23" fillId="4" borderId="6" xfId="5" applyFont="1" applyFill="1" applyBorder="1" applyAlignment="1">
      <alignment horizontal="left"/>
    </xf>
    <xf numFmtId="0" fontId="23" fillId="4" borderId="6" xfId="5" applyFont="1" applyFill="1" applyBorder="1"/>
    <xf numFmtId="0" fontId="23" fillId="4" borderId="8" xfId="5" applyFont="1" applyFill="1" applyBorder="1" applyAlignment="1">
      <alignment horizontal="center"/>
    </xf>
    <xf numFmtId="0" fontId="20" fillId="0" borderId="6" xfId="5" applyFont="1" applyBorder="1" applyAlignment="1">
      <alignment horizontal="left"/>
    </xf>
    <xf numFmtId="171" fontId="18" fillId="4" borderId="8" xfId="10" applyNumberFormat="1" applyFont="1" applyFill="1" applyBorder="1" applyAlignment="1">
      <alignment horizontal="center"/>
    </xf>
    <xf numFmtId="171" fontId="18" fillId="4" borderId="39" xfId="10" applyNumberFormat="1" applyFont="1" applyFill="1" applyBorder="1" applyAlignment="1">
      <alignment horizontal="center"/>
    </xf>
    <xf numFmtId="10" fontId="20" fillId="4" borderId="8" xfId="11" applyNumberFormat="1" applyFont="1" applyFill="1" applyBorder="1" applyAlignment="1">
      <alignment horizontal="center"/>
    </xf>
    <xf numFmtId="10" fontId="20" fillId="4" borderId="40" xfId="11" applyNumberFormat="1" applyFont="1" applyFill="1" applyBorder="1" applyAlignment="1">
      <alignment horizontal="right"/>
    </xf>
    <xf numFmtId="10" fontId="20" fillId="4" borderId="40" xfId="11" applyNumberFormat="1" applyFont="1" applyFill="1" applyBorder="1" applyAlignment="1"/>
    <xf numFmtId="3" fontId="20" fillId="4" borderId="8" xfId="6" applyNumberFormat="1" applyFont="1" applyFill="1" applyBorder="1" applyAlignment="1">
      <alignment horizontal="right"/>
    </xf>
    <xf numFmtId="0" fontId="20" fillId="4" borderId="40" xfId="5" applyFont="1" applyFill="1" applyBorder="1" applyAlignment="1">
      <alignment horizontal="center"/>
    </xf>
    <xf numFmtId="3" fontId="22" fillId="5" borderId="1" xfId="6" applyNumberFormat="1" applyFont="1" applyFill="1" applyBorder="1" applyAlignment="1">
      <alignment horizontal="center"/>
    </xf>
    <xf numFmtId="0" fontId="20" fillId="0" borderId="26" xfId="5" applyFont="1" applyBorder="1" applyAlignment="1">
      <alignment horizontal="left"/>
    </xf>
    <xf numFmtId="171" fontId="36" fillId="0" borderId="12" xfId="5" applyNumberFormat="1" applyFont="1" applyBorder="1" applyAlignment="1">
      <alignment horizontal="left"/>
    </xf>
    <xf numFmtId="171" fontId="31" fillId="4" borderId="8" xfId="7" applyNumberFormat="1" applyFont="1" applyFill="1" applyBorder="1" applyAlignment="1">
      <alignment horizontal="center"/>
    </xf>
    <xf numFmtId="0" fontId="18" fillId="6" borderId="26" xfId="5" applyFont="1" applyFill="1" applyBorder="1" applyAlignment="1">
      <alignment horizontal="left"/>
    </xf>
    <xf numFmtId="171" fontId="22" fillId="6" borderId="5" xfId="5" applyNumberFormat="1" applyFont="1" applyFill="1" applyBorder="1" applyAlignment="1">
      <alignment horizontal="center"/>
    </xf>
    <xf numFmtId="10" fontId="18" fillId="6" borderId="12" xfId="11" applyNumberFormat="1" applyFont="1" applyFill="1" applyBorder="1" applyAlignment="1">
      <alignment horizontal="center"/>
    </xf>
    <xf numFmtId="10" fontId="18" fillId="6" borderId="35" xfId="11" applyNumberFormat="1" applyFont="1" applyFill="1" applyBorder="1" applyAlignment="1">
      <alignment horizontal="right"/>
    </xf>
    <xf numFmtId="3" fontId="18" fillId="6" borderId="12" xfId="6" applyNumberFormat="1" applyFont="1" applyFill="1" applyBorder="1" applyAlignment="1"/>
    <xf numFmtId="3" fontId="18" fillId="6" borderId="12" xfId="6" applyNumberFormat="1" applyFont="1" applyFill="1" applyBorder="1" applyAlignment="1">
      <alignment horizontal="right"/>
    </xf>
    <xf numFmtId="3" fontId="18" fillId="6" borderId="12" xfId="6" applyNumberFormat="1" applyFont="1" applyFill="1" applyBorder="1" applyAlignment="1">
      <alignment horizontal="center"/>
    </xf>
    <xf numFmtId="0" fontId="23" fillId="3" borderId="24" xfId="5" applyFont="1" applyFill="1" applyBorder="1" applyAlignment="1">
      <alignment horizontal="left"/>
    </xf>
    <xf numFmtId="0" fontId="23" fillId="3" borderId="29" xfId="5" applyFont="1" applyFill="1" applyBorder="1" applyAlignment="1">
      <alignment horizontal="center"/>
    </xf>
    <xf numFmtId="164" fontId="23" fillId="3" borderId="29" xfId="11" applyNumberFormat="1" applyFont="1" applyFill="1" applyBorder="1" applyAlignment="1">
      <alignment horizontal="center"/>
    </xf>
    <xf numFmtId="10" fontId="23" fillId="3" borderId="29" xfId="11" applyNumberFormat="1" applyFont="1" applyFill="1" applyBorder="1" applyAlignment="1">
      <alignment horizontal="center"/>
    </xf>
    <xf numFmtId="3" fontId="23" fillId="3" borderId="29" xfId="6" applyNumberFormat="1" applyFont="1" applyFill="1" applyBorder="1" applyAlignment="1">
      <alignment horizontal="right"/>
    </xf>
    <xf numFmtId="3" fontId="23" fillId="3" borderId="1" xfId="6" applyNumberFormat="1" applyFont="1" applyFill="1" applyBorder="1" applyAlignment="1"/>
    <xf numFmtId="166" fontId="23" fillId="3" borderId="1" xfId="1" applyNumberFormat="1" applyFont="1" applyFill="1" applyBorder="1" applyAlignment="1">
      <alignment horizontal="right"/>
    </xf>
    <xf numFmtId="3" fontId="23" fillId="3" borderId="25" xfId="5" applyNumberFormat="1" applyFont="1" applyFill="1" applyBorder="1" applyAlignment="1">
      <alignment horizontal="center"/>
    </xf>
    <xf numFmtId="0" fontId="6" fillId="7" borderId="41" xfId="10" applyFont="1" applyFill="1" applyBorder="1" applyAlignment="1">
      <alignment horizontal="left"/>
    </xf>
    <xf numFmtId="164" fontId="37" fillId="7" borderId="42" xfId="10" applyNumberFormat="1" applyFont="1" applyFill="1" applyBorder="1" applyAlignment="1">
      <alignment horizontal="center"/>
    </xf>
    <xf numFmtId="10" fontId="37" fillId="7" borderId="42" xfId="10" applyNumberFormat="1" applyFont="1" applyFill="1" applyBorder="1" applyAlignment="1">
      <alignment horizontal="center"/>
    </xf>
    <xf numFmtId="10" fontId="37" fillId="7" borderId="42" xfId="10" applyNumberFormat="1" applyFont="1" applyFill="1" applyBorder="1" applyAlignment="1">
      <alignment horizontal="right"/>
    </xf>
    <xf numFmtId="3" fontId="6" fillId="7" borderId="43" xfId="10" applyNumberFormat="1" applyFont="1" applyFill="1" applyBorder="1"/>
    <xf numFmtId="166" fontId="6" fillId="7" borderId="43" xfId="1" applyNumberFormat="1" applyFont="1" applyFill="1" applyBorder="1" applyAlignment="1">
      <alignment horizontal="right"/>
    </xf>
    <xf numFmtId="0" fontId="37" fillId="7" borderId="44" xfId="10" applyFont="1" applyFill="1" applyBorder="1" applyAlignment="1">
      <alignment horizontal="center"/>
    </xf>
    <xf numFmtId="0" fontId="38" fillId="0" borderId="0" xfId="5" applyFont="1" applyAlignment="1">
      <alignment horizontal="left"/>
    </xf>
    <xf numFmtId="0" fontId="39" fillId="0" borderId="0" xfId="5" applyFont="1" applyAlignment="1">
      <alignment horizontal="center"/>
    </xf>
    <xf numFmtId="0" fontId="18" fillId="0" borderId="0" xfId="5" applyFont="1"/>
    <xf numFmtId="174" fontId="18" fillId="0" borderId="0" xfId="12" applyNumberFormat="1" applyFont="1" applyFill="1" applyAlignment="1">
      <alignment horizontal="left"/>
    </xf>
    <xf numFmtId="3" fontId="20" fillId="0" borderId="0" xfId="10" applyNumberFormat="1" applyFont="1" applyAlignment="1">
      <alignment horizontal="center"/>
    </xf>
    <xf numFmtId="0" fontId="23" fillId="0" borderId="0" xfId="10" applyFont="1"/>
    <xf numFmtId="174" fontId="23" fillId="0" borderId="0" xfId="10" applyNumberFormat="1" applyFont="1"/>
    <xf numFmtId="3" fontId="23" fillId="0" borderId="0" xfId="10" applyNumberFormat="1" applyFont="1" applyAlignment="1">
      <alignment horizontal="center"/>
    </xf>
    <xf numFmtId="0" fontId="40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0" fontId="40" fillId="0" borderId="0" xfId="5" applyFont="1" applyAlignment="1">
      <alignment horizontal="right"/>
    </xf>
    <xf numFmtId="0" fontId="40" fillId="0" borderId="0" xfId="5" applyFont="1"/>
    <xf numFmtId="174" fontId="21" fillId="0" borderId="0" xfId="5" applyNumberFormat="1" applyFont="1" applyAlignment="1">
      <alignment horizontal="left"/>
    </xf>
    <xf numFmtId="0" fontId="40" fillId="0" borderId="0" xfId="10" applyFont="1" applyAlignment="1">
      <alignment horizontal="center"/>
    </xf>
    <xf numFmtId="0" fontId="40" fillId="0" borderId="0" xfId="10" applyFont="1"/>
    <xf numFmtId="167" fontId="41" fillId="2" borderId="4" xfId="5" applyNumberFormat="1" applyFont="1" applyFill="1" applyBorder="1" applyAlignment="1">
      <alignment horizontal="center" vertical="center"/>
    </xf>
    <xf numFmtId="167" fontId="41" fillId="2" borderId="4" xfId="5" applyNumberFormat="1" applyFont="1" applyFill="1" applyBorder="1" applyAlignment="1">
      <alignment horizontal="center" vertical="center" wrapText="1"/>
    </xf>
    <xf numFmtId="167" fontId="41" fillId="2" borderId="24" xfId="5" applyNumberFormat="1" applyFont="1" applyFill="1" applyBorder="1" applyAlignment="1">
      <alignment horizontal="center" vertical="center"/>
    </xf>
    <xf numFmtId="167" fontId="41" fillId="2" borderId="25" xfId="5" applyNumberFormat="1" applyFont="1" applyFill="1" applyBorder="1" applyAlignment="1">
      <alignment horizontal="center" vertical="center"/>
    </xf>
    <xf numFmtId="167" fontId="41" fillId="2" borderId="23" xfId="5" applyNumberFormat="1" applyFont="1" applyFill="1" applyBorder="1" applyAlignment="1">
      <alignment horizontal="center" vertical="center"/>
    </xf>
    <xf numFmtId="167" fontId="41" fillId="2" borderId="23" xfId="5" applyNumberFormat="1" applyFont="1" applyFill="1" applyBorder="1" applyAlignment="1">
      <alignment horizontal="center" vertical="center" wrapText="1"/>
    </xf>
    <xf numFmtId="167" fontId="41" fillId="3" borderId="1" xfId="5" applyNumberFormat="1" applyFont="1" applyFill="1" applyBorder="1" applyAlignment="1">
      <alignment horizontal="center" vertical="center"/>
    </xf>
    <xf numFmtId="43" fontId="41" fillId="3" borderId="23" xfId="1" applyFont="1" applyFill="1" applyBorder="1" applyAlignment="1">
      <alignment vertical="center"/>
    </xf>
    <xf numFmtId="0" fontId="20" fillId="0" borderId="6" xfId="5" applyFont="1" applyBorder="1" applyAlignment="1">
      <alignment horizontal="center"/>
    </xf>
    <xf numFmtId="43" fontId="20" fillId="0" borderId="6" xfId="1" applyFont="1" applyBorder="1" applyAlignment="1"/>
    <xf numFmtId="0" fontId="20" fillId="0" borderId="45" xfId="5" applyFont="1" applyBorder="1" applyAlignment="1">
      <alignment horizontal="center"/>
    </xf>
    <xf numFmtId="0" fontId="20" fillId="4" borderId="6" xfId="5" applyFont="1" applyFill="1" applyBorder="1" applyAlignment="1">
      <alignment horizontal="center"/>
    </xf>
    <xf numFmtId="43" fontId="20" fillId="4" borderId="6" xfId="1" applyFont="1" applyFill="1" applyBorder="1" applyAlignment="1"/>
    <xf numFmtId="0" fontId="20" fillId="4" borderId="8" xfId="5" applyFont="1" applyFill="1" applyBorder="1" applyAlignment="1">
      <alignment horizontal="center"/>
    </xf>
    <xf numFmtId="0" fontId="20" fillId="0" borderId="8" xfId="5" applyFont="1" applyBorder="1" applyAlignment="1">
      <alignment horizontal="center"/>
    </xf>
    <xf numFmtId="43" fontId="41" fillId="2" borderId="24" xfId="1" applyFont="1" applyFill="1" applyBorder="1" applyAlignment="1">
      <alignment horizontal="center" vertical="center"/>
    </xf>
    <xf numFmtId="167" fontId="41" fillId="2" borderId="1" xfId="5" applyNumberFormat="1" applyFont="1" applyFill="1" applyBorder="1" applyAlignment="1">
      <alignment horizontal="center" vertical="center"/>
    </xf>
    <xf numFmtId="165" fontId="18" fillId="0" borderId="0" xfId="5" applyNumberFormat="1" applyFont="1" applyAlignment="1">
      <alignment horizontal="right"/>
    </xf>
    <xf numFmtId="0" fontId="45" fillId="0" borderId="0" xfId="2" applyFont="1"/>
    <xf numFmtId="0" fontId="1" fillId="0" borderId="0" xfId="21"/>
    <xf numFmtId="0" fontId="47" fillId="0" borderId="0" xfId="22" applyFont="1" applyAlignment="1">
      <alignment horizontal="center" vertical="center" wrapText="1"/>
    </xf>
    <xf numFmtId="0" fontId="48" fillId="0" borderId="0" xfId="22" applyFont="1"/>
    <xf numFmtId="0" fontId="49" fillId="0" borderId="0" xfId="21" applyFont="1"/>
    <xf numFmtId="0" fontId="50" fillId="0" borderId="0" xfId="2" applyFont="1"/>
    <xf numFmtId="0" fontId="51" fillId="0" borderId="0" xfId="22" applyFont="1"/>
    <xf numFmtId="0" fontId="51" fillId="0" borderId="46" xfId="22" applyFont="1" applyBorder="1"/>
    <xf numFmtId="0" fontId="51" fillId="0" borderId="0" xfId="22" applyFont="1" applyAlignment="1">
      <alignment horizontal="right"/>
    </xf>
    <xf numFmtId="167" fontId="52" fillId="2" borderId="4" xfId="5" applyNumberFormat="1" applyFont="1" applyFill="1" applyBorder="1" applyAlignment="1">
      <alignment horizontal="center" vertical="center"/>
    </xf>
    <xf numFmtId="167" fontId="52" fillId="2" borderId="4" xfId="5" applyNumberFormat="1" applyFont="1" applyFill="1" applyBorder="1" applyAlignment="1">
      <alignment horizontal="center" vertical="center" wrapText="1"/>
    </xf>
    <xf numFmtId="167" fontId="52" fillId="2" borderId="4" xfId="5" applyNumberFormat="1" applyFont="1" applyFill="1" applyBorder="1" applyAlignment="1">
      <alignment horizontal="center" vertical="center"/>
    </xf>
    <xf numFmtId="167" fontId="52" fillId="2" borderId="4" xfId="5" applyNumberFormat="1" applyFont="1" applyFill="1" applyBorder="1" applyAlignment="1">
      <alignment horizontal="center" vertical="center" wrapText="1"/>
    </xf>
    <xf numFmtId="167" fontId="52" fillId="2" borderId="23" xfId="5" applyNumberFormat="1" applyFont="1" applyFill="1" applyBorder="1" applyAlignment="1">
      <alignment horizontal="center" vertical="center"/>
    </xf>
    <xf numFmtId="167" fontId="52" fillId="2" borderId="23" xfId="5" applyNumberFormat="1" applyFont="1" applyFill="1" applyBorder="1" applyAlignment="1">
      <alignment horizontal="center" vertical="center" wrapText="1"/>
    </xf>
    <xf numFmtId="167" fontId="52" fillId="2" borderId="23" xfId="5" applyNumberFormat="1" applyFont="1" applyFill="1" applyBorder="1" applyAlignment="1">
      <alignment horizontal="center" vertical="center"/>
    </xf>
    <xf numFmtId="167" fontId="52" fillId="2" borderId="23" xfId="5" applyNumberFormat="1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/>
    </xf>
    <xf numFmtId="2" fontId="20" fillId="0" borderId="13" xfId="5" applyNumberFormat="1" applyFont="1" applyBorder="1" applyAlignment="1">
      <alignment horizontal="center"/>
    </xf>
    <xf numFmtId="43" fontId="20" fillId="0" borderId="15" xfId="1" applyFont="1" applyBorder="1" applyAlignment="1">
      <alignment horizontal="center"/>
    </xf>
    <xf numFmtId="0" fontId="53" fillId="0" borderId="0" xfId="23" applyFont="1"/>
    <xf numFmtId="0" fontId="9" fillId="0" borderId="0" xfId="23"/>
    <xf numFmtId="3" fontId="9" fillId="0" borderId="0" xfId="12" applyNumberFormat="1" applyFont="1"/>
    <xf numFmtId="2" fontId="3" fillId="0" borderId="0" xfId="2" applyNumberFormat="1"/>
    <xf numFmtId="43" fontId="3" fillId="0" borderId="0" xfId="1" applyFont="1"/>
    <xf numFmtId="173" fontId="3" fillId="0" borderId="0" xfId="2" applyNumberFormat="1"/>
    <xf numFmtId="0" fontId="9" fillId="0" borderId="0" xfId="24"/>
  </cellXfs>
  <cellStyles count="25">
    <cellStyle name="Comma" xfId="1" builtinId="3"/>
    <cellStyle name="Comma 2 2" xfId="12" xr:uid="{6E7E70B8-0E5C-4BEA-98DE-376443A58D8D}"/>
    <cellStyle name="Comma 2 2 2" xfId="14" xr:uid="{3392032D-A13A-4ACC-8710-55F75232FAC7}"/>
    <cellStyle name="Comma 2_Copy of Ccy (2)" xfId="4" xr:uid="{80C15AA3-FE24-4C6B-AE7F-AF71B0B50935}"/>
    <cellStyle name="Comma 3" xfId="3" xr:uid="{CF32A69E-C4B3-4558-AE8D-FBB920B76B34}"/>
    <cellStyle name="Comma 6" xfId="19" xr:uid="{B0EC1F0E-33AE-4618-97DA-8815B35EBC9C}"/>
    <cellStyle name="Comma_loans as of June  2013" xfId="8" xr:uid="{2F0C4E7D-D5CC-4AB3-AC2C-C84AEB0DAFE0}"/>
    <cellStyle name="Comma_Rregjistri BB 2014 2" xfId="6" xr:uid="{B33285BB-C539-403A-BDD3-0307308881CD}"/>
    <cellStyle name="Normal" xfId="0" builtinId="0"/>
    <cellStyle name="Normal 14 2" xfId="10" xr:uid="{9FA52B20-F462-489F-A098-5A4A43C2A972}"/>
    <cellStyle name="Normal 16" xfId="23" xr:uid="{A160F558-BC57-45F8-8A1A-AA6B0BCE14A8}"/>
    <cellStyle name="Normal 2 2 2" xfId="2" xr:uid="{86C68DF1-6490-4E62-92AE-671B4B9E635F}"/>
    <cellStyle name="Normal 2 3" xfId="9" xr:uid="{9E3B99FC-3B58-4B44-AE7F-E0B8D16CA6C7}"/>
    <cellStyle name="Normal 2 5" xfId="21" xr:uid="{14B7E809-C700-4914-95AC-9EB43F6D93EC}"/>
    <cellStyle name="Normal 3" xfId="24" xr:uid="{2502FEDD-5DBE-4498-A674-F78BD9176F92}"/>
    <cellStyle name="Normal 4" xfId="20" xr:uid="{8493E4A1-1C0B-4ED4-AE6F-794358DFFA5C}"/>
    <cellStyle name="Normal 5" xfId="7" xr:uid="{244BDFA7-72C6-4567-9182-38EB821DBFD8}"/>
    <cellStyle name="Normal 6" xfId="18" xr:uid="{222E62DC-5FCF-464A-84CA-063D86361679}"/>
    <cellStyle name="Normal_Emetime-Maturime 2009" xfId="15" xr:uid="{469DD625-9737-444A-9E1F-ECA124C1A936}"/>
    <cellStyle name="Normal_Rregjistri 9M 2012" xfId="22" xr:uid="{439667F9-016C-4155-AFBC-CF60539349CB}"/>
    <cellStyle name="Normal_Rregjistri BB 2014 2" xfId="5" xr:uid="{36139960-6E28-4573-AD88-B19DF128F4D8}"/>
    <cellStyle name="Percent 2" xfId="11" xr:uid="{E87941D0-AD8E-4FB0-9960-446615CEB4D1}"/>
    <cellStyle name="Percent 2 2" xfId="17" xr:uid="{35BA19BC-8214-4994-B782-0E80045FC703}"/>
    <cellStyle name="Percent 3" xfId="13" xr:uid="{2C9874F4-2B39-4A65-A984-BD6DC1239666}"/>
    <cellStyle name="Percent 6" xfId="16" xr:uid="{33C81C31-4494-4044-A2AC-FBA4BC7F909A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1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1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257</xdr:row>
      <xdr:rowOff>0</xdr:rowOff>
    </xdr:from>
    <xdr:to>
      <xdr:col>4</xdr:col>
      <xdr:colOff>0</xdr:colOff>
      <xdr:row>257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3945E7A-B6C2-4342-A52B-A611E3FDF123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878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4D9969-EC5E-4E54-A946-E71CE719D345}" name="Table2312369512151920248610121644" displayName="Table2312369512151920248610121644" ref="B41:I227" totalsRowShown="0" headerRowDxfId="28" dataDxfId="27" headerRowBorderDxfId="25" tableBorderDxfId="26">
  <autoFilter ref="B41:I227" xr:uid="{00000000-0009-0000-0100-000001000000}"/>
  <tableColumns count="8">
    <tableColumn id="1" xr3:uid="{46412773-6D41-4D58-82E8-FFE2C647EF89}" name="Lloji i Instrumentit" dataDxfId="24" dataCellStyle="Normal_Rregjistri BB 2014 2"/>
    <tableColumn id="2" xr3:uid="{472C46F3-C3AC-4A05-B320-E2DF857DADED}" name="Data e Emetimit" dataDxfId="22" totalsRowDxfId="23" dataCellStyle="Normal 6"/>
    <tableColumn id="3" xr3:uid="{755FDE7B-D4B7-4767-9E76-4849AC79DA4D}" name="Data e Maturimit" dataDxfId="20" totalsRowDxfId="21" dataCellStyle="Normal 6"/>
    <tableColumn id="4" xr3:uid="{F544C517-1C11-42F7-AB93-A17B9C039172}" name="Kuponi" dataDxfId="18" totalsRowDxfId="19" dataCellStyle="Percent 2 2"/>
    <tableColumn id="5" xr3:uid="{4239686E-82FE-4707-9B15-2F7D9E0F5948}" name="Marzhi" dataDxfId="16" totalsRowDxfId="17"/>
    <tableColumn id="8" xr3:uid="{6BBBE5CD-D94C-4E7D-AC19-0705F9ECD0C8}" name="Yield Mes Pond" dataDxfId="14" totalsRowDxfId="15" dataCellStyle="Percent 2"/>
    <tableColumn id="6" xr3:uid="{A8CA2C39-8C51-440B-BB59-8E4D0B45A072}" name="Vlerë Nominale " dataDxfId="12" totalsRowDxfId="13"/>
    <tableColumn id="7" xr3:uid="{1EE0334C-43B1-4423-82D4-E786FB2194CB}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D81026-96BB-403C-9996-9B7354EA9A97}" name="Table1514825211258714172122359711131755" displayName="Table1514825211258714172122359711131755" ref="B4:G35" totalsRowShown="0" headerRowDxfId="9" dataDxfId="8" headerRowBorderDxfId="6" tableBorderDxfId="7">
  <autoFilter ref="B4:G35" xr:uid="{00000000-0009-0000-0100-000002000000}"/>
  <tableColumns count="6">
    <tableColumn id="1" xr3:uid="{8EE4090B-6C06-4361-88AE-48D381E446AC}" name="Lloji i Instrumentit" dataDxfId="5"/>
    <tableColumn id="2" xr3:uid="{007AB128-80A2-4F93-A496-806DB0518020}" name="Data e Emetimit" dataDxfId="4"/>
    <tableColumn id="3" xr3:uid="{5E6F54A4-EFCF-4563-AD5D-6A1DDFBC231E}" name="Data e Maturimit" dataDxfId="3"/>
    <tableColumn id="4" xr3:uid="{4FED1D7D-6BBE-425A-BF5E-B7230DB13E7D}" name="Yield-i" dataDxfId="2"/>
    <tableColumn id="5" xr3:uid="{C4193E70-E48B-4581-8CAC-5256FBEDE236}" name="Vlerë Nominale" dataDxfId="1"/>
    <tableColumn id="6" xr3:uid="{160E2BF2-617B-479F-84DC-A53CEDDA7B0F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6511-37CB-4AA9-96E0-6FD624ABC475}">
  <sheetPr>
    <tabColor theme="8" tint="0.59999389629810485"/>
    <pageSetUpPr fitToPage="1"/>
  </sheetPr>
  <dimension ref="A1:AE317"/>
  <sheetViews>
    <sheetView tabSelected="1" zoomScaleNormal="100" workbookViewId="0">
      <selection activeCell="I15" sqref="I15"/>
    </sheetView>
  </sheetViews>
  <sheetFormatPr defaultRowHeight="15"/>
  <cols>
    <col min="1" max="1" width="23.7109375" style="191" bestFit="1" customWidth="1"/>
    <col min="2" max="2" width="29.5703125" style="191" customWidth="1"/>
    <col min="3" max="3" width="23.140625" style="191" customWidth="1"/>
    <col min="4" max="4" width="19" style="191" bestFit="1" customWidth="1"/>
    <col min="5" max="5" width="24.7109375" style="191" customWidth="1"/>
    <col min="6" max="6" width="21.85546875" style="201" bestFit="1" customWidth="1"/>
    <col min="7" max="7" width="26" style="321" customWidth="1"/>
    <col min="8" max="8" width="22.28515625" style="136" bestFit="1" customWidth="1"/>
    <col min="9" max="9" width="28.85546875" style="202" customWidth="1"/>
    <col min="10" max="10" width="30.28515625" style="137" customWidth="1"/>
    <col min="11" max="11" width="21.42578125" style="137" customWidth="1"/>
    <col min="12" max="12" width="21.85546875" style="137" customWidth="1"/>
    <col min="13" max="13" width="29.85546875" style="137" customWidth="1"/>
    <col min="14" max="14" width="21.5703125" style="137" customWidth="1"/>
    <col min="15" max="15" width="22.5703125" style="137" customWidth="1"/>
    <col min="16" max="16" width="20.5703125" style="137" customWidth="1"/>
    <col min="17" max="17" width="17.28515625" style="137" customWidth="1"/>
    <col min="18" max="18" width="9.140625" style="137"/>
    <col min="19" max="19" width="14.28515625" style="137" customWidth="1"/>
    <col min="20" max="16384" width="9.140625" style="137"/>
  </cols>
  <sheetData>
    <row r="1" spans="1:31" ht="15" customHeight="1">
      <c r="A1" s="135" t="s">
        <v>591</v>
      </c>
      <c r="B1" s="135"/>
      <c r="C1" s="135"/>
      <c r="D1" s="135"/>
      <c r="E1" s="135"/>
      <c r="F1" s="135"/>
      <c r="G1" s="135"/>
      <c r="I1" s="137"/>
    </row>
    <row r="2" spans="1:31">
      <c r="A2" s="138" t="s">
        <v>592</v>
      </c>
      <c r="B2" s="138"/>
      <c r="C2" s="138"/>
      <c r="D2" s="138"/>
      <c r="E2" s="138"/>
      <c r="F2" s="138"/>
      <c r="G2" s="138"/>
      <c r="H2" s="139"/>
      <c r="I2" s="137"/>
    </row>
    <row r="3" spans="1:31">
      <c r="A3" s="140"/>
      <c r="B3" s="140">
        <v>46112</v>
      </c>
      <c r="C3" s="141"/>
      <c r="D3" s="142"/>
      <c r="E3" s="143"/>
      <c r="F3" s="141"/>
      <c r="G3" s="144" t="s">
        <v>593</v>
      </c>
      <c r="H3" s="137"/>
      <c r="I3" s="137"/>
    </row>
    <row r="4" spans="1:31">
      <c r="A4" s="145" t="s">
        <v>594</v>
      </c>
      <c r="B4" s="145" t="s">
        <v>595</v>
      </c>
      <c r="C4" s="15" t="s">
        <v>596</v>
      </c>
      <c r="D4" s="15" t="s">
        <v>597</v>
      </c>
      <c r="E4" s="146" t="s">
        <v>598</v>
      </c>
      <c r="F4" s="16" t="s">
        <v>599</v>
      </c>
      <c r="G4" s="147" t="s">
        <v>600</v>
      </c>
      <c r="H4" s="137"/>
      <c r="I4" s="137"/>
    </row>
    <row r="5" spans="1:31">
      <c r="A5" s="148" t="s">
        <v>601</v>
      </c>
      <c r="B5" s="149" t="s">
        <v>602</v>
      </c>
      <c r="C5" s="150">
        <v>46030</v>
      </c>
      <c r="D5" s="150">
        <v>46121</v>
      </c>
      <c r="E5" s="151">
        <v>2.4549999999999999E-2</v>
      </c>
      <c r="F5" s="152">
        <v>721050000</v>
      </c>
      <c r="G5" s="153">
        <v>716662917.28999996</v>
      </c>
      <c r="H5" s="137"/>
      <c r="I5" s="137"/>
    </row>
    <row r="6" spans="1:31">
      <c r="A6" s="154"/>
      <c r="B6" s="155" t="s">
        <v>603</v>
      </c>
      <c r="C6" s="156"/>
      <c r="D6" s="157"/>
      <c r="E6" s="158"/>
      <c r="F6" s="159">
        <f>SUM(F5)</f>
        <v>721050000</v>
      </c>
      <c r="G6" s="159">
        <f>SUM(G5)</f>
        <v>716662917.28999996</v>
      </c>
      <c r="H6" s="137"/>
      <c r="I6" s="137"/>
    </row>
    <row r="7" spans="1:31">
      <c r="A7" s="160" t="s">
        <v>604</v>
      </c>
      <c r="B7" s="136" t="s">
        <v>605</v>
      </c>
      <c r="C7" s="150">
        <v>45995</v>
      </c>
      <c r="D7" s="161">
        <v>46177</v>
      </c>
      <c r="E7" s="151">
        <v>2.4709999999999999E-2</v>
      </c>
      <c r="F7" s="152">
        <v>1000000000</v>
      </c>
      <c r="G7" s="153">
        <v>987828212.29999995</v>
      </c>
      <c r="H7" s="162"/>
      <c r="I7" s="137"/>
    </row>
    <row r="8" spans="1:31">
      <c r="A8" s="163" t="s">
        <v>606</v>
      </c>
      <c r="B8" s="164" t="s">
        <v>605</v>
      </c>
      <c r="C8" s="165">
        <v>46058</v>
      </c>
      <c r="D8" s="166">
        <v>46240</v>
      </c>
      <c r="E8" s="167">
        <v>2.3879999999999998E-2</v>
      </c>
      <c r="F8" s="168">
        <v>1000000000</v>
      </c>
      <c r="G8" s="169">
        <v>988232775.10000002</v>
      </c>
      <c r="H8" s="162"/>
      <c r="I8" s="137"/>
    </row>
    <row r="9" spans="1:31">
      <c r="A9" s="170" t="s">
        <v>607</v>
      </c>
      <c r="B9" s="164" t="s">
        <v>605</v>
      </c>
      <c r="C9" s="165">
        <v>46093</v>
      </c>
      <c r="D9" s="166">
        <v>46275</v>
      </c>
      <c r="E9" s="167">
        <v>2.3890000000000002E-2</v>
      </c>
      <c r="F9" s="168">
        <v>461400000</v>
      </c>
      <c r="G9" s="169">
        <v>455967746.73000002</v>
      </c>
      <c r="H9" s="162"/>
      <c r="I9" s="137"/>
    </row>
    <row r="10" spans="1:31">
      <c r="A10" s="154"/>
      <c r="B10" s="155" t="s">
        <v>608</v>
      </c>
      <c r="C10" s="156"/>
      <c r="D10" s="157"/>
      <c r="E10" s="158"/>
      <c r="F10" s="159">
        <f>F7+F9+F8</f>
        <v>2461400000</v>
      </c>
      <c r="G10" s="159">
        <f>G7+G9+G8</f>
        <v>2432028734.1300001</v>
      </c>
      <c r="H10" s="137"/>
      <c r="I10" s="137"/>
    </row>
    <row r="11" spans="1:31" s="149" customFormat="1">
      <c r="A11" s="148" t="s">
        <v>609</v>
      </c>
      <c r="B11" s="171" t="s">
        <v>610</v>
      </c>
      <c r="C11" s="172">
        <v>45750</v>
      </c>
      <c r="D11" s="172">
        <v>46114</v>
      </c>
      <c r="E11" s="173">
        <v>2.7570000000000001E-2</v>
      </c>
      <c r="F11" s="174">
        <v>9000000000</v>
      </c>
      <c r="G11" s="175">
        <v>8759210211.5100002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</row>
    <row r="12" spans="1:31" s="149" customFormat="1">
      <c r="A12" s="176" t="s">
        <v>611</v>
      </c>
      <c r="B12" s="171" t="s">
        <v>610</v>
      </c>
      <c r="C12" s="172">
        <v>45764</v>
      </c>
      <c r="D12" s="172">
        <v>46128</v>
      </c>
      <c r="E12" s="173">
        <v>2.7449999999999999E-2</v>
      </c>
      <c r="F12" s="174">
        <v>9000000000</v>
      </c>
      <c r="G12" s="175">
        <v>8760175662.5300007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</row>
    <row r="13" spans="1:31" s="149" customFormat="1">
      <c r="A13" s="148" t="s">
        <v>612</v>
      </c>
      <c r="B13" s="171" t="s">
        <v>610</v>
      </c>
      <c r="C13" s="172">
        <v>45779</v>
      </c>
      <c r="D13" s="172">
        <v>46142</v>
      </c>
      <c r="E13" s="173">
        <v>2.777E-2</v>
      </c>
      <c r="F13" s="174">
        <v>8673640000</v>
      </c>
      <c r="G13" s="175">
        <v>8440536832.8299999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</row>
    <row r="14" spans="1:31" s="149" customFormat="1">
      <c r="A14" s="163" t="s">
        <v>613</v>
      </c>
      <c r="B14" s="171" t="s">
        <v>610</v>
      </c>
      <c r="C14" s="172">
        <v>45806</v>
      </c>
      <c r="D14" s="172">
        <v>46170</v>
      </c>
      <c r="E14" s="173">
        <v>2.7300000000000001E-2</v>
      </c>
      <c r="F14" s="174">
        <v>9500000000</v>
      </c>
      <c r="G14" s="175">
        <v>9248227486.0499992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</row>
    <row r="15" spans="1:31" s="149" customFormat="1">
      <c r="A15" s="148" t="s">
        <v>614</v>
      </c>
      <c r="B15" s="171" t="s">
        <v>610</v>
      </c>
      <c r="C15" s="172">
        <v>45820</v>
      </c>
      <c r="D15" s="172">
        <v>46184</v>
      </c>
      <c r="E15" s="173">
        <v>2.7349999999999999E-2</v>
      </c>
      <c r="F15" s="174">
        <v>7000000000</v>
      </c>
      <c r="G15" s="175">
        <v>6814152075.1300001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</row>
    <row r="16" spans="1:31" s="149" customFormat="1">
      <c r="A16" s="163" t="s">
        <v>615</v>
      </c>
      <c r="B16" s="171" t="s">
        <v>610</v>
      </c>
      <c r="C16" s="172">
        <v>45834</v>
      </c>
      <c r="D16" s="172">
        <v>46198</v>
      </c>
      <c r="E16" s="173">
        <v>2.758E-2</v>
      </c>
      <c r="F16" s="174">
        <v>7000000000</v>
      </c>
      <c r="G16" s="175">
        <v>6812631500.54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</row>
    <row r="17" spans="1:31" s="149" customFormat="1">
      <c r="A17" s="148" t="s">
        <v>616</v>
      </c>
      <c r="B17" s="171" t="s">
        <v>610</v>
      </c>
      <c r="C17" s="172">
        <v>45855</v>
      </c>
      <c r="D17" s="172">
        <v>46219</v>
      </c>
      <c r="E17" s="173">
        <v>2.682E-2</v>
      </c>
      <c r="F17" s="174">
        <v>7711500000</v>
      </c>
      <c r="G17" s="175">
        <v>7510669396.04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</row>
    <row r="18" spans="1:31" s="149" customFormat="1">
      <c r="A18" s="163" t="s">
        <v>617</v>
      </c>
      <c r="B18" s="171" t="s">
        <v>610</v>
      </c>
      <c r="C18" s="172">
        <v>45883</v>
      </c>
      <c r="D18" s="172">
        <v>46247</v>
      </c>
      <c r="E18" s="173">
        <v>2.6239999999999999E-2</v>
      </c>
      <c r="F18" s="174">
        <v>6933560000</v>
      </c>
      <c r="G18" s="175">
        <v>6756747594.5299997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</row>
    <row r="19" spans="1:31" s="149" customFormat="1">
      <c r="A19" s="148" t="s">
        <v>618</v>
      </c>
      <c r="B19" s="171" t="s">
        <v>610</v>
      </c>
      <c r="C19" s="172">
        <v>45897</v>
      </c>
      <c r="D19" s="172">
        <v>46261</v>
      </c>
      <c r="E19" s="173">
        <v>2.6040000000000001E-2</v>
      </c>
      <c r="F19" s="174">
        <v>6800000000</v>
      </c>
      <c r="G19" s="175">
        <v>6627871366.1400003</v>
      </c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</row>
    <row r="20" spans="1:31" s="149" customFormat="1">
      <c r="A20" s="163" t="s">
        <v>619</v>
      </c>
      <c r="B20" s="171" t="s">
        <v>610</v>
      </c>
      <c r="C20" s="172">
        <v>45925</v>
      </c>
      <c r="D20" s="172">
        <v>46289</v>
      </c>
      <c r="E20" s="173">
        <v>2.5700000000000001E-2</v>
      </c>
      <c r="F20" s="174">
        <v>6800000000</v>
      </c>
      <c r="G20" s="175">
        <v>6630066206.3299999</v>
      </c>
      <c r="H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</row>
    <row r="21" spans="1:31" s="149" customFormat="1">
      <c r="A21" s="148" t="s">
        <v>620</v>
      </c>
      <c r="B21" s="171" t="s">
        <v>610</v>
      </c>
      <c r="C21" s="172">
        <v>45946</v>
      </c>
      <c r="D21" s="172">
        <v>46311</v>
      </c>
      <c r="E21" s="173">
        <v>2.5399999999999999E-2</v>
      </c>
      <c r="F21" s="174">
        <v>8970000000</v>
      </c>
      <c r="G21" s="175">
        <v>8748386880.9500008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</row>
    <row r="22" spans="1:31" s="149" customFormat="1">
      <c r="A22" s="163" t="s">
        <v>621</v>
      </c>
      <c r="B22" s="171" t="s">
        <v>610</v>
      </c>
      <c r="C22" s="172">
        <v>45960</v>
      </c>
      <c r="D22" s="172">
        <v>46324</v>
      </c>
      <c r="E22" s="173">
        <v>2.5000000000000001E-2</v>
      </c>
      <c r="F22" s="174">
        <v>7800000000</v>
      </c>
      <c r="G22" s="175">
        <v>7610264635.0299997</v>
      </c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</row>
    <row r="23" spans="1:31" s="149" customFormat="1">
      <c r="A23" s="148" t="s">
        <v>622</v>
      </c>
      <c r="B23" s="171" t="s">
        <v>610</v>
      </c>
      <c r="C23" s="172">
        <v>45974</v>
      </c>
      <c r="D23" s="172">
        <v>46339</v>
      </c>
      <c r="E23" s="173">
        <v>2.4879999999999999E-2</v>
      </c>
      <c r="F23" s="174">
        <v>7300000000</v>
      </c>
      <c r="G23" s="175">
        <v>7123250169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</row>
    <row r="24" spans="1:31" s="149" customFormat="1">
      <c r="A24" s="163" t="s">
        <v>623</v>
      </c>
      <c r="B24" s="171" t="s">
        <v>610</v>
      </c>
      <c r="C24" s="172">
        <v>46017</v>
      </c>
      <c r="D24" s="172">
        <v>46380</v>
      </c>
      <c r="E24" s="173">
        <v>2.4379999999999999E-2</v>
      </c>
      <c r="F24" s="174">
        <v>6000000000</v>
      </c>
      <c r="G24" s="175">
        <v>5857960374.0100002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</row>
    <row r="25" spans="1:31" s="149" customFormat="1">
      <c r="A25" s="148" t="s">
        <v>624</v>
      </c>
      <c r="B25" s="177" t="s">
        <v>610</v>
      </c>
      <c r="C25" s="150">
        <v>46027</v>
      </c>
      <c r="D25" s="150">
        <v>46394</v>
      </c>
      <c r="E25" s="167">
        <v>2.444E-2</v>
      </c>
      <c r="F25" s="168">
        <v>6149360000</v>
      </c>
      <c r="G25" s="169">
        <v>6001867021.2799997</v>
      </c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s="149" customFormat="1">
      <c r="A26" s="163" t="s">
        <v>625</v>
      </c>
      <c r="B26" s="177" t="s">
        <v>610</v>
      </c>
      <c r="C26" s="150">
        <v>46037</v>
      </c>
      <c r="D26" s="150">
        <v>46401</v>
      </c>
      <c r="E26" s="167">
        <v>2.4649999999999998E-2</v>
      </c>
      <c r="F26" s="168">
        <v>8500000000</v>
      </c>
      <c r="G26" s="169">
        <v>8296059980.1599998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</row>
    <row r="27" spans="1:31" s="149" customFormat="1">
      <c r="A27" s="148" t="s">
        <v>626</v>
      </c>
      <c r="B27" s="177" t="s">
        <v>610</v>
      </c>
      <c r="C27" s="150">
        <v>46051</v>
      </c>
      <c r="D27" s="150">
        <v>46415</v>
      </c>
      <c r="E27" s="167">
        <v>2.4029999999999999E-2</v>
      </c>
      <c r="F27" s="168">
        <v>8186490000</v>
      </c>
      <c r="G27" s="169">
        <v>7994909204.2200003</v>
      </c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pans="1:31" s="149" customFormat="1">
      <c r="A28" s="163" t="s">
        <v>627</v>
      </c>
      <c r="B28" s="177" t="s">
        <v>610</v>
      </c>
      <c r="C28" s="150">
        <v>46065</v>
      </c>
      <c r="D28" s="150">
        <v>46429</v>
      </c>
      <c r="E28" s="167">
        <v>2.419E-2</v>
      </c>
      <c r="F28" s="168">
        <v>10814320000</v>
      </c>
      <c r="G28" s="169">
        <v>10559588531.83</v>
      </c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</row>
    <row r="29" spans="1:31" s="149" customFormat="1">
      <c r="A29" s="148" t="s">
        <v>628</v>
      </c>
      <c r="B29" s="177" t="s">
        <v>610</v>
      </c>
      <c r="C29" s="150">
        <v>46079</v>
      </c>
      <c r="D29" s="150">
        <v>46443</v>
      </c>
      <c r="E29" s="167">
        <v>2.4340000000000001E-2</v>
      </c>
      <c r="F29" s="168">
        <v>7156740000</v>
      </c>
      <c r="G29" s="169">
        <v>6987139961.6800003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</row>
    <row r="30" spans="1:31" s="149" customFormat="1">
      <c r="A30" s="163" t="s">
        <v>629</v>
      </c>
      <c r="B30" s="177" t="s">
        <v>610</v>
      </c>
      <c r="C30" s="150">
        <v>46093</v>
      </c>
      <c r="D30" s="150">
        <v>46457</v>
      </c>
      <c r="E30" s="167">
        <v>2.4469999999999999E-2</v>
      </c>
      <c r="F30" s="168">
        <v>9363780000</v>
      </c>
      <c r="G30" s="169">
        <v>9140739740.2999992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</row>
    <row r="31" spans="1:31" s="149" customFormat="1">
      <c r="A31" s="148" t="s">
        <v>630</v>
      </c>
      <c r="B31" s="177" t="s">
        <v>610</v>
      </c>
      <c r="C31" s="150">
        <v>46107</v>
      </c>
      <c r="D31" s="150">
        <v>46471</v>
      </c>
      <c r="E31" s="167">
        <v>2.4989999999999998E-2</v>
      </c>
      <c r="F31" s="168">
        <v>6648600000</v>
      </c>
      <c r="G31" s="169">
        <v>6486932925.4899998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</row>
    <row r="32" spans="1:31" s="149" customFormat="1">
      <c r="A32" s="178"/>
      <c r="B32" s="177"/>
      <c r="C32" s="165"/>
      <c r="D32" s="165"/>
      <c r="E32" s="167"/>
      <c r="F32" s="168"/>
      <c r="G32" s="169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</row>
    <row r="33" spans="1:11">
      <c r="A33" s="154"/>
      <c r="B33" s="179" t="s">
        <v>631</v>
      </c>
      <c r="C33" s="156"/>
      <c r="D33" s="156"/>
      <c r="E33" s="180"/>
      <c r="F33" s="159">
        <f>SUM(F11:F31)</f>
        <v>165307990000</v>
      </c>
      <c r="G33" s="159">
        <f>SUM(G11:G31)</f>
        <v>161167387755.57996</v>
      </c>
      <c r="H33" s="137"/>
      <c r="I33" s="137"/>
    </row>
    <row r="34" spans="1:11" ht="6" customHeight="1">
      <c r="A34" s="181"/>
      <c r="B34" s="182"/>
      <c r="C34" s="183"/>
      <c r="D34" s="183"/>
      <c r="E34" s="184"/>
      <c r="F34" s="185"/>
      <c r="G34" s="185"/>
      <c r="H34" s="137"/>
      <c r="I34" s="137"/>
    </row>
    <row r="35" spans="1:11" ht="15.75" thickBot="1">
      <c r="A35" s="186"/>
      <c r="B35" s="187" t="s">
        <v>632</v>
      </c>
      <c r="C35" s="188"/>
      <c r="D35" s="188"/>
      <c r="E35" s="189"/>
      <c r="F35" s="190">
        <f>F33+F10+F6</f>
        <v>168490440000</v>
      </c>
      <c r="G35" s="190">
        <f>G33+G10+G6</f>
        <v>164316079406.99997</v>
      </c>
      <c r="H35" s="137"/>
      <c r="I35" s="137"/>
    </row>
    <row r="36" spans="1:11" ht="15.75" thickTop="1">
      <c r="C36" s="192"/>
      <c r="D36" s="192"/>
      <c r="E36" s="193"/>
      <c r="F36" s="194"/>
      <c r="G36" s="195"/>
      <c r="H36" s="196"/>
      <c r="I36" s="137"/>
    </row>
    <row r="37" spans="1:11">
      <c r="C37" s="197"/>
      <c r="D37" s="197"/>
      <c r="E37" s="193"/>
      <c r="F37" s="194"/>
      <c r="G37" s="195"/>
      <c r="H37" s="137"/>
      <c r="I37" s="137"/>
    </row>
    <row r="38" spans="1:11">
      <c r="C38" s="197"/>
      <c r="D38" s="197"/>
      <c r="E38" s="193"/>
      <c r="F38" s="194"/>
      <c r="G38" s="195"/>
      <c r="H38" s="198"/>
      <c r="I38" s="137"/>
    </row>
    <row r="39" spans="1:11">
      <c r="A39" s="199" t="s">
        <v>633</v>
      </c>
      <c r="B39" s="199"/>
      <c r="C39" s="199"/>
      <c r="D39" s="199"/>
      <c r="E39" s="199"/>
      <c r="F39" s="199"/>
      <c r="G39" s="199"/>
      <c r="H39" s="199"/>
      <c r="I39" s="199"/>
    </row>
    <row r="40" spans="1:11">
      <c r="A40" s="140"/>
      <c r="B40" s="140">
        <f>B3</f>
        <v>46112</v>
      </c>
      <c r="C40" s="200"/>
      <c r="D40" s="192"/>
      <c r="E40" s="193"/>
      <c r="F40" s="194"/>
      <c r="G40" s="195"/>
      <c r="H40" s="201" t="s">
        <v>593</v>
      </c>
    </row>
    <row r="41" spans="1:11">
      <c r="A41" s="145" t="s">
        <v>594</v>
      </c>
      <c r="B41" s="145" t="s">
        <v>595</v>
      </c>
      <c r="C41" s="15" t="s">
        <v>596</v>
      </c>
      <c r="D41" s="15" t="s">
        <v>597</v>
      </c>
      <c r="E41" s="146" t="s">
        <v>634</v>
      </c>
      <c r="F41" s="16" t="s">
        <v>635</v>
      </c>
      <c r="G41" s="147" t="s">
        <v>636</v>
      </c>
      <c r="H41" s="145" t="s">
        <v>637</v>
      </c>
      <c r="I41" s="17" t="s">
        <v>638</v>
      </c>
      <c r="K41" s="203"/>
    </row>
    <row r="42" spans="1:11">
      <c r="A42" s="204" t="s">
        <v>639</v>
      </c>
      <c r="B42" s="205" t="s">
        <v>640</v>
      </c>
      <c r="C42" s="150">
        <v>45390</v>
      </c>
      <c r="D42" s="206">
        <v>46120</v>
      </c>
      <c r="E42" s="207">
        <v>4.2900000000000001E-2</v>
      </c>
      <c r="F42" s="194"/>
      <c r="G42" s="208"/>
      <c r="H42" s="209">
        <v>7166600000</v>
      </c>
      <c r="I42" s="210" t="s">
        <v>641</v>
      </c>
      <c r="K42" s="203"/>
    </row>
    <row r="43" spans="1:11">
      <c r="A43" s="211" t="s">
        <v>639</v>
      </c>
      <c r="B43" s="205" t="s">
        <v>642</v>
      </c>
      <c r="C43" s="150">
        <v>45421</v>
      </c>
      <c r="D43" s="206">
        <v>46120</v>
      </c>
      <c r="E43" s="207">
        <v>4.2900000000000001E-2</v>
      </c>
      <c r="F43" s="194"/>
      <c r="G43" s="208"/>
      <c r="H43" s="209">
        <v>4245000000</v>
      </c>
      <c r="I43" s="210" t="s">
        <v>641</v>
      </c>
      <c r="K43" s="203"/>
    </row>
    <row r="44" spans="1:11">
      <c r="A44" s="204" t="s">
        <v>639</v>
      </c>
      <c r="B44" s="205" t="s">
        <v>642</v>
      </c>
      <c r="C44" s="150">
        <v>45449</v>
      </c>
      <c r="D44" s="206">
        <v>46120</v>
      </c>
      <c r="E44" s="207">
        <v>4.2900000000000001E-2</v>
      </c>
      <c r="F44" s="194"/>
      <c r="G44" s="208"/>
      <c r="H44" s="209">
        <v>6000000000</v>
      </c>
      <c r="I44" s="210" t="s">
        <v>641</v>
      </c>
      <c r="K44" s="203"/>
    </row>
    <row r="45" spans="1:11">
      <c r="A45" s="211" t="s">
        <v>643</v>
      </c>
      <c r="B45" s="205" t="s">
        <v>640</v>
      </c>
      <c r="C45" s="150">
        <v>45488</v>
      </c>
      <c r="D45" s="206">
        <v>46218</v>
      </c>
      <c r="E45" s="207">
        <v>3.8899999999999997E-2</v>
      </c>
      <c r="F45" s="194"/>
      <c r="G45" s="208"/>
      <c r="H45" s="209">
        <v>6935700000</v>
      </c>
      <c r="I45" s="210" t="s">
        <v>644</v>
      </c>
      <c r="K45" s="203"/>
    </row>
    <row r="46" spans="1:11">
      <c r="A46" s="204" t="s">
        <v>643</v>
      </c>
      <c r="B46" s="205" t="s">
        <v>642</v>
      </c>
      <c r="C46" s="150">
        <v>45505</v>
      </c>
      <c r="D46" s="206">
        <v>46218</v>
      </c>
      <c r="E46" s="207">
        <v>3.8899999999999997E-2</v>
      </c>
      <c r="F46" s="194"/>
      <c r="G46" s="208"/>
      <c r="H46" s="209">
        <v>3000000000</v>
      </c>
      <c r="I46" s="210" t="s">
        <v>644</v>
      </c>
      <c r="K46" s="203"/>
    </row>
    <row r="47" spans="1:11">
      <c r="A47" s="211" t="s">
        <v>643</v>
      </c>
      <c r="B47" s="205" t="s">
        <v>642</v>
      </c>
      <c r="C47" s="150">
        <v>45546</v>
      </c>
      <c r="D47" s="206">
        <v>46218</v>
      </c>
      <c r="E47" s="207">
        <v>3.8899999999999997E-2</v>
      </c>
      <c r="F47" s="194"/>
      <c r="G47" s="208"/>
      <c r="H47" s="209">
        <v>2269900000</v>
      </c>
      <c r="I47" s="210" t="s">
        <v>644</v>
      </c>
      <c r="K47" s="203"/>
    </row>
    <row r="48" spans="1:11">
      <c r="A48" s="204" t="s">
        <v>645</v>
      </c>
      <c r="B48" s="205" t="s">
        <v>640</v>
      </c>
      <c r="C48" s="150">
        <v>45572</v>
      </c>
      <c r="D48" s="206">
        <v>46302</v>
      </c>
      <c r="E48" s="207">
        <v>3.85E-2</v>
      </c>
      <c r="F48" s="194"/>
      <c r="G48" s="208"/>
      <c r="H48" s="209">
        <v>2187400000</v>
      </c>
      <c r="I48" s="210" t="s">
        <v>646</v>
      </c>
      <c r="K48" s="203"/>
    </row>
    <row r="49" spans="1:22">
      <c r="A49" s="211" t="s">
        <v>645</v>
      </c>
      <c r="B49" s="205" t="s">
        <v>642</v>
      </c>
      <c r="C49" s="150">
        <v>45604</v>
      </c>
      <c r="D49" s="206">
        <v>46302</v>
      </c>
      <c r="E49" s="207">
        <v>3.85E-2</v>
      </c>
      <c r="F49" s="194"/>
      <c r="G49" s="208"/>
      <c r="H49" s="209">
        <v>3000000000</v>
      </c>
      <c r="I49" s="210" t="s">
        <v>646</v>
      </c>
      <c r="K49" s="203"/>
    </row>
    <row r="50" spans="1:22">
      <c r="A50" s="204" t="s">
        <v>645</v>
      </c>
      <c r="B50" s="205" t="s">
        <v>642</v>
      </c>
      <c r="C50" s="150">
        <v>45632</v>
      </c>
      <c r="D50" s="206">
        <v>46302</v>
      </c>
      <c r="E50" s="207">
        <v>3.85E-2</v>
      </c>
      <c r="F50" s="194"/>
      <c r="G50" s="208"/>
      <c r="H50" s="209">
        <v>3000000000</v>
      </c>
      <c r="I50" s="210" t="s">
        <v>646</v>
      </c>
      <c r="K50" s="203"/>
    </row>
    <row r="51" spans="1:22">
      <c r="A51" s="211" t="s">
        <v>647</v>
      </c>
      <c r="B51" s="205" t="s">
        <v>640</v>
      </c>
      <c r="C51" s="150">
        <v>45670</v>
      </c>
      <c r="D51" s="206">
        <v>46400</v>
      </c>
      <c r="E51" s="207">
        <v>3.04E-2</v>
      </c>
      <c r="F51" s="194"/>
      <c r="G51" s="208"/>
      <c r="H51" s="209">
        <v>6000000000</v>
      </c>
      <c r="I51" s="210" t="s">
        <v>648</v>
      </c>
      <c r="K51" s="203"/>
    </row>
    <row r="52" spans="1:22">
      <c r="A52" s="204" t="s">
        <v>647</v>
      </c>
      <c r="B52" s="205" t="s">
        <v>642</v>
      </c>
      <c r="C52" s="150">
        <v>45700</v>
      </c>
      <c r="D52" s="206">
        <v>46400</v>
      </c>
      <c r="E52" s="207">
        <v>3.04E-2</v>
      </c>
      <c r="F52" s="194"/>
      <c r="G52" s="208"/>
      <c r="H52" s="209">
        <v>4600000000</v>
      </c>
      <c r="I52" s="210" t="s">
        <v>648</v>
      </c>
      <c r="K52" s="203"/>
    </row>
    <row r="53" spans="1:22">
      <c r="A53" s="211" t="s">
        <v>647</v>
      </c>
      <c r="B53" s="205" t="s">
        <v>642</v>
      </c>
      <c r="C53" s="150">
        <v>45723</v>
      </c>
      <c r="D53" s="206">
        <v>46400</v>
      </c>
      <c r="E53" s="207">
        <v>3.04E-2</v>
      </c>
      <c r="F53" s="194"/>
      <c r="G53" s="208"/>
      <c r="H53" s="209">
        <v>4599900000</v>
      </c>
      <c r="I53" s="210" t="s">
        <v>648</v>
      </c>
      <c r="K53" s="203"/>
    </row>
    <row r="54" spans="1:22">
      <c r="A54" s="204" t="s">
        <v>649</v>
      </c>
      <c r="B54" s="205" t="s">
        <v>640</v>
      </c>
      <c r="C54" s="150">
        <v>45758</v>
      </c>
      <c r="D54" s="206">
        <v>46488</v>
      </c>
      <c r="E54" s="207">
        <v>2.8500000000000001E-2</v>
      </c>
      <c r="F54" s="194"/>
      <c r="G54" s="208"/>
      <c r="H54" s="209">
        <v>6900000000</v>
      </c>
      <c r="I54" s="210" t="s">
        <v>641</v>
      </c>
      <c r="K54" s="203"/>
    </row>
    <row r="55" spans="1:22">
      <c r="A55" s="211" t="s">
        <v>649</v>
      </c>
      <c r="B55" s="205" t="s">
        <v>642</v>
      </c>
      <c r="C55" s="150">
        <v>45785</v>
      </c>
      <c r="D55" s="206">
        <v>46488</v>
      </c>
      <c r="E55" s="207">
        <v>2.8500000000000001E-2</v>
      </c>
      <c r="F55" s="194"/>
      <c r="G55" s="208"/>
      <c r="H55" s="209">
        <v>4351800000</v>
      </c>
      <c r="I55" s="210" t="s">
        <v>641</v>
      </c>
      <c r="K55" s="203"/>
    </row>
    <row r="56" spans="1:22">
      <c r="A56" s="204" t="s">
        <v>649</v>
      </c>
      <c r="B56" s="205" t="s">
        <v>642</v>
      </c>
      <c r="C56" s="150">
        <v>45813</v>
      </c>
      <c r="D56" s="206">
        <v>46488</v>
      </c>
      <c r="E56" s="207">
        <v>2.8500000000000001E-2</v>
      </c>
      <c r="F56" s="194"/>
      <c r="G56" s="208"/>
      <c r="H56" s="209">
        <v>4222500000</v>
      </c>
      <c r="I56" s="210" t="s">
        <v>641</v>
      </c>
      <c r="K56" s="203"/>
      <c r="L56" s="212"/>
      <c r="M56" s="212"/>
      <c r="N56" s="212"/>
      <c r="O56" s="212"/>
      <c r="P56" s="212"/>
      <c r="Q56" s="212"/>
      <c r="R56" s="212"/>
    </row>
    <row r="57" spans="1:22">
      <c r="A57" s="211" t="s">
        <v>650</v>
      </c>
      <c r="B57" s="205" t="s">
        <v>640</v>
      </c>
      <c r="C57" s="150">
        <v>45866</v>
      </c>
      <c r="D57" s="206">
        <v>46596</v>
      </c>
      <c r="E57" s="207">
        <v>3.0800000000000001E-2</v>
      </c>
      <c r="F57" s="194"/>
      <c r="G57" s="208"/>
      <c r="H57" s="209">
        <v>2377100000</v>
      </c>
      <c r="I57" s="210" t="s">
        <v>644</v>
      </c>
      <c r="K57" s="203"/>
      <c r="L57" s="212"/>
      <c r="M57" s="212"/>
      <c r="N57" s="212"/>
      <c r="O57" s="212"/>
      <c r="P57" s="212"/>
      <c r="Q57" s="212"/>
      <c r="R57" s="212"/>
    </row>
    <row r="58" spans="1:22">
      <c r="A58" s="204" t="s">
        <v>650</v>
      </c>
      <c r="B58" s="205" t="s">
        <v>642</v>
      </c>
      <c r="C58" s="150">
        <v>45876</v>
      </c>
      <c r="D58" s="206">
        <v>46596</v>
      </c>
      <c r="E58" s="207">
        <v>3.0800000000000001E-2</v>
      </c>
      <c r="F58" s="194"/>
      <c r="G58" s="208"/>
      <c r="H58" s="209">
        <v>2300000000</v>
      </c>
      <c r="I58" s="210" t="s">
        <v>644</v>
      </c>
      <c r="K58" s="203"/>
      <c r="L58" s="212"/>
      <c r="M58" s="212"/>
      <c r="N58" s="212"/>
      <c r="O58" s="212"/>
      <c r="P58" s="212"/>
      <c r="Q58" s="212"/>
      <c r="R58" s="212"/>
    </row>
    <row r="59" spans="1:22">
      <c r="A59" s="211" t="s">
        <v>650</v>
      </c>
      <c r="B59" s="213" t="s">
        <v>642</v>
      </c>
      <c r="C59" s="150">
        <v>45904</v>
      </c>
      <c r="D59" s="150">
        <v>46596</v>
      </c>
      <c r="E59" s="207">
        <v>3.0800000000000001E-2</v>
      </c>
      <c r="F59" s="214"/>
      <c r="G59" s="208"/>
      <c r="H59" s="209">
        <v>2267800000</v>
      </c>
      <c r="I59" s="215" t="s">
        <v>644</v>
      </c>
      <c r="K59" s="203"/>
      <c r="L59" s="212"/>
      <c r="M59" s="212"/>
      <c r="N59" s="212"/>
      <c r="O59" s="212"/>
      <c r="P59" s="212"/>
      <c r="Q59" s="212"/>
      <c r="R59" s="212"/>
    </row>
    <row r="60" spans="1:22">
      <c r="A60" s="204" t="s">
        <v>651</v>
      </c>
      <c r="B60" s="213" t="s">
        <v>640</v>
      </c>
      <c r="C60" s="150">
        <v>45932</v>
      </c>
      <c r="D60" s="150">
        <v>46662</v>
      </c>
      <c r="E60" s="207">
        <v>2.92E-2</v>
      </c>
      <c r="F60" s="214"/>
      <c r="G60" s="208"/>
      <c r="H60" s="209">
        <v>3244400000</v>
      </c>
      <c r="I60" s="215" t="s">
        <v>646</v>
      </c>
      <c r="J60" s="203"/>
      <c r="K60" s="203"/>
      <c r="L60" s="203"/>
      <c r="M60" s="212"/>
      <c r="N60" s="212"/>
      <c r="O60" s="212"/>
      <c r="P60" s="212"/>
      <c r="Q60" s="212"/>
      <c r="R60" s="212"/>
    </row>
    <row r="61" spans="1:22">
      <c r="A61" s="211" t="s">
        <v>651</v>
      </c>
      <c r="B61" s="213" t="s">
        <v>642</v>
      </c>
      <c r="C61" s="216">
        <v>45966</v>
      </c>
      <c r="D61" s="216">
        <v>46662</v>
      </c>
      <c r="E61" s="217">
        <v>2.92E-2</v>
      </c>
      <c r="F61" s="218"/>
      <c r="G61" s="219"/>
      <c r="H61" s="220">
        <v>2000000000</v>
      </c>
      <c r="I61" s="221" t="s">
        <v>646</v>
      </c>
      <c r="J61" s="203"/>
      <c r="K61" s="203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</row>
    <row r="62" spans="1:22">
      <c r="A62" s="204" t="s">
        <v>651</v>
      </c>
      <c r="B62" s="222" t="s">
        <v>642</v>
      </c>
      <c r="C62" s="223">
        <v>46002</v>
      </c>
      <c r="D62" s="223">
        <v>46662</v>
      </c>
      <c r="E62" s="224">
        <v>2.92E-2</v>
      </c>
      <c r="F62" s="225"/>
      <c r="G62" s="226"/>
      <c r="H62" s="227">
        <v>2000000000</v>
      </c>
      <c r="I62" s="228" t="s">
        <v>646</v>
      </c>
      <c r="J62" s="203"/>
      <c r="K62" s="203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</row>
    <row r="63" spans="1:22">
      <c r="A63" s="229"/>
      <c r="B63" s="155" t="s">
        <v>652</v>
      </c>
      <c r="C63" s="156"/>
      <c r="D63" s="230"/>
      <c r="E63" s="231"/>
      <c r="F63" s="232"/>
      <c r="G63" s="233"/>
      <c r="H63" s="234">
        <f>SUM(H42:H62)</f>
        <v>82668100000</v>
      </c>
      <c r="I63" s="235"/>
      <c r="J63" s="236"/>
      <c r="K63" s="203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</row>
    <row r="64" spans="1:22">
      <c r="A64" s="237" t="s">
        <v>653</v>
      </c>
      <c r="B64" s="213" t="s">
        <v>654</v>
      </c>
      <c r="C64" s="150">
        <v>46034</v>
      </c>
      <c r="D64" s="150">
        <v>46946</v>
      </c>
      <c r="E64" s="207">
        <v>3.3099999999999997E-2</v>
      </c>
      <c r="F64" s="214"/>
      <c r="G64" s="208"/>
      <c r="H64" s="209">
        <v>8356400000</v>
      </c>
      <c r="I64" s="215" t="s">
        <v>648</v>
      </c>
      <c r="J64" s="203"/>
      <c r="K64" s="203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</row>
    <row r="65" spans="1:22">
      <c r="A65" s="213" t="s">
        <v>653</v>
      </c>
      <c r="B65" s="213" t="s">
        <v>655</v>
      </c>
      <c r="C65" s="150">
        <v>46066</v>
      </c>
      <c r="D65" s="216">
        <v>46946</v>
      </c>
      <c r="E65" s="217">
        <v>3.3099999999999997E-2</v>
      </c>
      <c r="F65" s="218"/>
      <c r="G65" s="219"/>
      <c r="H65" s="220">
        <v>8916500000</v>
      </c>
      <c r="I65" s="221" t="s">
        <v>648</v>
      </c>
      <c r="J65" s="203"/>
      <c r="K65" s="203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</row>
    <row r="66" spans="1:22">
      <c r="A66" s="237" t="s">
        <v>653</v>
      </c>
      <c r="B66" s="213" t="s">
        <v>655</v>
      </c>
      <c r="C66" s="150">
        <v>46085</v>
      </c>
      <c r="D66" s="150">
        <v>46946</v>
      </c>
      <c r="E66" s="207">
        <v>3.3099999999999997E-2</v>
      </c>
      <c r="F66" s="214"/>
      <c r="G66" s="208"/>
      <c r="H66" s="209">
        <v>8000000000</v>
      </c>
      <c r="I66" s="215" t="s">
        <v>648</v>
      </c>
      <c r="J66" s="203"/>
      <c r="K66" s="203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</row>
    <row r="67" spans="1:22">
      <c r="A67" s="229"/>
      <c r="B67" s="155" t="s">
        <v>656</v>
      </c>
      <c r="C67" s="156"/>
      <c r="D67" s="230"/>
      <c r="E67" s="231"/>
      <c r="F67" s="232"/>
      <c r="G67" s="233"/>
      <c r="H67" s="234">
        <f>SUM(H64:H66)</f>
        <v>25272900000</v>
      </c>
      <c r="I67" s="235"/>
      <c r="J67" s="203"/>
      <c r="K67" s="203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</row>
    <row r="68" spans="1:22" s="212" customFormat="1">
      <c r="A68" s="238" t="s">
        <v>657</v>
      </c>
      <c r="B68" s="239" t="s">
        <v>658</v>
      </c>
      <c r="C68" s="240">
        <v>45345</v>
      </c>
      <c r="D68" s="241">
        <v>46441</v>
      </c>
      <c r="E68" s="242">
        <v>4.7E-2</v>
      </c>
      <c r="F68" s="243"/>
      <c r="G68" s="244">
        <v>4.913E-2</v>
      </c>
      <c r="H68" s="245">
        <v>5750000000</v>
      </c>
      <c r="I68" s="246" t="s">
        <v>659</v>
      </c>
      <c r="J68" s="203"/>
      <c r="K68" s="203"/>
    </row>
    <row r="69" spans="1:22" s="212" customFormat="1">
      <c r="A69" s="247" t="s">
        <v>657</v>
      </c>
      <c r="B69" s="239" t="s">
        <v>660</v>
      </c>
      <c r="C69" s="240">
        <v>45371</v>
      </c>
      <c r="D69" s="241">
        <v>46441</v>
      </c>
      <c r="E69" s="242">
        <v>4.7E-2</v>
      </c>
      <c r="F69" s="243"/>
      <c r="G69" s="244">
        <v>4.829E-2</v>
      </c>
      <c r="H69" s="245">
        <v>2300000000</v>
      </c>
      <c r="I69" s="246" t="s">
        <v>659</v>
      </c>
      <c r="J69" s="203"/>
      <c r="K69" s="203"/>
    </row>
    <row r="70" spans="1:22" s="212" customFormat="1">
      <c r="A70" s="238" t="s">
        <v>657</v>
      </c>
      <c r="B70" s="239" t="s">
        <v>660</v>
      </c>
      <c r="C70" s="240">
        <v>45401</v>
      </c>
      <c r="D70" s="241">
        <v>46441</v>
      </c>
      <c r="E70" s="242">
        <v>4.7E-2</v>
      </c>
      <c r="F70" s="243"/>
      <c r="G70" s="244">
        <v>4.5159999999999999E-2</v>
      </c>
      <c r="H70" s="245">
        <v>2300000000</v>
      </c>
      <c r="I70" s="246" t="s">
        <v>659</v>
      </c>
      <c r="J70" s="203"/>
      <c r="K70" s="203"/>
    </row>
    <row r="71" spans="1:22" s="212" customFormat="1">
      <c r="A71" s="247" t="s">
        <v>657</v>
      </c>
      <c r="B71" s="239" t="s">
        <v>660</v>
      </c>
      <c r="C71" s="240">
        <v>45434</v>
      </c>
      <c r="D71" s="241">
        <v>46441</v>
      </c>
      <c r="E71" s="242">
        <v>4.7E-2</v>
      </c>
      <c r="F71" s="243"/>
      <c r="G71" s="244">
        <v>4.4420000000000001E-2</v>
      </c>
      <c r="H71" s="245">
        <v>2299900000</v>
      </c>
      <c r="I71" s="246" t="s">
        <v>659</v>
      </c>
      <c r="J71" s="203"/>
      <c r="K71" s="203"/>
    </row>
    <row r="72" spans="1:22" s="212" customFormat="1">
      <c r="A72" s="238" t="s">
        <v>657</v>
      </c>
      <c r="B72" s="239" t="s">
        <v>660</v>
      </c>
      <c r="C72" s="240">
        <v>45463</v>
      </c>
      <c r="D72" s="241">
        <v>46441</v>
      </c>
      <c r="E72" s="242">
        <v>4.7E-2</v>
      </c>
      <c r="F72" s="243"/>
      <c r="G72" s="244">
        <v>4.3180000000000003E-2</v>
      </c>
      <c r="H72" s="245">
        <v>2000000000</v>
      </c>
      <c r="I72" s="246" t="s">
        <v>659</v>
      </c>
      <c r="J72" s="203"/>
      <c r="K72" s="203"/>
    </row>
    <row r="73" spans="1:22" s="212" customFormat="1">
      <c r="A73" s="247" t="s">
        <v>661</v>
      </c>
      <c r="B73" s="239" t="s">
        <v>658</v>
      </c>
      <c r="C73" s="240">
        <v>45483</v>
      </c>
      <c r="D73" s="241">
        <v>46578</v>
      </c>
      <c r="E73" s="242">
        <v>4.2999999999999997E-2</v>
      </c>
      <c r="F73" s="243"/>
      <c r="G73" s="244">
        <v>4.1739999999999999E-2</v>
      </c>
      <c r="H73" s="245">
        <v>3000300000</v>
      </c>
      <c r="I73" s="246" t="s">
        <v>644</v>
      </c>
      <c r="J73" s="203"/>
      <c r="K73" s="203"/>
    </row>
    <row r="74" spans="1:22" s="212" customFormat="1">
      <c r="A74" s="238" t="s">
        <v>661</v>
      </c>
      <c r="B74" s="239" t="s">
        <v>660</v>
      </c>
      <c r="C74" s="240">
        <v>45511</v>
      </c>
      <c r="D74" s="241">
        <v>46578</v>
      </c>
      <c r="E74" s="242">
        <v>4.2999999999999997E-2</v>
      </c>
      <c r="F74" s="243"/>
      <c r="G74" s="244">
        <v>4.095E-2</v>
      </c>
      <c r="H74" s="245">
        <v>1999900000</v>
      </c>
      <c r="I74" s="246" t="s">
        <v>644</v>
      </c>
      <c r="J74" s="203"/>
      <c r="K74" s="203"/>
    </row>
    <row r="75" spans="1:22" s="212" customFormat="1">
      <c r="A75" s="247" t="s">
        <v>661</v>
      </c>
      <c r="B75" s="239" t="s">
        <v>660</v>
      </c>
      <c r="C75" s="240">
        <v>45553</v>
      </c>
      <c r="D75" s="241">
        <v>46578</v>
      </c>
      <c r="E75" s="242">
        <v>4.2999999999999997E-2</v>
      </c>
      <c r="F75" s="243"/>
      <c r="G75" s="244">
        <v>4.0919999999999998E-2</v>
      </c>
      <c r="H75" s="245">
        <v>2000000000</v>
      </c>
      <c r="I75" s="246" t="s">
        <v>644</v>
      </c>
      <c r="J75" s="203"/>
      <c r="K75" s="203"/>
    </row>
    <row r="76" spans="1:22" s="212" customFormat="1">
      <c r="A76" s="238" t="s">
        <v>661</v>
      </c>
      <c r="B76" s="239" t="s">
        <v>660</v>
      </c>
      <c r="C76" s="240">
        <v>45574</v>
      </c>
      <c r="D76" s="241">
        <v>46578</v>
      </c>
      <c r="E76" s="242">
        <v>4.2999999999999997E-2</v>
      </c>
      <c r="F76" s="243"/>
      <c r="G76" s="244">
        <v>4.088E-2</v>
      </c>
      <c r="H76" s="245">
        <v>2300000000</v>
      </c>
      <c r="I76" s="246" t="s">
        <v>644</v>
      </c>
      <c r="J76" s="203"/>
      <c r="K76" s="203"/>
    </row>
    <row r="77" spans="1:22" s="212" customFormat="1">
      <c r="A77" s="247" t="s">
        <v>661</v>
      </c>
      <c r="B77" s="239" t="s">
        <v>660</v>
      </c>
      <c r="C77" s="240">
        <v>45609</v>
      </c>
      <c r="D77" s="241">
        <v>46578</v>
      </c>
      <c r="E77" s="242">
        <v>4.2999999999999997E-2</v>
      </c>
      <c r="F77" s="243"/>
      <c r="G77" s="244">
        <v>3.8699999999999998E-2</v>
      </c>
      <c r="H77" s="245">
        <v>2235700000</v>
      </c>
      <c r="I77" s="246" t="s">
        <v>644</v>
      </c>
      <c r="J77" s="203"/>
      <c r="K77" s="203"/>
    </row>
    <row r="78" spans="1:22" s="212" customFormat="1">
      <c r="A78" s="238" t="s">
        <v>661</v>
      </c>
      <c r="B78" s="239" t="s">
        <v>660</v>
      </c>
      <c r="C78" s="240">
        <v>45639</v>
      </c>
      <c r="D78" s="241">
        <v>46578</v>
      </c>
      <c r="E78" s="242">
        <v>4.2999999999999997E-2</v>
      </c>
      <c r="F78" s="243"/>
      <c r="G78" s="244">
        <v>3.4410000000000003E-2</v>
      </c>
      <c r="H78" s="245">
        <v>2000000000</v>
      </c>
      <c r="I78" s="246" t="s">
        <v>644</v>
      </c>
      <c r="J78" s="203"/>
      <c r="K78" s="203"/>
    </row>
    <row r="79" spans="1:22" s="212" customFormat="1">
      <c r="A79" s="247" t="s">
        <v>662</v>
      </c>
      <c r="B79" s="239" t="s">
        <v>658</v>
      </c>
      <c r="C79" s="240">
        <v>45667</v>
      </c>
      <c r="D79" s="241">
        <v>46762</v>
      </c>
      <c r="E79" s="242">
        <v>3.6999999999999998E-2</v>
      </c>
      <c r="F79" s="243"/>
      <c r="G79" s="244">
        <v>3.3919999999999999E-2</v>
      </c>
      <c r="H79" s="245">
        <v>3450000000</v>
      </c>
      <c r="I79" s="246" t="s">
        <v>648</v>
      </c>
      <c r="J79" s="203"/>
      <c r="K79" s="203"/>
    </row>
    <row r="80" spans="1:22" s="212" customFormat="1">
      <c r="A80" s="238" t="s">
        <v>662</v>
      </c>
      <c r="B80" s="239" t="s">
        <v>660</v>
      </c>
      <c r="C80" s="240">
        <v>45714</v>
      </c>
      <c r="D80" s="241">
        <v>46762</v>
      </c>
      <c r="E80" s="242">
        <v>3.6999999999999998E-2</v>
      </c>
      <c r="F80" s="243"/>
      <c r="G80" s="244">
        <v>3.125E-2</v>
      </c>
      <c r="H80" s="245">
        <v>2875000000</v>
      </c>
      <c r="I80" s="246" t="s">
        <v>648</v>
      </c>
      <c r="J80" s="203"/>
      <c r="K80" s="203"/>
    </row>
    <row r="81" spans="1:21" s="212" customFormat="1">
      <c r="A81" s="247" t="s">
        <v>662</v>
      </c>
      <c r="B81" s="239" t="s">
        <v>660</v>
      </c>
      <c r="C81" s="240">
        <v>45735</v>
      </c>
      <c r="D81" s="241">
        <v>46762</v>
      </c>
      <c r="E81" s="242">
        <v>3.6999999999999998E-2</v>
      </c>
      <c r="F81" s="243"/>
      <c r="G81" s="244">
        <v>2.9929999999999998E-2</v>
      </c>
      <c r="H81" s="245">
        <v>2875000000</v>
      </c>
      <c r="I81" s="246" t="s">
        <v>648</v>
      </c>
      <c r="J81" s="203"/>
      <c r="K81" s="203"/>
    </row>
    <row r="82" spans="1:21" s="212" customFormat="1">
      <c r="A82" s="238" t="s">
        <v>662</v>
      </c>
      <c r="B82" s="239" t="s">
        <v>660</v>
      </c>
      <c r="C82" s="240">
        <v>45771</v>
      </c>
      <c r="D82" s="241">
        <v>46762</v>
      </c>
      <c r="E82" s="242">
        <v>3.6999999999999998E-2</v>
      </c>
      <c r="F82" s="243"/>
      <c r="G82" s="244">
        <v>2.9579999999999999E-2</v>
      </c>
      <c r="H82" s="245">
        <v>2875000000</v>
      </c>
      <c r="I82" s="246" t="s">
        <v>648</v>
      </c>
      <c r="J82" s="203"/>
      <c r="K82" s="203"/>
    </row>
    <row r="83" spans="1:21" s="212" customFormat="1">
      <c r="A83" s="247" t="s">
        <v>662</v>
      </c>
      <c r="B83" s="239" t="s">
        <v>660</v>
      </c>
      <c r="C83" s="240">
        <v>45798</v>
      </c>
      <c r="D83" s="241">
        <v>46762</v>
      </c>
      <c r="E83" s="242">
        <v>3.6999999999999998E-2</v>
      </c>
      <c r="F83" s="243"/>
      <c r="G83" s="244">
        <v>2.9770000000000001E-2</v>
      </c>
      <c r="H83" s="245">
        <v>2500000000</v>
      </c>
      <c r="I83" s="246" t="s">
        <v>648</v>
      </c>
      <c r="J83" s="203"/>
      <c r="K83" s="203"/>
    </row>
    <row r="84" spans="1:21" s="212" customFormat="1">
      <c r="A84" s="238" t="s">
        <v>662</v>
      </c>
      <c r="B84" s="239" t="s">
        <v>660</v>
      </c>
      <c r="C84" s="240">
        <v>45826</v>
      </c>
      <c r="D84" s="241">
        <v>46762</v>
      </c>
      <c r="E84" s="242">
        <v>3.6999999999999998E-2</v>
      </c>
      <c r="F84" s="243"/>
      <c r="G84" s="244">
        <v>3.0089999999999999E-2</v>
      </c>
      <c r="H84" s="245">
        <v>1845000000</v>
      </c>
      <c r="I84" s="246" t="s">
        <v>648</v>
      </c>
      <c r="J84" s="203"/>
      <c r="K84" s="203"/>
    </row>
    <row r="85" spans="1:21" s="212" customFormat="1">
      <c r="A85" s="247" t="s">
        <v>663</v>
      </c>
      <c r="B85" s="239" t="s">
        <v>658</v>
      </c>
      <c r="C85" s="240">
        <v>45841</v>
      </c>
      <c r="D85" s="241">
        <v>46937</v>
      </c>
      <c r="E85" s="242">
        <v>3.4000000000000002E-2</v>
      </c>
      <c r="F85" s="243"/>
      <c r="G85" s="244">
        <v>3.338E-2</v>
      </c>
      <c r="H85" s="245">
        <v>2208000000</v>
      </c>
      <c r="I85" s="246" t="s">
        <v>644</v>
      </c>
      <c r="J85" s="203"/>
      <c r="K85" s="203"/>
    </row>
    <row r="86" spans="1:21" s="212" customFormat="1">
      <c r="A86" s="238" t="s">
        <v>663</v>
      </c>
      <c r="B86" s="239" t="s">
        <v>660</v>
      </c>
      <c r="C86" s="240">
        <v>45896</v>
      </c>
      <c r="D86" s="241">
        <v>46937</v>
      </c>
      <c r="E86" s="242">
        <v>3.4000000000000002E-2</v>
      </c>
      <c r="F86" s="243"/>
      <c r="G86" s="244">
        <v>3.6060000000000002E-2</v>
      </c>
      <c r="H86" s="245">
        <v>2875000000</v>
      </c>
      <c r="I86" s="246" t="s">
        <v>644</v>
      </c>
      <c r="J86" s="203"/>
      <c r="K86" s="203"/>
      <c r="L86" s="203"/>
    </row>
    <row r="87" spans="1:21" s="212" customFormat="1">
      <c r="A87" s="247" t="s">
        <v>663</v>
      </c>
      <c r="B87" s="239" t="s">
        <v>660</v>
      </c>
      <c r="C87" s="240">
        <v>45917</v>
      </c>
      <c r="D87" s="241">
        <v>46937</v>
      </c>
      <c r="E87" s="242">
        <v>3.4000000000000002E-2</v>
      </c>
      <c r="F87" s="243"/>
      <c r="G87" s="244">
        <v>3.7330000000000002E-2</v>
      </c>
      <c r="H87" s="245">
        <v>2500000000</v>
      </c>
      <c r="I87" s="246" t="s">
        <v>644</v>
      </c>
      <c r="J87" s="203"/>
      <c r="K87" s="203"/>
      <c r="L87" s="203"/>
      <c r="R87" s="137"/>
    </row>
    <row r="88" spans="1:21" s="212" customFormat="1">
      <c r="A88" s="238" t="s">
        <v>663</v>
      </c>
      <c r="B88" s="239" t="s">
        <v>660</v>
      </c>
      <c r="C88" s="240">
        <v>45938</v>
      </c>
      <c r="D88" s="241">
        <v>46937</v>
      </c>
      <c r="E88" s="242">
        <v>3.4000000000000002E-2</v>
      </c>
      <c r="F88" s="243"/>
      <c r="G88" s="244">
        <v>3.8460000000000001E-2</v>
      </c>
      <c r="H88" s="245">
        <v>2720000000</v>
      </c>
      <c r="I88" s="246" t="s">
        <v>644</v>
      </c>
      <c r="J88" s="203"/>
      <c r="K88" s="203"/>
      <c r="L88" s="203"/>
      <c r="R88" s="137"/>
    </row>
    <row r="89" spans="1:21" s="212" customFormat="1">
      <c r="A89" s="247" t="s">
        <v>663</v>
      </c>
      <c r="B89" s="239" t="s">
        <v>660</v>
      </c>
      <c r="C89" s="240">
        <v>45981</v>
      </c>
      <c r="D89" s="241">
        <v>46937</v>
      </c>
      <c r="E89" s="242">
        <v>3.4000000000000002E-2</v>
      </c>
      <c r="F89" s="243"/>
      <c r="G89" s="244">
        <v>3.8870000000000002E-2</v>
      </c>
      <c r="H89" s="245">
        <v>2499900000</v>
      </c>
      <c r="I89" s="246" t="s">
        <v>644</v>
      </c>
      <c r="J89" s="203"/>
      <c r="K89" s="203"/>
      <c r="L89" s="203"/>
      <c r="R89" s="137"/>
    </row>
    <row r="90" spans="1:21" s="212" customFormat="1">
      <c r="A90" s="238" t="s">
        <v>663</v>
      </c>
      <c r="B90" s="239" t="s">
        <v>660</v>
      </c>
      <c r="C90" s="240">
        <v>46008</v>
      </c>
      <c r="D90" s="241">
        <v>46937</v>
      </c>
      <c r="E90" s="242">
        <v>3.4000000000000002E-2</v>
      </c>
      <c r="F90" s="243"/>
      <c r="G90" s="244">
        <v>3.7900000000000003E-2</v>
      </c>
      <c r="H90" s="245">
        <v>2874900000</v>
      </c>
      <c r="I90" s="246" t="s">
        <v>644</v>
      </c>
      <c r="J90" s="203"/>
      <c r="K90" s="203"/>
      <c r="L90" s="137"/>
      <c r="M90" s="137"/>
      <c r="N90" s="137"/>
      <c r="O90" s="137"/>
      <c r="P90" s="137"/>
      <c r="Q90" s="137"/>
      <c r="R90" s="137"/>
    </row>
    <row r="91" spans="1:21" s="212" customFormat="1">
      <c r="A91" s="247" t="s">
        <v>664</v>
      </c>
      <c r="B91" s="239" t="s">
        <v>658</v>
      </c>
      <c r="C91" s="240">
        <v>46045</v>
      </c>
      <c r="D91" s="241">
        <v>47141</v>
      </c>
      <c r="E91" s="242">
        <v>3.5499999999999997E-2</v>
      </c>
      <c r="F91" s="243"/>
      <c r="G91" s="244">
        <v>3.4259999999999999E-2</v>
      </c>
      <c r="H91" s="245">
        <v>3449900000</v>
      </c>
      <c r="I91" s="246" t="s">
        <v>648</v>
      </c>
      <c r="J91" s="203"/>
      <c r="K91" s="203"/>
      <c r="L91" s="137"/>
      <c r="M91" s="137"/>
      <c r="N91" s="137"/>
      <c r="O91" s="137"/>
      <c r="P91" s="137"/>
      <c r="Q91" s="137"/>
      <c r="R91" s="137"/>
    </row>
    <row r="92" spans="1:21" s="212" customFormat="1">
      <c r="A92" s="238" t="s">
        <v>664</v>
      </c>
      <c r="B92" s="239" t="s">
        <v>660</v>
      </c>
      <c r="C92" s="240">
        <v>46078</v>
      </c>
      <c r="D92" s="241">
        <v>47141</v>
      </c>
      <c r="E92" s="242">
        <v>3.5499999999999997E-2</v>
      </c>
      <c r="F92" s="243"/>
      <c r="G92" s="244">
        <v>3.117E-2</v>
      </c>
      <c r="H92" s="245">
        <v>2850000000</v>
      </c>
      <c r="I92" s="246" t="s">
        <v>648</v>
      </c>
      <c r="J92" s="203"/>
      <c r="K92" s="203"/>
      <c r="L92" s="137"/>
      <c r="M92" s="137"/>
      <c r="N92" s="137"/>
      <c r="O92" s="137"/>
      <c r="P92" s="137"/>
      <c r="Q92" s="137"/>
      <c r="R92" s="137"/>
    </row>
    <row r="93" spans="1:21" s="212" customFormat="1">
      <c r="A93" s="247" t="s">
        <v>664</v>
      </c>
      <c r="B93" s="239" t="s">
        <v>660</v>
      </c>
      <c r="C93" s="240">
        <v>46100</v>
      </c>
      <c r="D93" s="241">
        <v>47141</v>
      </c>
      <c r="E93" s="242">
        <v>3.5499999999999997E-2</v>
      </c>
      <c r="F93" s="243"/>
      <c r="G93" s="244">
        <v>3.058E-2</v>
      </c>
      <c r="H93" s="245">
        <v>2874800000</v>
      </c>
      <c r="I93" s="246" t="s">
        <v>648</v>
      </c>
      <c r="J93" s="203"/>
      <c r="K93" s="203"/>
      <c r="L93" s="137"/>
      <c r="M93" s="137"/>
      <c r="N93" s="137"/>
      <c r="O93" s="137"/>
      <c r="P93" s="137"/>
      <c r="Q93" s="137"/>
      <c r="R93" s="137"/>
    </row>
    <row r="94" spans="1:21">
      <c r="A94" s="155"/>
      <c r="B94" s="155" t="s">
        <v>665</v>
      </c>
      <c r="C94" s="156"/>
      <c r="D94" s="230"/>
      <c r="E94" s="231"/>
      <c r="F94" s="248"/>
      <c r="G94" s="249"/>
      <c r="H94" s="234">
        <f>SUM(H68:H93)</f>
        <v>69458300000</v>
      </c>
      <c r="I94" s="235"/>
      <c r="J94" s="203"/>
      <c r="K94" s="203"/>
      <c r="S94" s="212"/>
      <c r="T94" s="212"/>
      <c r="U94" s="212"/>
    </row>
    <row r="95" spans="1:21">
      <c r="A95" s="250"/>
      <c r="B95" s="139" t="s">
        <v>666</v>
      </c>
      <c r="C95" s="251"/>
      <c r="D95" s="192"/>
      <c r="E95" s="252"/>
      <c r="F95" s="253"/>
      <c r="G95" s="254"/>
      <c r="H95" s="214"/>
      <c r="I95" s="210"/>
      <c r="J95" s="203"/>
      <c r="K95" s="203"/>
      <c r="S95" s="212"/>
      <c r="T95" s="212"/>
      <c r="U95" s="212"/>
    </row>
    <row r="96" spans="1:21">
      <c r="A96" s="255" t="s">
        <v>667</v>
      </c>
      <c r="B96" s="239" t="s">
        <v>668</v>
      </c>
      <c r="C96" s="240">
        <v>44645</v>
      </c>
      <c r="D96" s="241">
        <v>46471</v>
      </c>
      <c r="E96" s="242">
        <v>3.32E-2</v>
      </c>
      <c r="F96" s="243"/>
      <c r="G96" s="244">
        <v>3.5619999999999999E-2</v>
      </c>
      <c r="H96" s="245">
        <v>1595700000</v>
      </c>
      <c r="I96" s="246" t="s">
        <v>669</v>
      </c>
      <c r="J96" s="203"/>
      <c r="K96" s="203"/>
    </row>
    <row r="97" spans="1:12">
      <c r="A97" s="250" t="s">
        <v>667</v>
      </c>
      <c r="B97" s="239" t="s">
        <v>670</v>
      </c>
      <c r="C97" s="240">
        <v>44707</v>
      </c>
      <c r="D97" s="241">
        <v>46471</v>
      </c>
      <c r="E97" s="242">
        <v>3.32E-2</v>
      </c>
      <c r="F97" s="243"/>
      <c r="G97" s="244">
        <v>3.9730000000000001E-2</v>
      </c>
      <c r="H97" s="245">
        <v>4251500000</v>
      </c>
      <c r="I97" s="246" t="s">
        <v>669</v>
      </c>
      <c r="J97" s="203"/>
      <c r="K97" s="203"/>
    </row>
    <row r="98" spans="1:12">
      <c r="A98" s="255" t="s">
        <v>667</v>
      </c>
      <c r="B98" s="239" t="s">
        <v>670</v>
      </c>
      <c r="C98" s="240">
        <v>44770</v>
      </c>
      <c r="D98" s="241">
        <v>46471</v>
      </c>
      <c r="E98" s="242">
        <v>3.32E-2</v>
      </c>
      <c r="F98" s="243"/>
      <c r="G98" s="244">
        <v>4.7469999999999998E-2</v>
      </c>
      <c r="H98" s="245">
        <v>2373400000</v>
      </c>
      <c r="I98" s="246" t="s">
        <v>669</v>
      </c>
      <c r="J98" s="203"/>
      <c r="K98" s="203"/>
    </row>
    <row r="99" spans="1:12">
      <c r="A99" s="250" t="s">
        <v>667</v>
      </c>
      <c r="B99" s="239" t="s">
        <v>670</v>
      </c>
      <c r="C99" s="240">
        <v>44826</v>
      </c>
      <c r="D99" s="241">
        <v>46471</v>
      </c>
      <c r="E99" s="242">
        <v>3.32E-2</v>
      </c>
      <c r="F99" s="243"/>
      <c r="G99" s="244">
        <v>6.2729999999999994E-2</v>
      </c>
      <c r="H99" s="245">
        <v>736800000</v>
      </c>
      <c r="I99" s="246" t="s">
        <v>669</v>
      </c>
      <c r="J99" s="203"/>
      <c r="K99" s="203"/>
    </row>
    <row r="100" spans="1:12">
      <c r="A100" s="255" t="s">
        <v>667</v>
      </c>
      <c r="B100" s="239" t="s">
        <v>670</v>
      </c>
      <c r="C100" s="240">
        <v>44875</v>
      </c>
      <c r="D100" s="241">
        <v>46471</v>
      </c>
      <c r="E100" s="242">
        <v>3.32E-2</v>
      </c>
      <c r="F100" s="243"/>
      <c r="G100" s="244">
        <v>7.6869999999999994E-2</v>
      </c>
      <c r="H100" s="245">
        <v>2116800000</v>
      </c>
      <c r="I100" s="246" t="s">
        <v>669</v>
      </c>
      <c r="J100" s="203"/>
      <c r="K100" s="203"/>
    </row>
    <row r="101" spans="1:12">
      <c r="A101" s="250" t="s">
        <v>667</v>
      </c>
      <c r="B101" s="239" t="s">
        <v>670</v>
      </c>
      <c r="C101" s="240">
        <v>44951</v>
      </c>
      <c r="D101" s="241">
        <v>46471</v>
      </c>
      <c r="E101" s="242">
        <v>3.32E-2</v>
      </c>
      <c r="F101" s="243"/>
      <c r="G101" s="244">
        <v>6.0729999999999999E-2</v>
      </c>
      <c r="H101" s="245">
        <v>2875000000</v>
      </c>
      <c r="I101" s="246" t="s">
        <v>669</v>
      </c>
      <c r="J101" s="203"/>
      <c r="K101" s="203"/>
      <c r="L101" s="203"/>
    </row>
    <row r="102" spans="1:12">
      <c r="A102" s="255" t="s">
        <v>671</v>
      </c>
      <c r="B102" s="239" t="s">
        <v>668</v>
      </c>
      <c r="C102" s="240">
        <v>44970</v>
      </c>
      <c r="D102" s="241">
        <v>46796</v>
      </c>
      <c r="E102" s="242">
        <v>0.06</v>
      </c>
      <c r="F102" s="243"/>
      <c r="G102" s="244">
        <v>5.4609999999999999E-2</v>
      </c>
      <c r="H102" s="245">
        <v>3450000000</v>
      </c>
      <c r="I102" s="246" t="s">
        <v>659</v>
      </c>
      <c r="J102" s="203"/>
      <c r="K102" s="203"/>
      <c r="L102" s="203"/>
    </row>
    <row r="103" spans="1:12">
      <c r="A103" s="250" t="s">
        <v>671</v>
      </c>
      <c r="B103" s="239" t="s">
        <v>670</v>
      </c>
      <c r="C103" s="240">
        <v>45008</v>
      </c>
      <c r="D103" s="241">
        <v>46796</v>
      </c>
      <c r="E103" s="242">
        <v>0.06</v>
      </c>
      <c r="F103" s="243"/>
      <c r="G103" s="244">
        <v>4.8410000000000002E-2</v>
      </c>
      <c r="H103" s="245">
        <v>3449900000</v>
      </c>
      <c r="I103" s="246" t="s">
        <v>659</v>
      </c>
      <c r="J103" s="203"/>
      <c r="K103" s="203"/>
      <c r="L103" s="203"/>
    </row>
    <row r="104" spans="1:12">
      <c r="A104" s="255" t="s">
        <v>671</v>
      </c>
      <c r="B104" s="239" t="s">
        <v>670</v>
      </c>
      <c r="C104" s="240">
        <v>45044</v>
      </c>
      <c r="D104" s="241">
        <v>46796</v>
      </c>
      <c r="E104" s="242">
        <v>0.06</v>
      </c>
      <c r="F104" s="243"/>
      <c r="G104" s="244">
        <v>4.7649999999999998E-2</v>
      </c>
      <c r="H104" s="245">
        <v>3450000000</v>
      </c>
      <c r="I104" s="246" t="s">
        <v>659</v>
      </c>
      <c r="J104" s="203"/>
      <c r="K104" s="203"/>
      <c r="L104" s="203"/>
    </row>
    <row r="105" spans="1:12">
      <c r="A105" s="250" t="s">
        <v>671</v>
      </c>
      <c r="B105" s="239" t="s">
        <v>670</v>
      </c>
      <c r="C105" s="240">
        <v>45070</v>
      </c>
      <c r="D105" s="241">
        <v>46796</v>
      </c>
      <c r="E105" s="242">
        <v>0.06</v>
      </c>
      <c r="F105" s="243"/>
      <c r="G105" s="244">
        <v>4.6760000000000003E-2</v>
      </c>
      <c r="H105" s="245">
        <v>3000000000</v>
      </c>
      <c r="I105" s="246" t="s">
        <v>659</v>
      </c>
      <c r="J105" s="203"/>
      <c r="K105" s="203"/>
      <c r="L105" s="203"/>
    </row>
    <row r="106" spans="1:12">
      <c r="A106" s="255" t="s">
        <v>671</v>
      </c>
      <c r="B106" s="239" t="s">
        <v>670</v>
      </c>
      <c r="C106" s="240">
        <v>45099</v>
      </c>
      <c r="D106" s="241">
        <v>46796</v>
      </c>
      <c r="E106" s="242">
        <v>0.06</v>
      </c>
      <c r="F106" s="243"/>
      <c r="G106" s="244">
        <v>4.7E-2</v>
      </c>
      <c r="H106" s="245">
        <v>3000000000</v>
      </c>
      <c r="I106" s="246" t="s">
        <v>659</v>
      </c>
      <c r="J106" s="203"/>
      <c r="K106" s="203"/>
      <c r="L106" s="203"/>
    </row>
    <row r="107" spans="1:12">
      <c r="A107" s="250" t="s">
        <v>671</v>
      </c>
      <c r="B107" s="239" t="s">
        <v>670</v>
      </c>
      <c r="C107" s="240">
        <v>45126</v>
      </c>
      <c r="D107" s="241">
        <v>46796</v>
      </c>
      <c r="E107" s="242">
        <v>0.06</v>
      </c>
      <c r="F107" s="243"/>
      <c r="G107" s="244">
        <v>4.616E-2</v>
      </c>
      <c r="H107" s="245">
        <v>3459400000</v>
      </c>
      <c r="I107" s="246" t="s">
        <v>659</v>
      </c>
      <c r="J107" s="203"/>
      <c r="K107" s="203"/>
      <c r="L107" s="203"/>
    </row>
    <row r="108" spans="1:12">
      <c r="A108" s="255" t="s">
        <v>671</v>
      </c>
      <c r="B108" s="239" t="s">
        <v>670</v>
      </c>
      <c r="C108" s="240">
        <v>45161</v>
      </c>
      <c r="D108" s="241">
        <v>46796</v>
      </c>
      <c r="E108" s="242">
        <v>0.06</v>
      </c>
      <c r="F108" s="243"/>
      <c r="G108" s="244">
        <v>4.7989999999999998E-2</v>
      </c>
      <c r="H108" s="245">
        <v>3000000000</v>
      </c>
      <c r="I108" s="246" t="s">
        <v>659</v>
      </c>
      <c r="J108" s="203"/>
      <c r="K108" s="203"/>
      <c r="L108" s="203"/>
    </row>
    <row r="109" spans="1:12">
      <c r="A109" s="250" t="s">
        <v>671</v>
      </c>
      <c r="B109" s="239" t="s">
        <v>670</v>
      </c>
      <c r="C109" s="240">
        <v>45182</v>
      </c>
      <c r="D109" s="241">
        <v>46796</v>
      </c>
      <c r="E109" s="242">
        <v>0.06</v>
      </c>
      <c r="F109" s="243"/>
      <c r="G109" s="244">
        <v>4.9419999999999999E-2</v>
      </c>
      <c r="H109" s="245">
        <v>2823800000</v>
      </c>
      <c r="I109" s="246" t="s">
        <v>659</v>
      </c>
      <c r="J109" s="203"/>
      <c r="K109" s="203"/>
      <c r="L109" s="203"/>
    </row>
    <row r="110" spans="1:12">
      <c r="A110" s="255" t="s">
        <v>671</v>
      </c>
      <c r="B110" s="239" t="s">
        <v>670</v>
      </c>
      <c r="C110" s="240">
        <v>45217</v>
      </c>
      <c r="D110" s="241">
        <v>46796</v>
      </c>
      <c r="E110" s="242">
        <v>0.06</v>
      </c>
      <c r="F110" s="243"/>
      <c r="G110" s="244">
        <v>5.1130000000000002E-2</v>
      </c>
      <c r="H110" s="245">
        <v>3000000000</v>
      </c>
      <c r="I110" s="246" t="s">
        <v>659</v>
      </c>
      <c r="J110" s="203"/>
      <c r="K110" s="203"/>
      <c r="L110" s="203"/>
    </row>
    <row r="111" spans="1:12">
      <c r="A111" s="250" t="s">
        <v>671</v>
      </c>
      <c r="B111" s="239" t="s">
        <v>670</v>
      </c>
      <c r="C111" s="240">
        <v>45252</v>
      </c>
      <c r="D111" s="241">
        <v>46796</v>
      </c>
      <c r="E111" s="242">
        <v>0.06</v>
      </c>
      <c r="F111" s="243"/>
      <c r="G111" s="244">
        <v>5.4019999999999999E-2</v>
      </c>
      <c r="H111" s="245">
        <v>2473500000</v>
      </c>
      <c r="I111" s="246" t="s">
        <v>659</v>
      </c>
      <c r="J111" s="203"/>
      <c r="K111" s="203"/>
      <c r="L111" s="203"/>
    </row>
    <row r="112" spans="1:12">
      <c r="A112" s="255" t="s">
        <v>671</v>
      </c>
      <c r="B112" s="239" t="s">
        <v>670</v>
      </c>
      <c r="C112" s="240">
        <v>45273</v>
      </c>
      <c r="D112" s="241">
        <v>46796</v>
      </c>
      <c r="E112" s="242">
        <v>0.06</v>
      </c>
      <c r="F112" s="243"/>
      <c r="G112" s="244">
        <v>5.6520000000000001E-2</v>
      </c>
      <c r="H112" s="245">
        <v>3000000000</v>
      </c>
      <c r="I112" s="246" t="s">
        <v>659</v>
      </c>
      <c r="J112" s="203"/>
      <c r="K112" s="203"/>
      <c r="L112" s="203"/>
    </row>
    <row r="113" spans="1:12">
      <c r="A113" s="250" t="s">
        <v>672</v>
      </c>
      <c r="B113" s="239" t="s">
        <v>668</v>
      </c>
      <c r="C113" s="240">
        <v>45317</v>
      </c>
      <c r="D113" s="241">
        <v>47144</v>
      </c>
      <c r="E113" s="242">
        <v>5.2499999999999998E-2</v>
      </c>
      <c r="F113" s="243"/>
      <c r="G113" s="244">
        <v>5.6230000000000002E-2</v>
      </c>
      <c r="H113" s="245">
        <v>4600000000</v>
      </c>
      <c r="I113" s="246" t="s">
        <v>659</v>
      </c>
      <c r="J113" s="203"/>
      <c r="K113" s="203"/>
      <c r="L113" s="203"/>
    </row>
    <row r="114" spans="1:12">
      <c r="A114" s="255" t="s">
        <v>672</v>
      </c>
      <c r="B114" s="239" t="s">
        <v>670</v>
      </c>
      <c r="C114" s="240">
        <v>45336</v>
      </c>
      <c r="D114" s="241">
        <v>47144</v>
      </c>
      <c r="E114" s="242">
        <v>5.2499999999999998E-2</v>
      </c>
      <c r="F114" s="243"/>
      <c r="G114" s="244">
        <v>5.5730000000000002E-2</v>
      </c>
      <c r="H114" s="245">
        <v>3450000000</v>
      </c>
      <c r="I114" s="246" t="s">
        <v>659</v>
      </c>
      <c r="J114" s="203"/>
      <c r="K114" s="203"/>
      <c r="L114" s="203"/>
    </row>
    <row r="115" spans="1:12">
      <c r="A115" s="250" t="s">
        <v>672</v>
      </c>
      <c r="B115" s="239" t="s">
        <v>670</v>
      </c>
      <c r="C115" s="240">
        <v>45378</v>
      </c>
      <c r="D115" s="241">
        <v>47144</v>
      </c>
      <c r="E115" s="242">
        <v>5.2499999999999998E-2</v>
      </c>
      <c r="F115" s="243"/>
      <c r="G115" s="244">
        <v>5.4730000000000001E-2</v>
      </c>
      <c r="H115" s="245">
        <v>3450000000</v>
      </c>
      <c r="I115" s="246" t="s">
        <v>659</v>
      </c>
      <c r="J115" s="203"/>
      <c r="K115" s="203"/>
      <c r="L115" s="203"/>
    </row>
    <row r="116" spans="1:12">
      <c r="A116" s="255" t="s">
        <v>672</v>
      </c>
      <c r="B116" s="239" t="s">
        <v>670</v>
      </c>
      <c r="C116" s="240">
        <v>45408</v>
      </c>
      <c r="D116" s="241">
        <v>47144</v>
      </c>
      <c r="E116" s="242">
        <v>5.2499999999999998E-2</v>
      </c>
      <c r="F116" s="243"/>
      <c r="G116" s="244">
        <v>5.2159999999999998E-2</v>
      </c>
      <c r="H116" s="245">
        <v>3450000000</v>
      </c>
      <c r="I116" s="246" t="s">
        <v>659</v>
      </c>
      <c r="J116" s="203"/>
      <c r="K116" s="203"/>
      <c r="L116" s="203"/>
    </row>
    <row r="117" spans="1:12">
      <c r="A117" s="250" t="s">
        <v>672</v>
      </c>
      <c r="B117" s="239" t="s">
        <v>670</v>
      </c>
      <c r="C117" s="240">
        <v>45436</v>
      </c>
      <c r="D117" s="241">
        <v>47144</v>
      </c>
      <c r="E117" s="242">
        <v>5.2499999999999998E-2</v>
      </c>
      <c r="F117" s="243"/>
      <c r="G117" s="244">
        <v>5.0160000000000003E-2</v>
      </c>
      <c r="H117" s="245">
        <v>3000100000</v>
      </c>
      <c r="I117" s="246" t="s">
        <v>659</v>
      </c>
      <c r="J117" s="203"/>
      <c r="K117" s="203"/>
      <c r="L117" s="203"/>
    </row>
    <row r="118" spans="1:12">
      <c r="A118" s="255" t="s">
        <v>672</v>
      </c>
      <c r="B118" s="239" t="s">
        <v>670</v>
      </c>
      <c r="C118" s="240">
        <v>45469</v>
      </c>
      <c r="D118" s="241">
        <v>47144</v>
      </c>
      <c r="E118" s="242">
        <v>5.2499999999999998E-2</v>
      </c>
      <c r="F118" s="243"/>
      <c r="G118" s="244">
        <v>4.9329999999999999E-2</v>
      </c>
      <c r="H118" s="245">
        <v>3000000000</v>
      </c>
      <c r="I118" s="246" t="s">
        <v>659</v>
      </c>
      <c r="J118" s="203"/>
      <c r="K118" s="203"/>
      <c r="L118" s="203"/>
    </row>
    <row r="119" spans="1:12">
      <c r="A119" s="250" t="s">
        <v>673</v>
      </c>
      <c r="B119" s="239" t="s">
        <v>668</v>
      </c>
      <c r="C119" s="240">
        <v>45495</v>
      </c>
      <c r="D119" s="241">
        <v>47321</v>
      </c>
      <c r="E119" s="242">
        <v>4.9500000000000002E-2</v>
      </c>
      <c r="F119" s="243"/>
      <c r="G119" s="244">
        <v>4.8809999999999999E-2</v>
      </c>
      <c r="H119" s="245">
        <v>4000000000</v>
      </c>
      <c r="I119" s="246" t="s">
        <v>644</v>
      </c>
      <c r="J119" s="203"/>
      <c r="K119" s="203"/>
      <c r="L119" s="203"/>
    </row>
    <row r="120" spans="1:12">
      <c r="A120" s="255" t="s">
        <v>673</v>
      </c>
      <c r="B120" s="239" t="s">
        <v>670</v>
      </c>
      <c r="C120" s="240">
        <v>45525</v>
      </c>
      <c r="D120" s="241">
        <v>47321</v>
      </c>
      <c r="E120" s="242">
        <v>4.9500000000000002E-2</v>
      </c>
      <c r="F120" s="243"/>
      <c r="G120" s="244">
        <v>4.7899999999999998E-2</v>
      </c>
      <c r="H120" s="245">
        <v>3000000000</v>
      </c>
      <c r="I120" s="246" t="s">
        <v>644</v>
      </c>
      <c r="J120" s="203"/>
      <c r="K120" s="203"/>
      <c r="L120" s="203"/>
    </row>
    <row r="121" spans="1:12">
      <c r="A121" s="250" t="s">
        <v>673</v>
      </c>
      <c r="B121" s="239" t="s">
        <v>670</v>
      </c>
      <c r="C121" s="240">
        <v>45560</v>
      </c>
      <c r="D121" s="241">
        <v>47321</v>
      </c>
      <c r="E121" s="242">
        <v>4.9500000000000002E-2</v>
      </c>
      <c r="F121" s="243"/>
      <c r="G121" s="244">
        <v>4.7629999999999999E-2</v>
      </c>
      <c r="H121" s="245">
        <v>3450000000</v>
      </c>
      <c r="I121" s="246" t="s">
        <v>644</v>
      </c>
      <c r="J121" s="203"/>
      <c r="K121" s="203"/>
      <c r="L121" s="203"/>
    </row>
    <row r="122" spans="1:12">
      <c r="A122" s="255" t="s">
        <v>673</v>
      </c>
      <c r="B122" s="239" t="s">
        <v>670</v>
      </c>
      <c r="C122" s="240">
        <v>45590</v>
      </c>
      <c r="D122" s="241">
        <v>47321</v>
      </c>
      <c r="E122" s="242">
        <v>4.9500000000000002E-2</v>
      </c>
      <c r="F122" s="243"/>
      <c r="G122" s="244">
        <v>4.6699999999999998E-2</v>
      </c>
      <c r="H122" s="245">
        <v>3450000000</v>
      </c>
      <c r="I122" s="246" t="s">
        <v>644</v>
      </c>
      <c r="J122" s="203"/>
      <c r="K122" s="203"/>
      <c r="L122" s="203"/>
    </row>
    <row r="123" spans="1:12">
      <c r="A123" s="250" t="s">
        <v>673</v>
      </c>
      <c r="B123" s="239" t="s">
        <v>670</v>
      </c>
      <c r="C123" s="240">
        <v>45616</v>
      </c>
      <c r="D123" s="241">
        <v>47321</v>
      </c>
      <c r="E123" s="242">
        <v>4.9500000000000002E-2</v>
      </c>
      <c r="F123" s="243"/>
      <c r="G123" s="244">
        <v>4.3369999999999999E-2</v>
      </c>
      <c r="H123" s="245">
        <v>3450000000</v>
      </c>
      <c r="I123" s="246" t="s">
        <v>644</v>
      </c>
      <c r="J123" s="203"/>
      <c r="K123" s="203"/>
      <c r="L123" s="203"/>
    </row>
    <row r="124" spans="1:12">
      <c r="A124" s="255" t="s">
        <v>673</v>
      </c>
      <c r="B124" s="239" t="s">
        <v>670</v>
      </c>
      <c r="C124" s="240">
        <v>45644</v>
      </c>
      <c r="D124" s="241">
        <v>47321</v>
      </c>
      <c r="E124" s="242">
        <v>4.9500000000000002E-2</v>
      </c>
      <c r="F124" s="243"/>
      <c r="G124" s="244">
        <v>3.9E-2</v>
      </c>
      <c r="H124" s="245">
        <v>2999900000</v>
      </c>
      <c r="I124" s="246" t="s">
        <v>644</v>
      </c>
      <c r="J124" s="203"/>
      <c r="K124" s="203"/>
      <c r="L124" s="203"/>
    </row>
    <row r="125" spans="1:12">
      <c r="A125" s="250" t="s">
        <v>674</v>
      </c>
      <c r="B125" s="239" t="s">
        <v>668</v>
      </c>
      <c r="C125" s="240">
        <v>45679</v>
      </c>
      <c r="D125" s="241">
        <v>47505</v>
      </c>
      <c r="E125" s="242">
        <v>3.9E-2</v>
      </c>
      <c r="F125" s="243"/>
      <c r="G125" s="244">
        <v>3.73E-2</v>
      </c>
      <c r="H125" s="245">
        <v>4600000000</v>
      </c>
      <c r="I125" s="246" t="s">
        <v>648</v>
      </c>
      <c r="J125" s="203"/>
      <c r="K125" s="203"/>
      <c r="L125" s="203"/>
    </row>
    <row r="126" spans="1:12">
      <c r="A126" s="255" t="s">
        <v>674</v>
      </c>
      <c r="B126" s="239" t="s">
        <v>670</v>
      </c>
      <c r="C126" s="240">
        <v>45709</v>
      </c>
      <c r="D126" s="241">
        <v>47505</v>
      </c>
      <c r="E126" s="242">
        <v>3.9E-2</v>
      </c>
      <c r="F126" s="243"/>
      <c r="G126" s="244">
        <v>3.517E-2</v>
      </c>
      <c r="H126" s="245">
        <v>4024900000</v>
      </c>
      <c r="I126" s="246" t="s">
        <v>648</v>
      </c>
      <c r="J126" s="203"/>
      <c r="K126" s="203"/>
      <c r="L126" s="203"/>
    </row>
    <row r="127" spans="1:12">
      <c r="A127" s="250" t="s">
        <v>674</v>
      </c>
      <c r="B127" s="239" t="s">
        <v>670</v>
      </c>
      <c r="C127" s="240">
        <v>45744</v>
      </c>
      <c r="D127" s="241">
        <v>47505</v>
      </c>
      <c r="E127" s="242">
        <v>3.9E-2</v>
      </c>
      <c r="F127" s="243"/>
      <c r="G127" s="244">
        <v>3.2570000000000002E-2</v>
      </c>
      <c r="H127" s="245">
        <v>4025000000</v>
      </c>
      <c r="I127" s="246" t="s">
        <v>648</v>
      </c>
      <c r="J127" s="203"/>
      <c r="K127" s="203"/>
      <c r="L127" s="203"/>
    </row>
    <row r="128" spans="1:12">
      <c r="A128" s="255" t="s">
        <v>674</v>
      </c>
      <c r="B128" s="239" t="s">
        <v>670</v>
      </c>
      <c r="C128" s="240">
        <v>45772</v>
      </c>
      <c r="D128" s="241">
        <v>47505</v>
      </c>
      <c r="E128" s="242">
        <v>3.9E-2</v>
      </c>
      <c r="F128" s="243"/>
      <c r="G128" s="244">
        <v>3.2840000000000001E-2</v>
      </c>
      <c r="H128" s="245">
        <v>4025000000</v>
      </c>
      <c r="I128" s="246" t="s">
        <v>648</v>
      </c>
      <c r="J128" s="203"/>
      <c r="K128" s="203"/>
      <c r="L128" s="203"/>
    </row>
    <row r="129" spans="1:19">
      <c r="A129" s="250" t="s">
        <v>674</v>
      </c>
      <c r="B129" s="239" t="s">
        <v>670</v>
      </c>
      <c r="C129" s="240">
        <v>45805</v>
      </c>
      <c r="D129" s="241">
        <v>47505</v>
      </c>
      <c r="E129" s="242">
        <v>3.9E-2</v>
      </c>
      <c r="F129" s="243"/>
      <c r="G129" s="244">
        <v>3.3270000000000001E-2</v>
      </c>
      <c r="H129" s="245">
        <v>3402000000</v>
      </c>
      <c r="I129" s="246" t="s">
        <v>648</v>
      </c>
      <c r="J129" s="203"/>
      <c r="K129" s="203"/>
      <c r="L129" s="203"/>
    </row>
    <row r="130" spans="1:19">
      <c r="A130" s="255" t="s">
        <v>674</v>
      </c>
      <c r="B130" s="239" t="s">
        <v>670</v>
      </c>
      <c r="C130" s="240">
        <v>45828</v>
      </c>
      <c r="D130" s="241">
        <v>47505</v>
      </c>
      <c r="E130" s="242">
        <v>3.9E-2</v>
      </c>
      <c r="F130" s="243"/>
      <c r="G130" s="244">
        <v>3.5020000000000003E-2</v>
      </c>
      <c r="H130" s="245">
        <v>1457000000</v>
      </c>
      <c r="I130" s="246" t="s">
        <v>648</v>
      </c>
      <c r="J130" s="203"/>
      <c r="K130" s="203"/>
      <c r="L130" s="203"/>
    </row>
    <row r="131" spans="1:19">
      <c r="A131" s="250" t="s">
        <v>675</v>
      </c>
      <c r="B131" s="239" t="s">
        <v>668</v>
      </c>
      <c r="C131" s="240">
        <v>45847</v>
      </c>
      <c r="D131" s="241">
        <v>47673</v>
      </c>
      <c r="E131" s="242">
        <v>3.6999999999999998E-2</v>
      </c>
      <c r="F131" s="243"/>
      <c r="G131" s="244">
        <v>3.7330000000000002E-2</v>
      </c>
      <c r="H131" s="245">
        <v>1950500000</v>
      </c>
      <c r="I131" s="246" t="s">
        <v>644</v>
      </c>
      <c r="J131" s="203"/>
      <c r="K131" s="203"/>
      <c r="L131" s="203"/>
    </row>
    <row r="132" spans="1:19">
      <c r="A132" s="255" t="s">
        <v>675</v>
      </c>
      <c r="B132" s="239" t="s">
        <v>670</v>
      </c>
      <c r="C132" s="240">
        <v>45891</v>
      </c>
      <c r="D132" s="241">
        <v>47673</v>
      </c>
      <c r="E132" s="242">
        <v>3.6999999999999998E-2</v>
      </c>
      <c r="F132" s="243"/>
      <c r="G132" s="244">
        <v>3.8800000000000001E-2</v>
      </c>
      <c r="H132" s="245">
        <v>3828000000</v>
      </c>
      <c r="I132" s="246" t="s">
        <v>644</v>
      </c>
      <c r="K132" s="236"/>
      <c r="L132" s="256"/>
    </row>
    <row r="133" spans="1:19">
      <c r="A133" s="250" t="s">
        <v>675</v>
      </c>
      <c r="B133" s="257" t="s">
        <v>670</v>
      </c>
      <c r="C133" s="240">
        <v>45924</v>
      </c>
      <c r="D133" s="240">
        <v>47673</v>
      </c>
      <c r="E133" s="242">
        <v>3.6999999999999998E-2</v>
      </c>
      <c r="F133" s="258"/>
      <c r="G133" s="244">
        <v>4.1369999999999997E-2</v>
      </c>
      <c r="H133" s="245">
        <v>2412300000</v>
      </c>
      <c r="I133" s="259" t="s">
        <v>644</v>
      </c>
      <c r="K133" s="236"/>
      <c r="L133" s="256"/>
    </row>
    <row r="134" spans="1:19">
      <c r="A134" s="255" t="s">
        <v>675</v>
      </c>
      <c r="B134" s="239" t="s">
        <v>670</v>
      </c>
      <c r="C134" s="240">
        <v>45947</v>
      </c>
      <c r="D134" s="241">
        <v>47673</v>
      </c>
      <c r="E134" s="242">
        <v>3.6999999999999998E-2</v>
      </c>
      <c r="F134" s="243"/>
      <c r="G134" s="244">
        <v>4.2999999999999997E-2</v>
      </c>
      <c r="H134" s="245">
        <v>3360400000</v>
      </c>
      <c r="I134" s="246" t="s">
        <v>644</v>
      </c>
      <c r="K134" s="236"/>
      <c r="L134" s="256"/>
    </row>
    <row r="135" spans="1:19">
      <c r="A135" s="250" t="s">
        <v>675</v>
      </c>
      <c r="B135" s="257" t="s">
        <v>670</v>
      </c>
      <c r="C135" s="240">
        <v>45980</v>
      </c>
      <c r="D135" s="240">
        <v>47673</v>
      </c>
      <c r="E135" s="242">
        <v>3.6999999999999998E-2</v>
      </c>
      <c r="F135" s="258"/>
      <c r="G135" s="244">
        <v>4.487E-2</v>
      </c>
      <c r="H135" s="245">
        <v>4025000000</v>
      </c>
      <c r="I135" s="259" t="s">
        <v>644</v>
      </c>
      <c r="K135" s="236"/>
      <c r="L135" s="256"/>
    </row>
    <row r="136" spans="1:19">
      <c r="A136" s="255" t="s">
        <v>675</v>
      </c>
      <c r="B136" s="239" t="s">
        <v>670</v>
      </c>
      <c r="C136" s="240">
        <v>45980</v>
      </c>
      <c r="D136" s="241">
        <v>47673</v>
      </c>
      <c r="E136" s="242">
        <v>3.6999999999999998E-2</v>
      </c>
      <c r="F136" s="243"/>
      <c r="G136" s="244">
        <v>4.2639999999999997E-2</v>
      </c>
      <c r="H136" s="245">
        <v>4024900000</v>
      </c>
      <c r="I136" s="246" t="s">
        <v>644</v>
      </c>
      <c r="K136" s="203"/>
      <c r="L136" s="203"/>
      <c r="M136" s="203"/>
      <c r="N136" s="203"/>
      <c r="O136" s="203"/>
      <c r="P136" s="203"/>
      <c r="Q136" s="203"/>
      <c r="R136" s="203"/>
      <c r="S136" s="203"/>
    </row>
    <row r="137" spans="1:19">
      <c r="A137" s="250" t="s">
        <v>676</v>
      </c>
      <c r="B137" s="257" t="s">
        <v>668</v>
      </c>
      <c r="C137" s="240">
        <v>46050</v>
      </c>
      <c r="D137" s="240">
        <v>47876</v>
      </c>
      <c r="E137" s="242">
        <v>3.85E-2</v>
      </c>
      <c r="F137" s="258"/>
      <c r="G137" s="244">
        <v>3.78E-2</v>
      </c>
      <c r="H137" s="245">
        <v>4600000000</v>
      </c>
      <c r="I137" s="259" t="s">
        <v>648</v>
      </c>
      <c r="K137" s="203"/>
      <c r="L137" s="203"/>
      <c r="M137" s="203"/>
      <c r="N137" s="203"/>
      <c r="O137" s="203"/>
      <c r="P137" s="203"/>
      <c r="Q137" s="203"/>
      <c r="R137" s="203"/>
      <c r="S137" s="203"/>
    </row>
    <row r="138" spans="1:19">
      <c r="A138" s="255" t="s">
        <v>676</v>
      </c>
      <c r="B138" s="239" t="s">
        <v>670</v>
      </c>
      <c r="C138" s="240">
        <v>46073</v>
      </c>
      <c r="D138" s="241">
        <v>47876</v>
      </c>
      <c r="E138" s="242">
        <v>3.85E-2</v>
      </c>
      <c r="F138" s="243"/>
      <c r="G138" s="244">
        <v>3.56E-2</v>
      </c>
      <c r="H138" s="245">
        <v>4000000000</v>
      </c>
      <c r="I138" s="246" t="s">
        <v>648</v>
      </c>
      <c r="K138" s="203"/>
      <c r="L138" s="203"/>
      <c r="M138" s="203"/>
      <c r="N138" s="203"/>
      <c r="O138" s="203"/>
      <c r="P138" s="203"/>
      <c r="Q138" s="203"/>
      <c r="R138" s="203"/>
      <c r="S138" s="203"/>
    </row>
    <row r="139" spans="1:19">
      <c r="A139" s="250" t="s">
        <v>676</v>
      </c>
      <c r="B139" s="257" t="s">
        <v>670</v>
      </c>
      <c r="C139" s="240">
        <v>46108</v>
      </c>
      <c r="D139" s="240">
        <v>47876</v>
      </c>
      <c r="E139" s="242">
        <v>3.85E-2</v>
      </c>
      <c r="F139" s="258"/>
      <c r="G139" s="244">
        <v>3.4500000000000003E-2</v>
      </c>
      <c r="H139" s="245">
        <v>4025000000</v>
      </c>
      <c r="I139" s="259" t="s">
        <v>648</v>
      </c>
      <c r="K139" s="203"/>
      <c r="L139" s="203"/>
      <c r="M139" s="203"/>
      <c r="N139" s="203"/>
      <c r="O139" s="203"/>
      <c r="P139" s="203"/>
      <c r="Q139" s="203"/>
      <c r="R139" s="203"/>
      <c r="S139" s="203"/>
    </row>
    <row r="140" spans="1:19">
      <c r="A140" s="155"/>
      <c r="B140" s="155" t="s">
        <v>677</v>
      </c>
      <c r="C140" s="156"/>
      <c r="D140" s="230"/>
      <c r="E140" s="231"/>
      <c r="F140" s="248"/>
      <c r="G140" s="249"/>
      <c r="H140" s="234">
        <f>SUM(H95:H139)</f>
        <v>143115800000</v>
      </c>
      <c r="I140" s="235"/>
      <c r="K140" s="203"/>
      <c r="L140" s="203"/>
      <c r="M140" s="203"/>
      <c r="N140" s="203"/>
      <c r="O140" s="203"/>
      <c r="P140" s="203"/>
      <c r="Q140" s="203"/>
      <c r="R140" s="203"/>
      <c r="S140" s="203"/>
    </row>
    <row r="141" spans="1:19">
      <c r="A141" s="211"/>
      <c r="B141" s="260" t="s">
        <v>666</v>
      </c>
      <c r="C141" s="240"/>
      <c r="D141" s="241"/>
      <c r="E141" s="242"/>
      <c r="F141" s="243"/>
      <c r="G141" s="244"/>
      <c r="H141" s="245"/>
      <c r="I141" s="246"/>
      <c r="K141" s="203"/>
      <c r="L141" s="203"/>
      <c r="M141" s="203"/>
      <c r="N141" s="203"/>
      <c r="O141" s="203"/>
      <c r="P141" s="203"/>
      <c r="Q141" s="203"/>
      <c r="R141" s="203"/>
      <c r="S141" s="203"/>
    </row>
    <row r="142" spans="1:19">
      <c r="A142" s="261" t="s">
        <v>678</v>
      </c>
      <c r="B142" s="239" t="s">
        <v>679</v>
      </c>
      <c r="C142" s="240">
        <v>43720</v>
      </c>
      <c r="D142" s="241">
        <v>46277</v>
      </c>
      <c r="E142" s="242">
        <v>4.19E-2</v>
      </c>
      <c r="F142" s="243"/>
      <c r="G142" s="244"/>
      <c r="H142" s="245">
        <v>3000000000</v>
      </c>
      <c r="I142" s="246" t="s">
        <v>680</v>
      </c>
      <c r="K142" s="203"/>
      <c r="L142" s="203"/>
      <c r="M142" s="203"/>
      <c r="N142" s="203"/>
      <c r="O142" s="203"/>
      <c r="P142" s="203"/>
      <c r="Q142" s="203"/>
      <c r="R142" s="203"/>
      <c r="S142" s="203"/>
    </row>
    <row r="143" spans="1:19">
      <c r="A143" s="211" t="s">
        <v>678</v>
      </c>
      <c r="B143" s="239" t="s">
        <v>681</v>
      </c>
      <c r="C143" s="240">
        <v>43803</v>
      </c>
      <c r="D143" s="241">
        <v>46277</v>
      </c>
      <c r="E143" s="242">
        <v>4.19E-2</v>
      </c>
      <c r="F143" s="243"/>
      <c r="G143" s="244"/>
      <c r="H143" s="245">
        <v>2500000000</v>
      </c>
      <c r="I143" s="246" t="s">
        <v>680</v>
      </c>
      <c r="K143" s="203"/>
      <c r="L143" s="203"/>
      <c r="M143" s="203"/>
      <c r="N143" s="203"/>
      <c r="O143" s="203"/>
      <c r="P143" s="203"/>
      <c r="Q143" s="203"/>
      <c r="R143" s="203"/>
      <c r="S143" s="203"/>
    </row>
    <row r="144" spans="1:19">
      <c r="A144" s="261" t="s">
        <v>682</v>
      </c>
      <c r="B144" s="239" t="s">
        <v>679</v>
      </c>
      <c r="C144" s="240">
        <v>43903</v>
      </c>
      <c r="D144" s="241">
        <v>46459</v>
      </c>
      <c r="E144" s="242">
        <v>4.0800000000000003E-2</v>
      </c>
      <c r="F144" s="243"/>
      <c r="G144" s="244"/>
      <c r="H144" s="245">
        <v>5076400000</v>
      </c>
      <c r="I144" s="246" t="s">
        <v>669</v>
      </c>
      <c r="K144" s="203"/>
    </row>
    <row r="145" spans="1:11">
      <c r="A145" s="211" t="s">
        <v>682</v>
      </c>
      <c r="B145" s="239" t="s">
        <v>681</v>
      </c>
      <c r="C145" s="240">
        <v>43997</v>
      </c>
      <c r="D145" s="241">
        <v>46459</v>
      </c>
      <c r="E145" s="242">
        <v>4.0800000000000003E-2</v>
      </c>
      <c r="F145" s="243"/>
      <c r="G145" s="244"/>
      <c r="H145" s="245">
        <v>3000000000</v>
      </c>
      <c r="I145" s="246" t="s">
        <v>669</v>
      </c>
      <c r="K145" s="203"/>
    </row>
    <row r="146" spans="1:11">
      <c r="A146" s="261" t="s">
        <v>683</v>
      </c>
      <c r="B146" s="239" t="s">
        <v>679</v>
      </c>
      <c r="C146" s="240">
        <v>44084</v>
      </c>
      <c r="D146" s="241">
        <v>46640</v>
      </c>
      <c r="E146" s="242">
        <v>4.3799999999999999E-2</v>
      </c>
      <c r="F146" s="243"/>
      <c r="G146" s="244"/>
      <c r="H146" s="245">
        <v>5000000000</v>
      </c>
      <c r="I146" s="246" t="s">
        <v>680</v>
      </c>
      <c r="K146" s="203"/>
    </row>
    <row r="147" spans="1:11">
      <c r="A147" s="211" t="s">
        <v>683</v>
      </c>
      <c r="B147" s="239" t="s">
        <v>681</v>
      </c>
      <c r="C147" s="240">
        <v>44181</v>
      </c>
      <c r="D147" s="241">
        <v>46640</v>
      </c>
      <c r="E147" s="242">
        <v>4.3799999999999999E-2</v>
      </c>
      <c r="F147" s="243"/>
      <c r="G147" s="244"/>
      <c r="H147" s="245">
        <v>3827200000</v>
      </c>
      <c r="I147" s="246" t="s">
        <v>680</v>
      </c>
      <c r="K147" s="203"/>
    </row>
    <row r="148" spans="1:11">
      <c r="A148" s="261" t="s">
        <v>684</v>
      </c>
      <c r="B148" s="239" t="s">
        <v>679</v>
      </c>
      <c r="C148" s="240">
        <v>44267</v>
      </c>
      <c r="D148" s="241">
        <v>46824</v>
      </c>
      <c r="E148" s="242">
        <v>4.2500000000000003E-2</v>
      </c>
      <c r="F148" s="243"/>
      <c r="G148" s="244"/>
      <c r="H148" s="245">
        <v>3450000000</v>
      </c>
      <c r="I148" s="246" t="s">
        <v>669</v>
      </c>
      <c r="K148" s="203"/>
    </row>
    <row r="149" spans="1:11">
      <c r="A149" s="211" t="s">
        <v>684</v>
      </c>
      <c r="B149" s="239" t="s">
        <v>681</v>
      </c>
      <c r="C149" s="240">
        <v>44363</v>
      </c>
      <c r="D149" s="241">
        <v>46824</v>
      </c>
      <c r="E149" s="242">
        <v>4.2500000000000003E-2</v>
      </c>
      <c r="F149" s="243"/>
      <c r="G149" s="244"/>
      <c r="H149" s="245">
        <v>4881100000</v>
      </c>
      <c r="I149" s="246" t="s">
        <v>669</v>
      </c>
      <c r="K149" s="203"/>
    </row>
    <row r="150" spans="1:11">
      <c r="A150" s="261" t="s">
        <v>685</v>
      </c>
      <c r="B150" s="239" t="s">
        <v>679</v>
      </c>
      <c r="C150" s="240">
        <v>44454</v>
      </c>
      <c r="D150" s="241">
        <v>47011</v>
      </c>
      <c r="E150" s="242">
        <v>4.0099999999999997E-2</v>
      </c>
      <c r="F150" s="243"/>
      <c r="G150" s="244"/>
      <c r="H150" s="245">
        <v>5750000000</v>
      </c>
      <c r="I150" s="246" t="s">
        <v>680</v>
      </c>
      <c r="K150" s="203"/>
    </row>
    <row r="151" spans="1:11">
      <c r="A151" s="211" t="s">
        <v>685</v>
      </c>
      <c r="B151" s="239" t="s">
        <v>681</v>
      </c>
      <c r="C151" s="240">
        <v>44539</v>
      </c>
      <c r="D151" s="241">
        <v>47011</v>
      </c>
      <c r="E151" s="242">
        <v>4.0099999999999997E-2</v>
      </c>
      <c r="F151" s="243"/>
      <c r="G151" s="244"/>
      <c r="H151" s="245">
        <v>3999900000</v>
      </c>
      <c r="I151" s="246" t="s">
        <v>680</v>
      </c>
      <c r="K151" s="203"/>
    </row>
    <row r="152" spans="1:11">
      <c r="A152" s="261" t="s">
        <v>686</v>
      </c>
      <c r="B152" s="239" t="s">
        <v>679</v>
      </c>
      <c r="C152" s="240">
        <v>44638</v>
      </c>
      <c r="D152" s="241">
        <v>47195</v>
      </c>
      <c r="E152" s="242">
        <v>4.2299999999999997E-2</v>
      </c>
      <c r="F152" s="243"/>
      <c r="G152" s="244"/>
      <c r="H152" s="245">
        <v>3464300000</v>
      </c>
      <c r="I152" s="246" t="s">
        <v>669</v>
      </c>
      <c r="K152" s="203"/>
    </row>
    <row r="153" spans="1:11">
      <c r="A153" s="211" t="s">
        <v>686</v>
      </c>
      <c r="B153" s="239" t="s">
        <v>681</v>
      </c>
      <c r="C153" s="240">
        <v>44727</v>
      </c>
      <c r="D153" s="241">
        <v>47195</v>
      </c>
      <c r="E153" s="242">
        <v>4.2299999999999997E-2</v>
      </c>
      <c r="F153" s="243"/>
      <c r="G153" s="244"/>
      <c r="H153" s="245">
        <v>3496100000</v>
      </c>
      <c r="I153" s="246" t="s">
        <v>669</v>
      </c>
      <c r="K153" s="203"/>
    </row>
    <row r="154" spans="1:11">
      <c r="A154" s="261" t="s">
        <v>687</v>
      </c>
      <c r="B154" s="239" t="s">
        <v>679</v>
      </c>
      <c r="C154" s="240">
        <v>44820</v>
      </c>
      <c r="D154" s="241">
        <v>47377</v>
      </c>
      <c r="E154" s="242">
        <v>6.88E-2</v>
      </c>
      <c r="F154" s="243"/>
      <c r="G154" s="244"/>
      <c r="H154" s="245">
        <v>2625700000</v>
      </c>
      <c r="I154" s="246" t="s">
        <v>680</v>
      </c>
      <c r="K154" s="203"/>
    </row>
    <row r="155" spans="1:11">
      <c r="A155" s="211" t="s">
        <v>687</v>
      </c>
      <c r="B155" s="239" t="s">
        <v>681</v>
      </c>
      <c r="C155" s="240">
        <v>44911</v>
      </c>
      <c r="D155" s="241">
        <v>47377</v>
      </c>
      <c r="E155" s="242">
        <v>6.88E-2</v>
      </c>
      <c r="F155" s="243"/>
      <c r="G155" s="244"/>
      <c r="H155" s="245">
        <v>3000000000</v>
      </c>
      <c r="I155" s="246" t="s">
        <v>680</v>
      </c>
      <c r="K155" s="203"/>
    </row>
    <row r="156" spans="1:11">
      <c r="A156" s="261" t="s">
        <v>688</v>
      </c>
      <c r="B156" s="239" t="s">
        <v>679</v>
      </c>
      <c r="C156" s="240">
        <v>44965</v>
      </c>
      <c r="D156" s="241">
        <v>47522</v>
      </c>
      <c r="E156" s="242">
        <v>0.06</v>
      </c>
      <c r="F156" s="243"/>
      <c r="G156" s="244"/>
      <c r="H156" s="245">
        <v>1724900000</v>
      </c>
      <c r="I156" s="246" t="s">
        <v>659</v>
      </c>
      <c r="K156" s="203"/>
    </row>
    <row r="157" spans="1:11">
      <c r="A157" s="211" t="s">
        <v>688</v>
      </c>
      <c r="B157" s="239" t="s">
        <v>681</v>
      </c>
      <c r="C157" s="240">
        <v>45002</v>
      </c>
      <c r="D157" s="241">
        <v>47522</v>
      </c>
      <c r="E157" s="242">
        <v>0.06</v>
      </c>
      <c r="F157" s="243"/>
      <c r="G157" s="244"/>
      <c r="H157" s="245">
        <v>1725000000</v>
      </c>
      <c r="I157" s="246" t="s">
        <v>659</v>
      </c>
      <c r="K157" s="203"/>
    </row>
    <row r="158" spans="1:11">
      <c r="A158" s="261" t="s">
        <v>689</v>
      </c>
      <c r="B158" s="239" t="s">
        <v>679</v>
      </c>
      <c r="C158" s="240">
        <v>45058</v>
      </c>
      <c r="D158" s="241">
        <v>47615</v>
      </c>
      <c r="E158" s="242">
        <v>0.06</v>
      </c>
      <c r="F158" s="243"/>
      <c r="G158" s="244"/>
      <c r="H158" s="245">
        <v>3450000000</v>
      </c>
      <c r="I158" s="246" t="s">
        <v>659</v>
      </c>
      <c r="K158" s="203"/>
    </row>
    <row r="159" spans="1:11" ht="14.25" customHeight="1">
      <c r="A159" s="211" t="s">
        <v>689</v>
      </c>
      <c r="B159" s="239" t="s">
        <v>681</v>
      </c>
      <c r="C159" s="240">
        <v>45093</v>
      </c>
      <c r="D159" s="241">
        <v>47615</v>
      </c>
      <c r="E159" s="242">
        <v>0.06</v>
      </c>
      <c r="F159" s="243"/>
      <c r="G159" s="244"/>
      <c r="H159" s="245">
        <v>2500000000</v>
      </c>
      <c r="I159" s="246" t="s">
        <v>659</v>
      </c>
      <c r="K159" s="203"/>
    </row>
    <row r="160" spans="1:11" ht="14.25" customHeight="1">
      <c r="A160" s="261" t="s">
        <v>690</v>
      </c>
      <c r="B160" s="239" t="s">
        <v>679</v>
      </c>
      <c r="C160" s="240">
        <v>45152</v>
      </c>
      <c r="D160" s="241">
        <v>47709</v>
      </c>
      <c r="E160" s="242">
        <v>5.0599999999999999E-2</v>
      </c>
      <c r="F160" s="243"/>
      <c r="G160" s="244"/>
      <c r="H160" s="245">
        <v>3000000000</v>
      </c>
      <c r="I160" s="246" t="s">
        <v>659</v>
      </c>
      <c r="K160" s="203"/>
    </row>
    <row r="161" spans="1:24" ht="14.25" customHeight="1">
      <c r="A161" s="211" t="s">
        <v>690</v>
      </c>
      <c r="B161" s="239" t="s">
        <v>681</v>
      </c>
      <c r="C161" s="240">
        <v>45184</v>
      </c>
      <c r="D161" s="241">
        <v>47709</v>
      </c>
      <c r="E161" s="242">
        <v>5.0599999999999999E-2</v>
      </c>
      <c r="F161" s="243"/>
      <c r="G161" s="244"/>
      <c r="H161" s="245">
        <v>1685800000</v>
      </c>
      <c r="I161" s="246" t="s">
        <v>659</v>
      </c>
      <c r="K161" s="203"/>
    </row>
    <row r="162" spans="1:24" ht="14.25" customHeight="1">
      <c r="A162" s="261" t="s">
        <v>691</v>
      </c>
      <c r="B162" s="239" t="s">
        <v>679</v>
      </c>
      <c r="C162" s="240">
        <v>45238</v>
      </c>
      <c r="D162" s="241">
        <v>47805</v>
      </c>
      <c r="E162" s="242">
        <v>5.6300000000000003E-2</v>
      </c>
      <c r="F162" s="243"/>
      <c r="G162" s="244"/>
      <c r="H162" s="245">
        <v>2840100000</v>
      </c>
      <c r="I162" s="246" t="s">
        <v>692</v>
      </c>
      <c r="K162" s="203"/>
    </row>
    <row r="163" spans="1:24" ht="14.25" customHeight="1">
      <c r="A163" s="211" t="s">
        <v>691</v>
      </c>
      <c r="B163" s="239" t="s">
        <v>681</v>
      </c>
      <c r="C163" s="240">
        <v>45275</v>
      </c>
      <c r="D163" s="241">
        <v>47805</v>
      </c>
      <c r="E163" s="242">
        <v>5.6300000000000003E-2</v>
      </c>
      <c r="F163" s="243"/>
      <c r="G163" s="244"/>
      <c r="H163" s="245">
        <v>1725000000</v>
      </c>
      <c r="I163" s="246" t="s">
        <v>692</v>
      </c>
      <c r="K163" s="203"/>
    </row>
    <row r="164" spans="1:24" ht="14.25" customHeight="1">
      <c r="A164" s="261" t="s">
        <v>693</v>
      </c>
      <c r="B164" s="239" t="s">
        <v>679</v>
      </c>
      <c r="C164" s="240">
        <v>45329</v>
      </c>
      <c r="D164" s="241">
        <v>47886</v>
      </c>
      <c r="E164" s="242">
        <v>6.0299999999999999E-2</v>
      </c>
      <c r="F164" s="243"/>
      <c r="G164" s="244"/>
      <c r="H164" s="245">
        <v>4296400000</v>
      </c>
      <c r="I164" s="246" t="s">
        <v>659</v>
      </c>
      <c r="K164" s="203"/>
    </row>
    <row r="165" spans="1:24" ht="14.25" customHeight="1">
      <c r="A165" s="211" t="s">
        <v>693</v>
      </c>
      <c r="B165" s="239" t="s">
        <v>681</v>
      </c>
      <c r="C165" s="240">
        <v>45355</v>
      </c>
      <c r="D165" s="241">
        <v>47886</v>
      </c>
      <c r="E165" s="242">
        <v>6.0299999999999999E-2</v>
      </c>
      <c r="F165" s="243"/>
      <c r="G165" s="244"/>
      <c r="H165" s="245">
        <v>3450000000</v>
      </c>
      <c r="I165" s="246" t="s">
        <v>659</v>
      </c>
      <c r="K165" s="203"/>
    </row>
    <row r="166" spans="1:24" ht="14.25" customHeight="1">
      <c r="A166" s="261" t="s">
        <v>694</v>
      </c>
      <c r="B166" s="239" t="s">
        <v>679</v>
      </c>
      <c r="C166" s="240">
        <v>45422</v>
      </c>
      <c r="D166" s="241">
        <v>47978</v>
      </c>
      <c r="E166" s="242">
        <v>5.7799999999999997E-2</v>
      </c>
      <c r="F166" s="243"/>
      <c r="G166" s="244"/>
      <c r="H166" s="245">
        <v>4438800000</v>
      </c>
      <c r="I166" s="246" t="s">
        <v>659</v>
      </c>
      <c r="K166" s="203"/>
    </row>
    <row r="167" spans="1:24" ht="14.25" customHeight="1">
      <c r="A167" s="211" t="s">
        <v>694</v>
      </c>
      <c r="B167" s="239" t="s">
        <v>681</v>
      </c>
      <c r="C167" s="240">
        <v>45446</v>
      </c>
      <c r="D167" s="241">
        <v>47978</v>
      </c>
      <c r="E167" s="242">
        <v>5.7799999999999997E-2</v>
      </c>
      <c r="F167" s="243"/>
      <c r="G167" s="244"/>
      <c r="H167" s="245">
        <v>3000000000</v>
      </c>
      <c r="I167" s="246" t="s">
        <v>659</v>
      </c>
      <c r="K167" s="203"/>
    </row>
    <row r="168" spans="1:24" ht="14.25" customHeight="1">
      <c r="A168" s="261" t="s">
        <v>695</v>
      </c>
      <c r="B168" s="239" t="s">
        <v>679</v>
      </c>
      <c r="C168" s="240">
        <v>45497</v>
      </c>
      <c r="D168" s="241">
        <v>48053</v>
      </c>
      <c r="E168" s="242">
        <v>5.3600000000000002E-2</v>
      </c>
      <c r="F168" s="243"/>
      <c r="G168" s="244"/>
      <c r="H168" s="245">
        <v>2561000000</v>
      </c>
      <c r="I168" s="246" t="s">
        <v>644</v>
      </c>
      <c r="K168" s="203"/>
    </row>
    <row r="169" spans="1:24" ht="14.25" customHeight="1">
      <c r="A169" s="211" t="s">
        <v>695</v>
      </c>
      <c r="B169" s="239" t="s">
        <v>681</v>
      </c>
      <c r="C169" s="240">
        <v>45554</v>
      </c>
      <c r="D169" s="241">
        <v>48053</v>
      </c>
      <c r="E169" s="242">
        <v>5.3600000000000002E-2</v>
      </c>
      <c r="F169" s="243"/>
      <c r="G169" s="244"/>
      <c r="H169" s="245">
        <v>2959300000</v>
      </c>
      <c r="I169" s="246" t="s">
        <v>644</v>
      </c>
      <c r="K169" s="203"/>
    </row>
    <row r="170" spans="1:24" ht="14.25" customHeight="1">
      <c r="A170" s="261" t="s">
        <v>696</v>
      </c>
      <c r="B170" s="239" t="s">
        <v>679</v>
      </c>
      <c r="C170" s="240">
        <v>45568</v>
      </c>
      <c r="D170" s="241">
        <v>48124</v>
      </c>
      <c r="E170" s="242">
        <v>5.3600000000000002E-2</v>
      </c>
      <c r="F170" s="243"/>
      <c r="G170" s="244"/>
      <c r="H170" s="245">
        <v>3128600000</v>
      </c>
      <c r="I170" s="246" t="s">
        <v>644</v>
      </c>
      <c r="K170" s="203"/>
    </row>
    <row r="171" spans="1:24" ht="14.25" customHeight="1">
      <c r="A171" s="211" t="s">
        <v>696</v>
      </c>
      <c r="B171" s="239" t="s">
        <v>681</v>
      </c>
      <c r="C171" s="240">
        <v>45621</v>
      </c>
      <c r="D171" s="241">
        <v>48124</v>
      </c>
      <c r="E171" s="242">
        <v>5.3600000000000002E-2</v>
      </c>
      <c r="F171" s="243"/>
      <c r="G171" s="244"/>
      <c r="H171" s="245">
        <v>3450000000</v>
      </c>
      <c r="I171" s="246" t="s">
        <v>644</v>
      </c>
      <c r="K171" s="203"/>
    </row>
    <row r="172" spans="1:24" ht="14.25" customHeight="1">
      <c r="A172" s="261" t="s">
        <v>697</v>
      </c>
      <c r="B172" s="239" t="s">
        <v>679</v>
      </c>
      <c r="C172" s="240">
        <v>45695</v>
      </c>
      <c r="D172" s="241">
        <v>48251</v>
      </c>
      <c r="E172" s="242">
        <v>4.0500000000000001E-2</v>
      </c>
      <c r="F172" s="243"/>
      <c r="G172" s="244"/>
      <c r="H172" s="245">
        <v>4599900000</v>
      </c>
      <c r="I172" s="246" t="s">
        <v>659</v>
      </c>
      <c r="K172" s="203"/>
    </row>
    <row r="173" spans="1:24" ht="14.25" customHeight="1">
      <c r="A173" s="211" t="s">
        <v>697</v>
      </c>
      <c r="B173" s="239" t="s">
        <v>681</v>
      </c>
      <c r="C173" s="240">
        <v>45719</v>
      </c>
      <c r="D173" s="241">
        <v>48251</v>
      </c>
      <c r="E173" s="242">
        <v>4.0500000000000001E-2</v>
      </c>
      <c r="F173" s="243"/>
      <c r="G173" s="244"/>
      <c r="H173" s="245">
        <v>3450000000</v>
      </c>
      <c r="I173" s="246" t="s">
        <v>659</v>
      </c>
      <c r="K173" s="203"/>
    </row>
    <row r="174" spans="1:24" ht="14.25" customHeight="1">
      <c r="A174" s="261" t="s">
        <v>698</v>
      </c>
      <c r="B174" s="239" t="s">
        <v>679</v>
      </c>
      <c r="C174" s="240">
        <v>45791</v>
      </c>
      <c r="D174" s="241">
        <v>48348</v>
      </c>
      <c r="E174" s="242">
        <v>3.9300000000000002E-2</v>
      </c>
      <c r="F174" s="243"/>
      <c r="G174" s="244"/>
      <c r="H174" s="245">
        <v>3290700000</v>
      </c>
      <c r="I174" s="246" t="s">
        <v>699</v>
      </c>
      <c r="K174" s="203"/>
    </row>
    <row r="175" spans="1:24" ht="14.25" customHeight="1">
      <c r="A175" s="211" t="s">
        <v>698</v>
      </c>
      <c r="B175" s="239" t="s">
        <v>681</v>
      </c>
      <c r="C175" s="240">
        <v>45819</v>
      </c>
      <c r="D175" s="241">
        <v>48348</v>
      </c>
      <c r="E175" s="242">
        <v>3.9300000000000002E-2</v>
      </c>
      <c r="F175" s="243"/>
      <c r="G175" s="244"/>
      <c r="H175" s="245">
        <v>2721100000</v>
      </c>
      <c r="I175" s="246" t="s">
        <v>699</v>
      </c>
      <c r="K175" s="203"/>
    </row>
    <row r="176" spans="1:24" ht="14.25" customHeight="1">
      <c r="A176" s="261" t="s">
        <v>700</v>
      </c>
      <c r="B176" s="239" t="s">
        <v>679</v>
      </c>
      <c r="C176" s="240">
        <v>45854</v>
      </c>
      <c r="D176" s="241">
        <v>48411</v>
      </c>
      <c r="E176" s="242">
        <v>4.2900000000000001E-2</v>
      </c>
      <c r="F176" s="243"/>
      <c r="G176" s="244"/>
      <c r="H176" s="245">
        <v>1143400000</v>
      </c>
      <c r="I176" s="246" t="s">
        <v>644</v>
      </c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</row>
    <row r="177" spans="1:24" ht="14.25" customHeight="1">
      <c r="A177" s="211" t="s">
        <v>700</v>
      </c>
      <c r="B177" s="239" t="s">
        <v>681</v>
      </c>
      <c r="C177" s="240">
        <v>45911</v>
      </c>
      <c r="D177" s="241">
        <v>48411</v>
      </c>
      <c r="E177" s="242">
        <v>4.2900000000000001E-2</v>
      </c>
      <c r="F177" s="243"/>
      <c r="G177" s="244"/>
      <c r="H177" s="245">
        <v>2191100000</v>
      </c>
      <c r="I177" s="246" t="s">
        <v>644</v>
      </c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</row>
    <row r="178" spans="1:24" ht="18" customHeight="1">
      <c r="A178" s="261" t="s">
        <v>701</v>
      </c>
      <c r="B178" s="239" t="s">
        <v>679</v>
      </c>
      <c r="C178" s="240">
        <v>45954</v>
      </c>
      <c r="D178" s="241">
        <v>48511</v>
      </c>
      <c r="E178" s="242">
        <v>4.6899999999999997E-2</v>
      </c>
      <c r="F178" s="243"/>
      <c r="G178" s="244"/>
      <c r="H178" s="245">
        <v>3450000000</v>
      </c>
      <c r="I178" s="246" t="s">
        <v>646</v>
      </c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</row>
    <row r="179" spans="1:24" ht="14.25" customHeight="1">
      <c r="A179" s="211" t="s">
        <v>701</v>
      </c>
      <c r="B179" s="239" t="s">
        <v>681</v>
      </c>
      <c r="C179" s="240">
        <v>45988</v>
      </c>
      <c r="D179" s="241">
        <v>48511</v>
      </c>
      <c r="E179" s="242">
        <v>4.6899999999999997E-2</v>
      </c>
      <c r="F179" s="243"/>
      <c r="G179" s="244"/>
      <c r="H179" s="245">
        <v>2779600000</v>
      </c>
      <c r="I179" s="246" t="s">
        <v>646</v>
      </c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</row>
    <row r="180" spans="1:24" ht="14.25" customHeight="1">
      <c r="A180" s="261" t="s">
        <v>702</v>
      </c>
      <c r="B180" s="239" t="s">
        <v>679</v>
      </c>
      <c r="C180" s="240">
        <v>46059</v>
      </c>
      <c r="D180" s="241">
        <v>48616</v>
      </c>
      <c r="E180" s="242">
        <v>4.1099999999999998E-2</v>
      </c>
      <c r="F180" s="243"/>
      <c r="G180" s="244"/>
      <c r="H180" s="245">
        <v>5175000000</v>
      </c>
      <c r="I180" s="246" t="s">
        <v>659</v>
      </c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</row>
    <row r="181" spans="1:24" ht="14.25" customHeight="1">
      <c r="A181" s="211" t="s">
        <v>702</v>
      </c>
      <c r="B181" s="239" t="s">
        <v>681</v>
      </c>
      <c r="C181" s="240">
        <v>46094</v>
      </c>
      <c r="D181" s="241">
        <v>48616</v>
      </c>
      <c r="E181" s="242">
        <v>4.1099999999999998E-2</v>
      </c>
      <c r="F181" s="243"/>
      <c r="G181" s="244"/>
      <c r="H181" s="245">
        <v>4600000000</v>
      </c>
      <c r="I181" s="246" t="s">
        <v>659</v>
      </c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</row>
    <row r="182" spans="1:24">
      <c r="A182" s="262"/>
      <c r="B182" s="155" t="s">
        <v>703</v>
      </c>
      <c r="C182" s="156"/>
      <c r="D182" s="230"/>
      <c r="E182" s="231"/>
      <c r="F182" s="248"/>
      <c r="G182" s="249"/>
      <c r="H182" s="234">
        <f>SUM(H142:H181)</f>
        <v>132406400000</v>
      </c>
      <c r="I182" s="235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</row>
    <row r="183" spans="1:24">
      <c r="A183" s="211"/>
      <c r="B183" s="263" t="s">
        <v>666</v>
      </c>
      <c r="C183" s="251"/>
      <c r="D183" s="192"/>
      <c r="E183" s="252"/>
      <c r="F183" s="253"/>
      <c r="G183" s="254"/>
      <c r="H183" s="214"/>
      <c r="I183" s="210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</row>
    <row r="184" spans="1:24">
      <c r="A184" s="261" t="s">
        <v>704</v>
      </c>
      <c r="B184" s="205" t="s">
        <v>705</v>
      </c>
      <c r="C184" s="251">
        <v>42566</v>
      </c>
      <c r="D184" s="192">
        <v>46218</v>
      </c>
      <c r="E184" s="252">
        <v>5.8000000000000003E-2</v>
      </c>
      <c r="F184" s="253"/>
      <c r="G184" s="254"/>
      <c r="H184" s="214">
        <v>3150000000</v>
      </c>
      <c r="I184" s="210" t="s">
        <v>706</v>
      </c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</row>
    <row r="185" spans="1:24">
      <c r="A185" s="211" t="s">
        <v>707</v>
      </c>
      <c r="B185" s="205" t="s">
        <v>705</v>
      </c>
      <c r="C185" s="251">
        <v>42650</v>
      </c>
      <c r="D185" s="192">
        <v>46302</v>
      </c>
      <c r="E185" s="252">
        <v>6.7000000000000004E-2</v>
      </c>
      <c r="F185" s="253"/>
      <c r="G185" s="254"/>
      <c r="H185" s="214">
        <v>2500000000</v>
      </c>
      <c r="I185" s="210" t="s">
        <v>646</v>
      </c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</row>
    <row r="186" spans="1:24">
      <c r="A186" s="261" t="s">
        <v>708</v>
      </c>
      <c r="B186" s="205" t="s">
        <v>705</v>
      </c>
      <c r="C186" s="251">
        <v>42744</v>
      </c>
      <c r="D186" s="192">
        <v>46396</v>
      </c>
      <c r="E186" s="252">
        <v>7.1999999999999995E-2</v>
      </c>
      <c r="F186" s="253"/>
      <c r="G186" s="254"/>
      <c r="H186" s="214">
        <v>2563300000</v>
      </c>
      <c r="I186" s="210" t="s">
        <v>648</v>
      </c>
      <c r="K186" s="203"/>
    </row>
    <row r="187" spans="1:24">
      <c r="A187" s="211" t="s">
        <v>708</v>
      </c>
      <c r="B187" s="205" t="s">
        <v>705</v>
      </c>
      <c r="C187" s="251">
        <v>42744</v>
      </c>
      <c r="D187" s="192">
        <v>46396</v>
      </c>
      <c r="E187" s="252">
        <v>7.1999999999999995E-2</v>
      </c>
      <c r="F187" s="253"/>
      <c r="G187" s="254"/>
      <c r="H187" s="214">
        <v>1874000000</v>
      </c>
      <c r="I187" s="210" t="s">
        <v>648</v>
      </c>
      <c r="K187" s="203"/>
    </row>
    <row r="188" spans="1:24">
      <c r="A188" s="261" t="s">
        <v>709</v>
      </c>
      <c r="B188" s="205" t="s">
        <v>705</v>
      </c>
      <c r="C188" s="251">
        <v>42828</v>
      </c>
      <c r="D188" s="192">
        <v>46480</v>
      </c>
      <c r="E188" s="252">
        <v>6.4500000000000002E-2</v>
      </c>
      <c r="F188" s="253"/>
      <c r="G188" s="254"/>
      <c r="H188" s="214">
        <v>4000000000</v>
      </c>
      <c r="I188" s="210" t="s">
        <v>641</v>
      </c>
      <c r="K188" s="203"/>
    </row>
    <row r="189" spans="1:24">
      <c r="A189" s="211" t="s">
        <v>709</v>
      </c>
      <c r="B189" s="205" t="s">
        <v>710</v>
      </c>
      <c r="C189" s="251">
        <v>43017</v>
      </c>
      <c r="D189" s="192">
        <v>46480</v>
      </c>
      <c r="E189" s="252">
        <v>6.4500000000000002E-2</v>
      </c>
      <c r="F189" s="253"/>
      <c r="G189" s="254"/>
      <c r="H189" s="214">
        <v>1345800000</v>
      </c>
      <c r="I189" s="210" t="s">
        <v>641</v>
      </c>
      <c r="K189" s="203"/>
    </row>
    <row r="190" spans="1:24">
      <c r="A190" s="261" t="s">
        <v>711</v>
      </c>
      <c r="B190" s="205" t="s">
        <v>705</v>
      </c>
      <c r="C190" s="251">
        <v>43111</v>
      </c>
      <c r="D190" s="192">
        <v>46763</v>
      </c>
      <c r="E190" s="252">
        <v>7.0000000000000007E-2</v>
      </c>
      <c r="F190" s="253"/>
      <c r="G190" s="254"/>
      <c r="H190" s="214">
        <v>3500000000</v>
      </c>
      <c r="I190" s="210" t="s">
        <v>648</v>
      </c>
      <c r="K190" s="203"/>
    </row>
    <row r="191" spans="1:24">
      <c r="A191" s="211" t="s">
        <v>712</v>
      </c>
      <c r="B191" s="205" t="s">
        <v>705</v>
      </c>
      <c r="C191" s="251">
        <v>43193</v>
      </c>
      <c r="D191" s="192">
        <v>46846</v>
      </c>
      <c r="E191" s="252">
        <v>6.9500000000000006E-2</v>
      </c>
      <c r="F191" s="253"/>
      <c r="G191" s="254"/>
      <c r="H191" s="214">
        <v>3108800000</v>
      </c>
      <c r="I191" s="210" t="s">
        <v>641</v>
      </c>
      <c r="K191" s="203"/>
    </row>
    <row r="192" spans="1:24">
      <c r="A192" s="261" t="s">
        <v>713</v>
      </c>
      <c r="B192" s="205" t="s">
        <v>705</v>
      </c>
      <c r="C192" s="251">
        <v>43287</v>
      </c>
      <c r="D192" s="192">
        <v>46940</v>
      </c>
      <c r="E192" s="252">
        <v>6.8000000000000005E-2</v>
      </c>
      <c r="F192" s="253"/>
      <c r="G192" s="254"/>
      <c r="H192" s="214">
        <v>2500000000</v>
      </c>
      <c r="I192" s="210" t="s">
        <v>706</v>
      </c>
      <c r="K192" s="203"/>
    </row>
    <row r="193" spans="1:11">
      <c r="A193" s="211" t="s">
        <v>713</v>
      </c>
      <c r="B193" s="205" t="s">
        <v>710</v>
      </c>
      <c r="C193" s="251">
        <v>43378</v>
      </c>
      <c r="D193" s="192">
        <v>46940</v>
      </c>
      <c r="E193" s="252">
        <v>6.8000000000000005E-2</v>
      </c>
      <c r="F193" s="253"/>
      <c r="G193" s="254"/>
      <c r="H193" s="214">
        <v>2000000000</v>
      </c>
      <c r="I193" s="210" t="s">
        <v>706</v>
      </c>
      <c r="K193" s="203"/>
    </row>
    <row r="194" spans="1:11">
      <c r="A194" s="261" t="s">
        <v>714</v>
      </c>
      <c r="B194" s="205" t="s">
        <v>705</v>
      </c>
      <c r="C194" s="251">
        <v>43481</v>
      </c>
      <c r="D194" s="192">
        <v>47134</v>
      </c>
      <c r="E194" s="252">
        <v>5.8500000000000003E-2</v>
      </c>
      <c r="F194" s="253"/>
      <c r="G194" s="254"/>
      <c r="H194" s="214">
        <v>4000000000</v>
      </c>
      <c r="I194" s="210" t="s">
        <v>648</v>
      </c>
      <c r="K194" s="203"/>
    </row>
    <row r="195" spans="1:11">
      <c r="A195" s="211" t="s">
        <v>714</v>
      </c>
      <c r="B195" s="205" t="s">
        <v>710</v>
      </c>
      <c r="C195" s="251">
        <v>43563</v>
      </c>
      <c r="D195" s="192">
        <v>47134</v>
      </c>
      <c r="E195" s="252">
        <v>5.8500000000000003E-2</v>
      </c>
      <c r="F195" s="253"/>
      <c r="G195" s="254"/>
      <c r="H195" s="214">
        <v>2465100000</v>
      </c>
      <c r="I195" s="210" t="s">
        <v>648</v>
      </c>
      <c r="K195" s="203"/>
    </row>
    <row r="196" spans="1:11">
      <c r="A196" s="261" t="s">
        <v>715</v>
      </c>
      <c r="B196" s="205" t="s">
        <v>705</v>
      </c>
      <c r="C196" s="251">
        <v>43654</v>
      </c>
      <c r="D196" s="192">
        <v>47307</v>
      </c>
      <c r="E196" s="252">
        <v>5.5300000000000002E-2</v>
      </c>
      <c r="F196" s="253"/>
      <c r="G196" s="254"/>
      <c r="H196" s="214">
        <v>3000000000</v>
      </c>
      <c r="I196" s="210" t="s">
        <v>706</v>
      </c>
      <c r="K196" s="203"/>
    </row>
    <row r="197" spans="1:11">
      <c r="A197" s="211" t="s">
        <v>715</v>
      </c>
      <c r="B197" s="205" t="s">
        <v>710</v>
      </c>
      <c r="C197" s="251">
        <v>43747</v>
      </c>
      <c r="D197" s="192">
        <v>47307</v>
      </c>
      <c r="E197" s="252">
        <v>5.5300000000000002E-2</v>
      </c>
      <c r="F197" s="253"/>
      <c r="G197" s="254"/>
      <c r="H197" s="214">
        <v>2000000000</v>
      </c>
      <c r="I197" s="210" t="s">
        <v>706</v>
      </c>
      <c r="K197" s="203"/>
    </row>
    <row r="198" spans="1:11">
      <c r="A198" s="261" t="s">
        <v>716</v>
      </c>
      <c r="B198" s="205" t="s">
        <v>705</v>
      </c>
      <c r="C198" s="251">
        <v>43838</v>
      </c>
      <c r="D198" s="192">
        <v>47491</v>
      </c>
      <c r="E198" s="252">
        <v>5.2900000000000003E-2</v>
      </c>
      <c r="F198" s="253"/>
      <c r="G198" s="254"/>
      <c r="H198" s="214">
        <v>3999900000</v>
      </c>
      <c r="I198" s="210" t="s">
        <v>648</v>
      </c>
      <c r="K198" s="203"/>
    </row>
    <row r="199" spans="1:11">
      <c r="A199" s="211" t="s">
        <v>716</v>
      </c>
      <c r="B199" s="205" t="s">
        <v>710</v>
      </c>
      <c r="C199" s="251">
        <v>43935</v>
      </c>
      <c r="D199" s="192">
        <v>47491</v>
      </c>
      <c r="E199" s="252">
        <v>5.2900000000000003E-2</v>
      </c>
      <c r="F199" s="253"/>
      <c r="G199" s="254"/>
      <c r="H199" s="214">
        <v>3000000000</v>
      </c>
      <c r="I199" s="210" t="s">
        <v>648</v>
      </c>
      <c r="K199" s="203"/>
    </row>
    <row r="200" spans="1:11">
      <c r="A200" s="261" t="s">
        <v>717</v>
      </c>
      <c r="B200" s="205" t="s">
        <v>705</v>
      </c>
      <c r="C200" s="251">
        <v>44040</v>
      </c>
      <c r="D200" s="192">
        <v>47692</v>
      </c>
      <c r="E200" s="252">
        <v>5.2200000000000003E-2</v>
      </c>
      <c r="F200" s="253"/>
      <c r="G200" s="254"/>
      <c r="H200" s="214">
        <v>3500000000</v>
      </c>
      <c r="I200" s="210" t="s">
        <v>706</v>
      </c>
      <c r="K200" s="203"/>
    </row>
    <row r="201" spans="1:11">
      <c r="A201" s="211" t="s">
        <v>717</v>
      </c>
      <c r="B201" s="205" t="s">
        <v>710</v>
      </c>
      <c r="C201" s="251">
        <v>44118</v>
      </c>
      <c r="D201" s="192">
        <v>47692</v>
      </c>
      <c r="E201" s="252">
        <v>5.2200000000000003E-2</v>
      </c>
      <c r="F201" s="253"/>
      <c r="G201" s="254"/>
      <c r="H201" s="214">
        <v>3000000000</v>
      </c>
      <c r="I201" s="210" t="s">
        <v>706</v>
      </c>
      <c r="K201" s="203"/>
    </row>
    <row r="202" spans="1:11">
      <c r="A202" s="261" t="s">
        <v>718</v>
      </c>
      <c r="B202" s="205" t="s">
        <v>705</v>
      </c>
      <c r="C202" s="251">
        <v>44211</v>
      </c>
      <c r="D202" s="192">
        <v>47863</v>
      </c>
      <c r="E202" s="252">
        <v>5.3800000000000001E-2</v>
      </c>
      <c r="F202" s="253"/>
      <c r="G202" s="254"/>
      <c r="H202" s="214">
        <v>3500000000</v>
      </c>
      <c r="I202" s="210" t="s">
        <v>648</v>
      </c>
      <c r="K202" s="203"/>
    </row>
    <row r="203" spans="1:11">
      <c r="A203" s="211" t="s">
        <v>718</v>
      </c>
      <c r="B203" s="205" t="s">
        <v>710</v>
      </c>
      <c r="C203" s="251">
        <v>44307</v>
      </c>
      <c r="D203" s="192">
        <v>47863</v>
      </c>
      <c r="E203" s="252">
        <v>5.3800000000000001E-2</v>
      </c>
      <c r="F203" s="253"/>
      <c r="G203" s="254"/>
      <c r="H203" s="214">
        <v>4600000000</v>
      </c>
      <c r="I203" s="210" t="s">
        <v>648</v>
      </c>
      <c r="K203" s="203"/>
    </row>
    <row r="204" spans="1:11">
      <c r="A204" s="261" t="s">
        <v>719</v>
      </c>
      <c r="B204" s="205" t="s">
        <v>705</v>
      </c>
      <c r="C204" s="251">
        <v>44384</v>
      </c>
      <c r="D204" s="192">
        <v>48036</v>
      </c>
      <c r="E204" s="252">
        <v>0.05</v>
      </c>
      <c r="F204" s="253"/>
      <c r="G204" s="254"/>
      <c r="H204" s="214">
        <v>5750000000</v>
      </c>
      <c r="I204" s="210" t="s">
        <v>706</v>
      </c>
      <c r="K204" s="203"/>
    </row>
    <row r="205" spans="1:11" ht="15.75" customHeight="1">
      <c r="A205" s="211" t="s">
        <v>719</v>
      </c>
      <c r="B205" s="205" t="s">
        <v>710</v>
      </c>
      <c r="C205" s="251">
        <v>44482</v>
      </c>
      <c r="D205" s="192">
        <v>48036</v>
      </c>
      <c r="E205" s="252">
        <v>0.05</v>
      </c>
      <c r="F205" s="253"/>
      <c r="G205" s="254"/>
      <c r="H205" s="214">
        <v>4467100000</v>
      </c>
      <c r="I205" s="210" t="s">
        <v>706</v>
      </c>
      <c r="K205" s="203"/>
    </row>
    <row r="206" spans="1:11" ht="15.75" customHeight="1">
      <c r="A206" s="261" t="s">
        <v>720</v>
      </c>
      <c r="B206" s="205" t="s">
        <v>705</v>
      </c>
      <c r="C206" s="251">
        <v>44582</v>
      </c>
      <c r="D206" s="192">
        <v>48234</v>
      </c>
      <c r="E206" s="252">
        <v>5.0999999999999997E-2</v>
      </c>
      <c r="F206" s="253"/>
      <c r="G206" s="254"/>
      <c r="H206" s="214">
        <v>5489600000</v>
      </c>
      <c r="I206" s="210" t="s">
        <v>648</v>
      </c>
      <c r="K206" s="203"/>
    </row>
    <row r="207" spans="1:11" ht="15.75" customHeight="1">
      <c r="A207" s="211" t="s">
        <v>720</v>
      </c>
      <c r="B207" s="205" t="s">
        <v>710</v>
      </c>
      <c r="C207" s="251">
        <v>44658</v>
      </c>
      <c r="D207" s="192">
        <v>48234</v>
      </c>
      <c r="E207" s="252">
        <v>5.0999999999999997E-2</v>
      </c>
      <c r="F207" s="253"/>
      <c r="G207" s="254"/>
      <c r="H207" s="214">
        <v>1790600000</v>
      </c>
      <c r="I207" s="210" t="s">
        <v>648</v>
      </c>
      <c r="K207" s="203"/>
    </row>
    <row r="208" spans="1:11" ht="15.75" customHeight="1">
      <c r="A208" s="261" t="s">
        <v>721</v>
      </c>
      <c r="B208" s="205" t="s">
        <v>705</v>
      </c>
      <c r="C208" s="251">
        <v>44762</v>
      </c>
      <c r="D208" s="192">
        <v>48415</v>
      </c>
      <c r="E208" s="252">
        <v>6.25E-2</v>
      </c>
      <c r="F208" s="253"/>
      <c r="G208" s="254"/>
      <c r="H208" s="214">
        <v>2000000000</v>
      </c>
      <c r="I208" s="210" t="s">
        <v>706</v>
      </c>
      <c r="K208" s="203"/>
    </row>
    <row r="209" spans="1:24" ht="15.75" customHeight="1">
      <c r="A209" s="211" t="s">
        <v>721</v>
      </c>
      <c r="B209" s="205" t="s">
        <v>710</v>
      </c>
      <c r="C209" s="251">
        <v>44847</v>
      </c>
      <c r="D209" s="192">
        <v>48415</v>
      </c>
      <c r="E209" s="252">
        <v>6.25E-2</v>
      </c>
      <c r="F209" s="253"/>
      <c r="G209" s="254"/>
      <c r="H209" s="214">
        <v>764800000</v>
      </c>
      <c r="I209" s="210" t="s">
        <v>706</v>
      </c>
      <c r="K209" s="203"/>
    </row>
    <row r="210" spans="1:24" ht="15.75" customHeight="1">
      <c r="A210" s="261" t="s">
        <v>722</v>
      </c>
      <c r="B210" s="205" t="s">
        <v>705</v>
      </c>
      <c r="C210" s="251">
        <v>44944</v>
      </c>
      <c r="D210" s="192">
        <v>48597</v>
      </c>
      <c r="E210" s="252">
        <v>7.5999999999999998E-2</v>
      </c>
      <c r="F210" s="253"/>
      <c r="G210" s="254"/>
      <c r="H210" s="214">
        <v>2875000000</v>
      </c>
      <c r="I210" s="210" t="s">
        <v>648</v>
      </c>
      <c r="K210" s="203"/>
    </row>
    <row r="211" spans="1:24" ht="15.75" customHeight="1">
      <c r="A211" s="211" t="s">
        <v>722</v>
      </c>
      <c r="B211" s="205" t="s">
        <v>710</v>
      </c>
      <c r="C211" s="251">
        <v>45029</v>
      </c>
      <c r="D211" s="192">
        <v>48597</v>
      </c>
      <c r="E211" s="252">
        <v>7.5999999999999998E-2</v>
      </c>
      <c r="F211" s="253"/>
      <c r="G211" s="254"/>
      <c r="H211" s="214">
        <v>3450000000</v>
      </c>
      <c r="I211" s="210" t="s">
        <v>648</v>
      </c>
      <c r="K211" s="203"/>
    </row>
    <row r="212" spans="1:24" ht="15.75" customHeight="1">
      <c r="A212" s="261" t="s">
        <v>723</v>
      </c>
      <c r="B212" s="205" t="s">
        <v>705</v>
      </c>
      <c r="C212" s="251">
        <v>45120</v>
      </c>
      <c r="D212" s="192">
        <v>48773</v>
      </c>
      <c r="E212" s="252">
        <v>0.06</v>
      </c>
      <c r="F212" s="253"/>
      <c r="G212" s="254"/>
      <c r="H212" s="214">
        <v>3392900000</v>
      </c>
      <c r="I212" s="210" t="s">
        <v>706</v>
      </c>
      <c r="K212" s="203"/>
    </row>
    <row r="213" spans="1:24" ht="15.75" customHeight="1">
      <c r="A213" s="211" t="s">
        <v>723</v>
      </c>
      <c r="B213" s="205" t="s">
        <v>710</v>
      </c>
      <c r="C213" s="251">
        <v>45229</v>
      </c>
      <c r="D213" s="192">
        <v>48773</v>
      </c>
      <c r="E213" s="252">
        <v>0.06</v>
      </c>
      <c r="F213" s="253"/>
      <c r="G213" s="254"/>
      <c r="H213" s="214">
        <v>2408800000</v>
      </c>
      <c r="I213" s="210" t="s">
        <v>706</v>
      </c>
      <c r="K213" s="203"/>
    </row>
    <row r="214" spans="1:24" ht="15.75" customHeight="1">
      <c r="A214" s="261" t="s">
        <v>724</v>
      </c>
      <c r="B214" s="205" t="s">
        <v>705</v>
      </c>
      <c r="C214" s="251">
        <v>45315</v>
      </c>
      <c r="D214" s="192">
        <v>48968</v>
      </c>
      <c r="E214" s="252">
        <v>6.7799999999999999E-2</v>
      </c>
      <c r="F214" s="253"/>
      <c r="G214" s="254"/>
      <c r="H214" s="214">
        <v>4153600000</v>
      </c>
      <c r="I214" s="210" t="s">
        <v>648</v>
      </c>
      <c r="K214" s="203"/>
    </row>
    <row r="215" spans="1:24" ht="15.75" customHeight="1">
      <c r="A215" s="211" t="s">
        <v>724</v>
      </c>
      <c r="B215" s="205" t="s">
        <v>710</v>
      </c>
      <c r="C215" s="251">
        <v>45407</v>
      </c>
      <c r="D215" s="192">
        <v>48968</v>
      </c>
      <c r="E215" s="252">
        <v>6.7799999999999999E-2</v>
      </c>
      <c r="F215" s="253"/>
      <c r="G215" s="254"/>
      <c r="H215" s="214">
        <v>3450000000</v>
      </c>
      <c r="I215" s="210" t="s">
        <v>648</v>
      </c>
      <c r="K215" s="203"/>
    </row>
    <row r="216" spans="1:24" ht="15.75" customHeight="1">
      <c r="A216" s="261" t="s">
        <v>725</v>
      </c>
      <c r="B216" s="205" t="s">
        <v>705</v>
      </c>
      <c r="C216" s="251">
        <v>45498</v>
      </c>
      <c r="D216" s="192">
        <v>49150</v>
      </c>
      <c r="E216" s="252">
        <v>6.13E-2</v>
      </c>
      <c r="F216" s="253"/>
      <c r="G216" s="254"/>
      <c r="H216" s="214">
        <v>4292600000</v>
      </c>
      <c r="I216" s="210" t="s">
        <v>706</v>
      </c>
      <c r="K216" s="203"/>
    </row>
    <row r="217" spans="1:24" ht="15.75" customHeight="1">
      <c r="A217" s="211" t="s">
        <v>725</v>
      </c>
      <c r="B217" s="205" t="s">
        <v>710</v>
      </c>
      <c r="C217" s="251">
        <v>45590</v>
      </c>
      <c r="D217" s="192">
        <v>49150</v>
      </c>
      <c r="E217" s="252">
        <v>6.13E-2</v>
      </c>
      <c r="F217" s="253"/>
      <c r="G217" s="254"/>
      <c r="H217" s="214">
        <v>3450000000</v>
      </c>
      <c r="I217" s="210" t="s">
        <v>706</v>
      </c>
      <c r="K217" s="203"/>
    </row>
    <row r="218" spans="1:24" ht="15.75" customHeight="1">
      <c r="A218" s="261" t="s">
        <v>726</v>
      </c>
      <c r="B218" s="205" t="s">
        <v>705</v>
      </c>
      <c r="C218" s="251">
        <v>45680</v>
      </c>
      <c r="D218" s="192">
        <v>49332</v>
      </c>
      <c r="E218" s="252">
        <v>5.2499999999999998E-2</v>
      </c>
      <c r="F218" s="253"/>
      <c r="G218" s="254"/>
      <c r="H218" s="214">
        <v>4599900000</v>
      </c>
      <c r="I218" s="210" t="s">
        <v>648</v>
      </c>
      <c r="K218" s="203"/>
    </row>
    <row r="219" spans="1:24" ht="15.75" customHeight="1">
      <c r="A219" s="211" t="s">
        <v>726</v>
      </c>
      <c r="B219" s="205" t="s">
        <v>710</v>
      </c>
      <c r="C219" s="251">
        <v>45764</v>
      </c>
      <c r="D219" s="192">
        <v>49332</v>
      </c>
      <c r="E219" s="252">
        <v>5.2499999999999998E-2</v>
      </c>
      <c r="F219" s="253"/>
      <c r="G219" s="254"/>
      <c r="H219" s="214">
        <v>3701000000</v>
      </c>
      <c r="I219" s="210" t="s">
        <v>648</v>
      </c>
      <c r="K219" s="203"/>
    </row>
    <row r="220" spans="1:24" ht="15.75" customHeight="1">
      <c r="A220" s="261" t="s">
        <v>727</v>
      </c>
      <c r="B220" s="205" t="s">
        <v>705</v>
      </c>
      <c r="C220" s="251">
        <v>45862</v>
      </c>
      <c r="D220" s="192">
        <v>49514</v>
      </c>
      <c r="E220" s="252">
        <v>5.0500000000000003E-2</v>
      </c>
      <c r="F220" s="253"/>
      <c r="G220" s="254"/>
      <c r="H220" s="214">
        <v>2052300000</v>
      </c>
      <c r="I220" s="210" t="s">
        <v>706</v>
      </c>
      <c r="K220" s="203"/>
    </row>
    <row r="221" spans="1:24" ht="15.75" customHeight="1">
      <c r="A221" s="211" t="s">
        <v>727</v>
      </c>
      <c r="B221" s="205" t="s">
        <v>710</v>
      </c>
      <c r="C221" s="251">
        <v>45953</v>
      </c>
      <c r="D221" s="192">
        <v>49514</v>
      </c>
      <c r="E221" s="252">
        <v>5.0500000000000003E-2</v>
      </c>
      <c r="F221" s="253"/>
      <c r="G221" s="254"/>
      <c r="H221" s="214">
        <v>2875000000</v>
      </c>
      <c r="I221" s="210" t="s">
        <v>706</v>
      </c>
      <c r="K221" s="203"/>
      <c r="L221" s="203"/>
      <c r="M221" s="203"/>
      <c r="N221" s="203"/>
      <c r="O221" s="203"/>
      <c r="P221" s="203"/>
      <c r="Q221" s="203"/>
    </row>
    <row r="222" spans="1:24" ht="15.75" customHeight="1">
      <c r="A222" s="261" t="s">
        <v>728</v>
      </c>
      <c r="B222" s="205" t="s">
        <v>705</v>
      </c>
      <c r="C222" s="251">
        <v>46041</v>
      </c>
      <c r="D222" s="192">
        <v>49693</v>
      </c>
      <c r="E222" s="252">
        <v>5.1499999999999997E-2</v>
      </c>
      <c r="F222" s="253"/>
      <c r="G222" s="254"/>
      <c r="H222" s="214">
        <v>4600000000</v>
      </c>
      <c r="I222" s="210" t="s">
        <v>648</v>
      </c>
      <c r="K222" s="203"/>
      <c r="L222" s="203"/>
      <c r="M222" s="203"/>
      <c r="N222" s="203"/>
      <c r="O222" s="203"/>
      <c r="P222" s="203"/>
      <c r="Q222" s="203"/>
    </row>
    <row r="223" spans="1:24" ht="15.75" customHeight="1">
      <c r="A223" s="211" t="s">
        <v>728</v>
      </c>
      <c r="B223" s="205" t="s">
        <v>710</v>
      </c>
      <c r="C223" s="251">
        <v>46087</v>
      </c>
      <c r="D223" s="192">
        <v>49693</v>
      </c>
      <c r="E223" s="252">
        <v>5.1499999999999997E-2</v>
      </c>
      <c r="F223" s="253"/>
      <c r="G223" s="254"/>
      <c r="H223" s="214">
        <v>3847000000</v>
      </c>
      <c r="I223" s="210" t="s">
        <v>648</v>
      </c>
      <c r="K223" s="203"/>
      <c r="L223" s="203"/>
      <c r="M223" s="203"/>
      <c r="N223" s="203"/>
      <c r="O223" s="203"/>
      <c r="P223" s="203"/>
      <c r="Q223" s="203"/>
    </row>
    <row r="224" spans="1:24">
      <c r="A224" s="261"/>
      <c r="B224" s="264" t="s">
        <v>729</v>
      </c>
      <c r="C224" s="251"/>
      <c r="D224" s="192"/>
      <c r="E224" s="252"/>
      <c r="F224" s="253"/>
      <c r="G224" s="254"/>
      <c r="H224" s="214"/>
      <c r="I224" s="210"/>
      <c r="K224" s="203"/>
      <c r="L224" s="203"/>
      <c r="M224" s="203"/>
      <c r="N224" s="203"/>
      <c r="O224" s="203"/>
      <c r="P224" s="203"/>
      <c r="Q224" s="203"/>
      <c r="V224" s="265"/>
      <c r="W224" s="265"/>
      <c r="X224" s="265"/>
    </row>
    <row r="225" spans="1:24" s="274" customFormat="1">
      <c r="A225" s="211" t="s">
        <v>730</v>
      </c>
      <c r="B225" s="266" t="s">
        <v>705</v>
      </c>
      <c r="C225" s="267">
        <v>42474</v>
      </c>
      <c r="D225" s="268">
        <v>46126</v>
      </c>
      <c r="E225" s="269">
        <v>5.2796666666666665E-2</v>
      </c>
      <c r="F225" s="270">
        <v>2.5499999999999998E-2</v>
      </c>
      <c r="G225" s="271"/>
      <c r="H225" s="272">
        <v>1640500000</v>
      </c>
      <c r="I225" s="273" t="s">
        <v>641</v>
      </c>
      <c r="J225" s="137"/>
      <c r="K225" s="203"/>
      <c r="L225" s="203"/>
      <c r="M225" s="203"/>
      <c r="N225" s="203"/>
      <c r="O225" s="203"/>
      <c r="P225" s="203"/>
      <c r="Q225" s="203"/>
      <c r="R225" s="137"/>
      <c r="S225" s="137"/>
      <c r="T225" s="137"/>
      <c r="U225" s="137"/>
      <c r="V225" s="265"/>
      <c r="W225" s="265"/>
      <c r="X225" s="265"/>
    </row>
    <row r="226" spans="1:24" s="274" customFormat="1">
      <c r="A226" s="261" t="s">
        <v>731</v>
      </c>
      <c r="B226" s="266" t="s">
        <v>705</v>
      </c>
      <c r="C226" s="267">
        <v>42566</v>
      </c>
      <c r="D226" s="268">
        <v>46218</v>
      </c>
      <c r="E226" s="269">
        <v>5.1409999999999997E-2</v>
      </c>
      <c r="F226" s="270">
        <v>2.4E-2</v>
      </c>
      <c r="G226" s="271"/>
      <c r="H226" s="272">
        <v>850000000</v>
      </c>
      <c r="I226" s="273" t="s">
        <v>706</v>
      </c>
      <c r="J226" s="137"/>
      <c r="K226" s="203"/>
      <c r="L226" s="203"/>
      <c r="M226" s="203"/>
      <c r="N226" s="203"/>
      <c r="O226" s="203"/>
      <c r="P226" s="203"/>
      <c r="Q226" s="203"/>
      <c r="R226" s="265"/>
      <c r="S226" s="265"/>
      <c r="T226" s="265"/>
      <c r="U226" s="265"/>
      <c r="V226" s="265"/>
      <c r="W226" s="265"/>
      <c r="X226" s="265"/>
    </row>
    <row r="227" spans="1:24">
      <c r="A227" s="275"/>
      <c r="B227" s="275" t="s">
        <v>732</v>
      </c>
      <c r="C227" s="156"/>
      <c r="D227" s="276"/>
      <c r="E227" s="277"/>
      <c r="F227" s="278"/>
      <c r="G227" s="279"/>
      <c r="H227" s="280">
        <f>SUM(H184:H226)</f>
        <v>131507600000</v>
      </c>
      <c r="I227" s="281"/>
      <c r="K227" s="203"/>
      <c r="L227" s="203"/>
      <c r="M227" s="203"/>
      <c r="N227" s="203"/>
      <c r="O227" s="203"/>
      <c r="P227" s="203"/>
      <c r="Q227" s="203"/>
      <c r="R227" s="265"/>
      <c r="S227" s="265"/>
      <c r="T227" s="265"/>
      <c r="U227" s="265"/>
      <c r="V227" s="265"/>
      <c r="W227" s="265"/>
      <c r="X227" s="265"/>
    </row>
    <row r="228" spans="1:24">
      <c r="A228" s="261"/>
      <c r="B228" s="282" t="s">
        <v>666</v>
      </c>
      <c r="C228" s="282"/>
      <c r="D228" s="282"/>
      <c r="E228" s="282"/>
      <c r="F228" s="282"/>
      <c r="G228" s="283"/>
      <c r="H228" s="282"/>
      <c r="I228" s="284"/>
      <c r="K228" s="203"/>
      <c r="L228" s="203"/>
      <c r="M228" s="203"/>
      <c r="N228" s="203"/>
      <c r="O228" s="203"/>
      <c r="P228" s="203"/>
      <c r="Q228" s="203"/>
      <c r="R228" s="265"/>
      <c r="S228" s="265"/>
      <c r="T228" s="265"/>
      <c r="U228" s="265"/>
      <c r="V228" s="265"/>
      <c r="W228" s="265"/>
      <c r="X228" s="265"/>
    </row>
    <row r="229" spans="1:24">
      <c r="A229" s="285" t="s">
        <v>733</v>
      </c>
      <c r="B229" s="205" t="s">
        <v>734</v>
      </c>
      <c r="C229" s="251">
        <v>44510</v>
      </c>
      <c r="D229" s="251">
        <v>49989</v>
      </c>
      <c r="E229" s="252">
        <v>5.8799999999999998E-2</v>
      </c>
      <c r="F229" s="253"/>
      <c r="G229" s="254"/>
      <c r="H229" s="214">
        <v>1150000000</v>
      </c>
      <c r="I229" s="210" t="s">
        <v>646</v>
      </c>
      <c r="K229" s="203"/>
      <c r="L229" s="203"/>
      <c r="M229" s="203"/>
      <c r="N229" s="203"/>
      <c r="O229" s="203"/>
      <c r="P229" s="203"/>
      <c r="Q229" s="203"/>
      <c r="R229" s="265"/>
      <c r="S229" s="265"/>
      <c r="T229" s="265"/>
      <c r="U229" s="265"/>
      <c r="V229" s="265"/>
      <c r="W229" s="265"/>
      <c r="X229" s="265"/>
    </row>
    <row r="230" spans="1:24">
      <c r="A230" s="261" t="s">
        <v>733</v>
      </c>
      <c r="B230" s="261" t="s">
        <v>735</v>
      </c>
      <c r="C230" s="286">
        <v>44610</v>
      </c>
      <c r="D230" s="287">
        <v>49989</v>
      </c>
      <c r="E230" s="288">
        <v>5.8799999999999998E-2</v>
      </c>
      <c r="F230" s="289"/>
      <c r="G230" s="290"/>
      <c r="H230" s="291">
        <v>2300000000</v>
      </c>
      <c r="I230" s="292" t="s">
        <v>646</v>
      </c>
      <c r="K230" s="203"/>
      <c r="L230" s="203"/>
      <c r="M230" s="203"/>
      <c r="N230" s="203"/>
      <c r="O230" s="203"/>
      <c r="P230" s="203"/>
      <c r="Q230" s="203"/>
      <c r="R230" s="265"/>
      <c r="S230" s="265"/>
      <c r="T230" s="265"/>
      <c r="U230" s="265"/>
      <c r="V230" s="265"/>
      <c r="W230" s="265"/>
      <c r="X230" s="265"/>
    </row>
    <row r="231" spans="1:24">
      <c r="A231" s="285" t="s">
        <v>733</v>
      </c>
      <c r="B231" s="205" t="s">
        <v>735</v>
      </c>
      <c r="C231" s="251">
        <v>44690</v>
      </c>
      <c r="D231" s="251">
        <v>49989</v>
      </c>
      <c r="E231" s="252">
        <v>5.8799999999999998E-2</v>
      </c>
      <c r="F231" s="253"/>
      <c r="G231" s="254"/>
      <c r="H231" s="214">
        <v>785400000</v>
      </c>
      <c r="I231" s="210" t="s">
        <v>646</v>
      </c>
      <c r="K231" s="203"/>
      <c r="L231" s="203"/>
      <c r="M231" s="203"/>
      <c r="N231" s="203"/>
      <c r="O231" s="203"/>
      <c r="P231" s="203"/>
      <c r="Q231" s="203"/>
      <c r="R231" s="265"/>
      <c r="S231" s="265"/>
      <c r="T231" s="265"/>
      <c r="U231" s="265"/>
      <c r="V231" s="265"/>
      <c r="W231" s="265"/>
      <c r="X231" s="265"/>
    </row>
    <row r="232" spans="1:24">
      <c r="A232" s="261" t="s">
        <v>736</v>
      </c>
      <c r="B232" s="261" t="s">
        <v>734</v>
      </c>
      <c r="C232" s="286">
        <v>44833</v>
      </c>
      <c r="D232" s="287">
        <v>50312</v>
      </c>
      <c r="E232" s="288">
        <v>8.3900000000000002E-2</v>
      </c>
      <c r="F232" s="289"/>
      <c r="G232" s="290"/>
      <c r="H232" s="291">
        <v>1150000000</v>
      </c>
      <c r="I232" s="292" t="s">
        <v>680</v>
      </c>
      <c r="K232" s="203"/>
      <c r="L232" s="203"/>
      <c r="M232" s="203"/>
      <c r="N232" s="203"/>
      <c r="O232" s="203"/>
      <c r="P232" s="203"/>
      <c r="Q232" s="203"/>
      <c r="R232" s="265"/>
      <c r="S232" s="265"/>
      <c r="T232" s="265"/>
      <c r="U232" s="265"/>
      <c r="V232" s="265"/>
      <c r="W232" s="265"/>
      <c r="X232" s="265"/>
    </row>
    <row r="233" spans="1:24">
      <c r="A233" s="285" t="s">
        <v>736</v>
      </c>
      <c r="B233" s="205" t="s">
        <v>735</v>
      </c>
      <c r="C233" s="251">
        <v>44889</v>
      </c>
      <c r="D233" s="251">
        <v>50312</v>
      </c>
      <c r="E233" s="252">
        <v>8.3900000000000002E-2</v>
      </c>
      <c r="F233" s="253"/>
      <c r="G233" s="254"/>
      <c r="H233" s="214">
        <v>1000000000</v>
      </c>
      <c r="I233" s="210" t="s">
        <v>680</v>
      </c>
      <c r="K233" s="203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</row>
    <row r="234" spans="1:24">
      <c r="A234" s="261" t="s">
        <v>737</v>
      </c>
      <c r="B234" s="261" t="s">
        <v>734</v>
      </c>
      <c r="C234" s="286">
        <v>44979</v>
      </c>
      <c r="D234" s="287">
        <v>50458</v>
      </c>
      <c r="E234" s="288">
        <v>6.8000000000000005E-2</v>
      </c>
      <c r="F234" s="289"/>
      <c r="G234" s="290"/>
      <c r="H234" s="291">
        <v>2300000000</v>
      </c>
      <c r="I234" s="292" t="s">
        <v>659</v>
      </c>
      <c r="K234" s="203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</row>
    <row r="235" spans="1:24">
      <c r="A235" s="285" t="s">
        <v>737</v>
      </c>
      <c r="B235" s="205" t="s">
        <v>735</v>
      </c>
      <c r="C235" s="251">
        <v>45050</v>
      </c>
      <c r="D235" s="251">
        <v>50458</v>
      </c>
      <c r="E235" s="252">
        <v>6.8000000000000005E-2</v>
      </c>
      <c r="F235" s="253"/>
      <c r="G235" s="254"/>
      <c r="H235" s="214">
        <v>1543000000</v>
      </c>
      <c r="I235" s="210" t="s">
        <v>659</v>
      </c>
      <c r="K235" s="203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</row>
    <row r="236" spans="1:24">
      <c r="A236" s="261" t="s">
        <v>737</v>
      </c>
      <c r="B236" s="261" t="s">
        <v>735</v>
      </c>
      <c r="C236" s="286">
        <v>45184</v>
      </c>
      <c r="D236" s="287">
        <v>50458</v>
      </c>
      <c r="E236" s="288">
        <v>6.8000000000000005E-2</v>
      </c>
      <c r="F236" s="289"/>
      <c r="G236" s="290"/>
      <c r="H236" s="291">
        <v>581300000</v>
      </c>
      <c r="I236" s="292" t="s">
        <v>659</v>
      </c>
      <c r="K236" s="203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</row>
    <row r="237" spans="1:24">
      <c r="A237" s="285" t="s">
        <v>737</v>
      </c>
      <c r="B237" s="205" t="s">
        <v>735</v>
      </c>
      <c r="C237" s="251">
        <v>45204</v>
      </c>
      <c r="D237" s="251">
        <v>50458</v>
      </c>
      <c r="E237" s="252">
        <v>6.8000000000000005E-2</v>
      </c>
      <c r="F237" s="253"/>
      <c r="G237" s="254"/>
      <c r="H237" s="214">
        <v>1119900000</v>
      </c>
      <c r="I237" s="210" t="s">
        <v>659</v>
      </c>
      <c r="K237" s="203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</row>
    <row r="238" spans="1:24">
      <c r="A238" s="261" t="s">
        <v>738</v>
      </c>
      <c r="B238" s="261" t="s">
        <v>734</v>
      </c>
      <c r="C238" s="286">
        <v>45350</v>
      </c>
      <c r="D238" s="287">
        <v>50829</v>
      </c>
      <c r="E238" s="288">
        <v>7.9399999999999998E-2</v>
      </c>
      <c r="F238" s="289"/>
      <c r="G238" s="290"/>
      <c r="H238" s="291">
        <v>1835000000</v>
      </c>
      <c r="I238" s="292" t="s">
        <v>659</v>
      </c>
      <c r="K238" s="203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</row>
    <row r="239" spans="1:24">
      <c r="A239" s="285" t="s">
        <v>738</v>
      </c>
      <c r="B239" s="205" t="s">
        <v>735</v>
      </c>
      <c r="C239" s="251">
        <v>45428</v>
      </c>
      <c r="D239" s="251">
        <v>50829</v>
      </c>
      <c r="E239" s="252">
        <v>7.9399999999999998E-2</v>
      </c>
      <c r="F239" s="253"/>
      <c r="G239" s="254"/>
      <c r="H239" s="214">
        <v>1725000000</v>
      </c>
      <c r="I239" s="210" t="s">
        <v>659</v>
      </c>
      <c r="K239" s="203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</row>
    <row r="240" spans="1:24">
      <c r="A240" s="261" t="s">
        <v>739</v>
      </c>
      <c r="B240" s="261" t="s">
        <v>734</v>
      </c>
      <c r="C240" s="286">
        <v>45531</v>
      </c>
      <c r="D240" s="287">
        <v>51009</v>
      </c>
      <c r="E240" s="288">
        <v>6.9800000000000001E-2</v>
      </c>
      <c r="F240" s="289"/>
      <c r="G240" s="290"/>
      <c r="H240" s="291">
        <v>2181100000</v>
      </c>
      <c r="I240" s="292" t="s">
        <v>740</v>
      </c>
      <c r="K240" s="203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</row>
    <row r="241" spans="1:27">
      <c r="A241" s="285" t="s">
        <v>739</v>
      </c>
      <c r="B241" s="205" t="s">
        <v>735</v>
      </c>
      <c r="C241" s="251">
        <v>45623</v>
      </c>
      <c r="D241" s="251">
        <v>51009</v>
      </c>
      <c r="E241" s="252">
        <v>6.9800000000000001E-2</v>
      </c>
      <c r="F241" s="253"/>
      <c r="G241" s="254"/>
      <c r="H241" s="214">
        <v>1654200000</v>
      </c>
      <c r="I241" s="210" t="s">
        <v>740</v>
      </c>
      <c r="K241" s="203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</row>
    <row r="242" spans="1:27">
      <c r="A242" s="261" t="s">
        <v>741</v>
      </c>
      <c r="B242" s="261" t="s">
        <v>734</v>
      </c>
      <c r="C242" s="286">
        <v>45707</v>
      </c>
      <c r="D242" s="287">
        <v>51185</v>
      </c>
      <c r="E242" s="288">
        <v>5.5899999999999998E-2</v>
      </c>
      <c r="F242" s="289"/>
      <c r="G242" s="290"/>
      <c r="H242" s="291">
        <v>2299800000</v>
      </c>
      <c r="I242" s="292" t="s">
        <v>659</v>
      </c>
      <c r="K242" s="203"/>
      <c r="L242" s="265"/>
      <c r="M242" s="265"/>
      <c r="N242" s="265"/>
      <c r="O242" s="265"/>
      <c r="P242" s="265"/>
      <c r="Q242" s="265"/>
    </row>
    <row r="243" spans="1:27">
      <c r="A243" s="285" t="s">
        <v>741</v>
      </c>
      <c r="B243" s="205" t="s">
        <v>735</v>
      </c>
      <c r="C243" s="251">
        <v>45806</v>
      </c>
      <c r="D243" s="251">
        <v>51185</v>
      </c>
      <c r="E243" s="252">
        <v>5.5899999999999998E-2</v>
      </c>
      <c r="F243" s="253"/>
      <c r="G243" s="254"/>
      <c r="H243" s="214">
        <v>1725000000</v>
      </c>
      <c r="I243" s="210" t="s">
        <v>659</v>
      </c>
      <c r="K243" s="203"/>
      <c r="L243" s="203"/>
      <c r="M243" s="203"/>
      <c r="N243" s="203"/>
      <c r="O243" s="203"/>
      <c r="P243" s="203"/>
      <c r="Q243" s="203"/>
      <c r="R243" s="203"/>
      <c r="S243" s="265"/>
      <c r="T243" s="265"/>
      <c r="U243" s="265"/>
      <c r="V243" s="265"/>
      <c r="W243" s="265"/>
      <c r="X243" s="265"/>
      <c r="Y243" s="265"/>
      <c r="Z243" s="265"/>
    </row>
    <row r="244" spans="1:27">
      <c r="A244" s="261" t="s">
        <v>742</v>
      </c>
      <c r="B244" s="261" t="s">
        <v>734</v>
      </c>
      <c r="C244" s="286">
        <v>45889</v>
      </c>
      <c r="D244" s="287">
        <v>51368</v>
      </c>
      <c r="E244" s="288">
        <v>5.9499999999999997E-2</v>
      </c>
      <c r="F244" s="289"/>
      <c r="G244" s="290"/>
      <c r="H244" s="291">
        <v>2300000000</v>
      </c>
      <c r="I244" s="292" t="s">
        <v>740</v>
      </c>
      <c r="K244" s="203"/>
      <c r="L244" s="203"/>
      <c r="M244" s="203"/>
      <c r="N244" s="203"/>
      <c r="O244" s="203"/>
      <c r="P244" s="203"/>
      <c r="Q244" s="203"/>
      <c r="R244" s="203"/>
      <c r="S244" s="265"/>
      <c r="T244" s="265"/>
      <c r="U244" s="265"/>
      <c r="V244" s="265"/>
      <c r="W244" s="265"/>
      <c r="X244" s="265"/>
      <c r="Y244" s="265"/>
      <c r="Z244" s="265"/>
    </row>
    <row r="245" spans="1:27">
      <c r="A245" s="285" t="s">
        <v>742</v>
      </c>
      <c r="B245" s="205" t="s">
        <v>735</v>
      </c>
      <c r="C245" s="251">
        <v>45975</v>
      </c>
      <c r="D245" s="251">
        <v>51368</v>
      </c>
      <c r="E245" s="252">
        <v>5.9499999999999997E-2</v>
      </c>
      <c r="F245" s="253"/>
      <c r="G245" s="254"/>
      <c r="H245" s="214">
        <v>1500000000</v>
      </c>
      <c r="I245" s="210" t="s">
        <v>740</v>
      </c>
      <c r="K245" s="203"/>
      <c r="L245" s="203"/>
      <c r="M245" s="203"/>
      <c r="N245" s="203"/>
      <c r="O245" s="203"/>
      <c r="P245" s="203"/>
      <c r="Q245" s="203"/>
      <c r="R245" s="203"/>
      <c r="S245" s="265"/>
      <c r="T245" s="265"/>
      <c r="U245" s="265"/>
      <c r="V245" s="265"/>
      <c r="W245" s="265"/>
      <c r="X245" s="265"/>
      <c r="Y245" s="265"/>
      <c r="Z245" s="265"/>
    </row>
    <row r="246" spans="1:27">
      <c r="A246" s="261" t="s">
        <v>743</v>
      </c>
      <c r="B246" s="261" t="s">
        <v>734</v>
      </c>
      <c r="C246" s="286">
        <v>46057</v>
      </c>
      <c r="D246" s="286">
        <v>51536</v>
      </c>
      <c r="E246" s="288">
        <v>5.67E-2</v>
      </c>
      <c r="F246" s="289"/>
      <c r="G246" s="290"/>
      <c r="H246" s="291">
        <v>2295400000</v>
      </c>
      <c r="I246" s="210" t="s">
        <v>659</v>
      </c>
      <c r="K246" s="203"/>
      <c r="L246" s="203"/>
      <c r="M246" s="203"/>
      <c r="N246" s="203"/>
      <c r="O246" s="203"/>
      <c r="P246" s="203"/>
      <c r="Q246" s="203"/>
      <c r="R246" s="203"/>
      <c r="S246" s="265"/>
      <c r="T246" s="265"/>
      <c r="U246" s="265"/>
      <c r="V246" s="265"/>
      <c r="W246" s="265"/>
      <c r="X246" s="265"/>
      <c r="Y246" s="265"/>
      <c r="Z246" s="265"/>
    </row>
    <row r="247" spans="1:27">
      <c r="A247" s="275"/>
      <c r="B247" s="275" t="s">
        <v>744</v>
      </c>
      <c r="C247" s="156"/>
      <c r="D247" s="230"/>
      <c r="E247" s="231"/>
      <c r="F247" s="248"/>
      <c r="G247" s="249"/>
      <c r="H247" s="234">
        <f>SUM(H229:H246)</f>
        <v>29445100000</v>
      </c>
      <c r="I247" s="293"/>
      <c r="K247" s="203"/>
      <c r="L247" s="203"/>
      <c r="M247" s="203"/>
      <c r="N247" s="203"/>
      <c r="O247" s="203"/>
      <c r="P247" s="203"/>
      <c r="Q247" s="203"/>
      <c r="R247" s="203"/>
      <c r="S247" s="265"/>
      <c r="T247" s="265"/>
      <c r="U247" s="265"/>
      <c r="V247" s="265"/>
      <c r="W247" s="265"/>
      <c r="X247" s="265"/>
      <c r="Y247" s="265"/>
      <c r="Z247" s="265"/>
      <c r="AA247" s="265"/>
    </row>
    <row r="248" spans="1:27">
      <c r="A248" s="294"/>
      <c r="B248" s="295" t="s">
        <v>666</v>
      </c>
      <c r="C248" s="251"/>
      <c r="D248" s="192"/>
      <c r="E248" s="252"/>
      <c r="F248" s="253"/>
      <c r="G248" s="253"/>
      <c r="H248" s="214"/>
      <c r="I248" s="210"/>
      <c r="K248" s="203"/>
      <c r="L248" s="203"/>
      <c r="M248" s="203"/>
      <c r="N248" s="203"/>
      <c r="O248" s="203"/>
      <c r="P248" s="203"/>
      <c r="Q248" s="203"/>
      <c r="R248" s="203"/>
      <c r="S248" s="265"/>
      <c r="T248" s="265"/>
      <c r="U248" s="265"/>
      <c r="V248" s="265"/>
      <c r="W248" s="265"/>
      <c r="X248" s="265"/>
      <c r="Y248" s="265"/>
      <c r="Z248" s="265"/>
      <c r="AA248" s="265"/>
    </row>
    <row r="249" spans="1:27">
      <c r="A249" s="261" t="s">
        <v>745</v>
      </c>
      <c r="B249" s="261" t="s">
        <v>746</v>
      </c>
      <c r="C249" s="296">
        <v>45687</v>
      </c>
      <c r="D249" s="296">
        <v>52992</v>
      </c>
      <c r="E249" s="288">
        <v>6.7799999999999999E-2</v>
      </c>
      <c r="F249" s="289"/>
      <c r="G249" s="290"/>
      <c r="H249" s="291">
        <v>1721200000</v>
      </c>
      <c r="I249" s="292" t="s">
        <v>648</v>
      </c>
      <c r="K249" s="203"/>
      <c r="L249" s="203"/>
      <c r="M249" s="203"/>
      <c r="N249" s="203"/>
      <c r="O249" s="203"/>
      <c r="P249" s="203"/>
      <c r="Q249" s="203"/>
      <c r="R249" s="203"/>
      <c r="S249" s="265"/>
      <c r="T249" s="265"/>
      <c r="U249" s="265"/>
      <c r="V249" s="265"/>
      <c r="W249" s="265"/>
      <c r="X249" s="265"/>
      <c r="Y249" s="265"/>
      <c r="Z249" s="265"/>
      <c r="AA249" s="265"/>
    </row>
    <row r="250" spans="1:27">
      <c r="A250" s="285" t="s">
        <v>745</v>
      </c>
      <c r="B250" s="205" t="s">
        <v>747</v>
      </c>
      <c r="C250" s="251">
        <v>45737</v>
      </c>
      <c r="D250" s="192">
        <v>52992</v>
      </c>
      <c r="E250" s="252">
        <v>6.7799999999999999E-2</v>
      </c>
      <c r="F250" s="253"/>
      <c r="G250" s="253"/>
      <c r="H250" s="214">
        <v>1150000000</v>
      </c>
      <c r="I250" s="210" t="s">
        <v>648</v>
      </c>
      <c r="K250" s="203"/>
      <c r="L250" s="203"/>
      <c r="M250" s="203"/>
      <c r="N250" s="203"/>
      <c r="O250" s="203"/>
      <c r="P250" s="203"/>
      <c r="Q250" s="203"/>
      <c r="R250" s="203"/>
      <c r="S250" s="265"/>
      <c r="T250" s="265"/>
      <c r="U250" s="265"/>
      <c r="V250" s="265"/>
      <c r="W250" s="265"/>
      <c r="X250" s="265"/>
      <c r="Y250" s="265"/>
      <c r="Z250" s="265"/>
      <c r="AA250" s="265"/>
    </row>
    <row r="251" spans="1:27">
      <c r="A251" s="261" t="s">
        <v>748</v>
      </c>
      <c r="B251" s="261" t="s">
        <v>746</v>
      </c>
      <c r="C251" s="296">
        <v>45820</v>
      </c>
      <c r="D251" s="296">
        <v>53125</v>
      </c>
      <c r="E251" s="288">
        <v>6.5000000000000002E-2</v>
      </c>
      <c r="F251" s="289"/>
      <c r="G251" s="290"/>
      <c r="H251" s="291">
        <v>1934900000</v>
      </c>
      <c r="I251" s="292" t="s">
        <v>749</v>
      </c>
      <c r="K251" s="203"/>
      <c r="L251" s="203"/>
      <c r="M251" s="203"/>
      <c r="N251" s="203"/>
      <c r="O251" s="203"/>
      <c r="P251" s="203"/>
      <c r="Q251" s="203"/>
      <c r="R251" s="203"/>
      <c r="S251" s="265"/>
      <c r="T251" s="265"/>
      <c r="U251" s="265"/>
      <c r="V251" s="265"/>
      <c r="W251" s="265"/>
      <c r="X251" s="265"/>
      <c r="Y251" s="265"/>
      <c r="Z251" s="265"/>
      <c r="AA251" s="265"/>
    </row>
    <row r="252" spans="1:27">
      <c r="A252" s="285" t="s">
        <v>748</v>
      </c>
      <c r="B252" s="205" t="s">
        <v>747</v>
      </c>
      <c r="C252" s="251">
        <v>45919</v>
      </c>
      <c r="D252" s="192">
        <v>53125</v>
      </c>
      <c r="E252" s="252">
        <v>6.5000000000000002E-2</v>
      </c>
      <c r="F252" s="253"/>
      <c r="G252" s="253"/>
      <c r="H252" s="214">
        <v>1150000000</v>
      </c>
      <c r="I252" s="210" t="s">
        <v>749</v>
      </c>
      <c r="K252" s="203"/>
      <c r="L252" s="203"/>
      <c r="M252" s="203"/>
      <c r="N252" s="203"/>
      <c r="O252" s="203"/>
      <c r="P252" s="203"/>
      <c r="Q252" s="203"/>
      <c r="R252" s="203"/>
      <c r="S252" s="265"/>
      <c r="T252" s="265"/>
      <c r="U252" s="265"/>
      <c r="V252" s="265"/>
      <c r="W252" s="265"/>
      <c r="X252" s="265"/>
      <c r="Y252" s="265"/>
      <c r="Z252" s="265"/>
      <c r="AA252" s="265"/>
    </row>
    <row r="253" spans="1:27">
      <c r="A253" s="261" t="s">
        <v>750</v>
      </c>
      <c r="B253" s="261" t="s">
        <v>746</v>
      </c>
      <c r="C253" s="251">
        <v>46030</v>
      </c>
      <c r="D253" s="251">
        <v>53335</v>
      </c>
      <c r="E253" s="288">
        <v>6.7199999999999996E-2</v>
      </c>
      <c r="F253" s="289"/>
      <c r="G253" s="290"/>
      <c r="H253" s="291">
        <v>1724900000</v>
      </c>
      <c r="I253" s="292" t="s">
        <v>648</v>
      </c>
      <c r="K253" s="203"/>
      <c r="L253" s="203"/>
      <c r="M253" s="203"/>
      <c r="N253" s="203"/>
      <c r="O253" s="203"/>
      <c r="P253" s="203"/>
      <c r="Q253" s="203"/>
      <c r="R253" s="203"/>
      <c r="S253" s="265"/>
      <c r="T253" s="265"/>
      <c r="U253" s="265"/>
      <c r="V253" s="265"/>
      <c r="W253" s="265"/>
      <c r="X253" s="265"/>
      <c r="Y253" s="265"/>
      <c r="Z253" s="265"/>
      <c r="AA253" s="265"/>
    </row>
    <row r="254" spans="1:27">
      <c r="A254" s="285" t="s">
        <v>750</v>
      </c>
      <c r="B254" s="205" t="s">
        <v>747</v>
      </c>
      <c r="C254" s="251">
        <v>46085</v>
      </c>
      <c r="D254" s="251">
        <v>53335</v>
      </c>
      <c r="E254" s="252">
        <v>6.7199999999999996E-2</v>
      </c>
      <c r="F254" s="253"/>
      <c r="G254" s="253"/>
      <c r="H254" s="214">
        <v>1150000000</v>
      </c>
      <c r="I254" s="210" t="s">
        <v>648</v>
      </c>
      <c r="K254" s="203"/>
      <c r="L254" s="203"/>
      <c r="M254" s="203"/>
      <c r="N254" s="203"/>
      <c r="O254" s="203"/>
      <c r="P254" s="203"/>
      <c r="Q254" s="203"/>
      <c r="R254" s="203"/>
      <c r="S254" s="265"/>
      <c r="T254" s="265"/>
      <c r="U254" s="265"/>
      <c r="V254" s="265"/>
      <c r="W254" s="265"/>
      <c r="X254" s="265"/>
      <c r="Y254" s="265"/>
      <c r="Z254" s="265"/>
      <c r="AA254" s="265"/>
    </row>
    <row r="255" spans="1:27" ht="20.25" customHeight="1">
      <c r="A255" s="275"/>
      <c r="B255" s="275" t="s">
        <v>751</v>
      </c>
      <c r="C255" s="156"/>
      <c r="D255" s="230"/>
      <c r="E255" s="231"/>
      <c r="F255" s="248"/>
      <c r="G255" s="249"/>
      <c r="H255" s="234">
        <f>SUM(H248:H254)</f>
        <v>8831000000</v>
      </c>
      <c r="I255" s="293"/>
      <c r="K255" s="203"/>
      <c r="L255" s="203"/>
      <c r="M255" s="203"/>
      <c r="N255" s="203"/>
      <c r="O255" s="203"/>
      <c r="P255" s="203"/>
      <c r="Q255" s="203"/>
      <c r="R255" s="203"/>
      <c r="S255" s="265"/>
      <c r="T255" s="265"/>
      <c r="U255" s="265"/>
      <c r="V255" s="265"/>
      <c r="W255" s="265"/>
      <c r="X255" s="265"/>
      <c r="Y255" s="265"/>
      <c r="Z255" s="265"/>
      <c r="AA255" s="265"/>
    </row>
    <row r="256" spans="1:27" ht="3" customHeight="1">
      <c r="A256" s="297"/>
      <c r="B256" s="297"/>
      <c r="C256" s="298"/>
      <c r="D256" s="298"/>
      <c r="E256" s="299"/>
      <c r="F256" s="300"/>
      <c r="G256" s="301"/>
      <c r="H256" s="302"/>
      <c r="I256" s="303"/>
      <c r="K256" s="203"/>
      <c r="L256" s="203"/>
      <c r="M256" s="203"/>
      <c r="N256" s="203"/>
      <c r="O256" s="203"/>
      <c r="P256" s="203"/>
      <c r="Q256" s="203"/>
      <c r="R256" s="203"/>
      <c r="S256" s="265"/>
      <c r="T256" s="265"/>
      <c r="U256" s="265"/>
      <c r="V256" s="265"/>
      <c r="W256" s="265"/>
      <c r="X256" s="265"/>
      <c r="Y256" s="265"/>
      <c r="Z256" s="265"/>
      <c r="AA256" s="265"/>
    </row>
    <row r="257" spans="1:27">
      <c r="A257" s="304"/>
      <c r="B257" s="304" t="s">
        <v>752</v>
      </c>
      <c r="C257" s="305"/>
      <c r="D257" s="306"/>
      <c r="E257" s="307"/>
      <c r="F257" s="308"/>
      <c r="G257" s="309"/>
      <c r="H257" s="310">
        <f>H63+H94+H140+H182+H227+H247+H255+H67</f>
        <v>622705200000</v>
      </c>
      <c r="I257" s="311"/>
      <c r="J257" s="265"/>
      <c r="K257" s="203"/>
      <c r="L257" s="203"/>
      <c r="M257" s="203"/>
      <c r="N257" s="203"/>
      <c r="O257" s="203"/>
      <c r="P257" s="203"/>
      <c r="Q257" s="203"/>
      <c r="R257" s="203"/>
      <c r="S257" s="265"/>
      <c r="T257" s="265"/>
      <c r="U257" s="265"/>
      <c r="V257" s="265"/>
      <c r="W257" s="265"/>
      <c r="X257" s="265"/>
      <c r="Y257" s="265"/>
      <c r="Z257" s="265"/>
      <c r="AA257" s="265"/>
    </row>
    <row r="258" spans="1:27" ht="15.75" thickBot="1">
      <c r="A258" s="312"/>
      <c r="B258" s="312" t="s">
        <v>753</v>
      </c>
      <c r="C258" s="313"/>
      <c r="D258" s="313"/>
      <c r="E258" s="314"/>
      <c r="F258" s="315"/>
      <c r="G258" s="316"/>
      <c r="H258" s="317">
        <f>H257+G35</f>
        <v>787021279407</v>
      </c>
      <c r="I258" s="318"/>
      <c r="J258" s="265"/>
      <c r="K258" s="203"/>
      <c r="L258" s="203"/>
      <c r="M258" s="203"/>
      <c r="N258" s="203"/>
      <c r="O258" s="203"/>
      <c r="P258" s="203"/>
      <c r="Q258" s="203"/>
      <c r="R258" s="203"/>
      <c r="S258" s="265"/>
      <c r="T258" s="265"/>
      <c r="U258" s="265"/>
      <c r="V258" s="265"/>
      <c r="W258" s="265"/>
      <c r="X258" s="265"/>
      <c r="Y258" s="265"/>
      <c r="Z258" s="265"/>
      <c r="AA258" s="265"/>
    </row>
    <row r="259" spans="1:27" ht="15.75" thickTop="1">
      <c r="A259" s="319" t="s">
        <v>754</v>
      </c>
      <c r="B259" s="320"/>
      <c r="H259" s="322"/>
      <c r="I259" s="323"/>
      <c r="K259" s="203"/>
      <c r="L259" s="203"/>
      <c r="M259" s="203"/>
      <c r="N259" s="203"/>
      <c r="O259" s="203"/>
      <c r="P259" s="203"/>
      <c r="Q259" s="203"/>
      <c r="R259" s="203"/>
      <c r="S259" s="265"/>
      <c r="T259" s="265"/>
      <c r="U259" s="265"/>
      <c r="V259" s="265"/>
      <c r="W259" s="265"/>
      <c r="X259" s="265"/>
      <c r="Y259" s="265"/>
      <c r="Z259" s="265"/>
      <c r="AA259" s="265"/>
    </row>
    <row r="260" spans="1:27">
      <c r="A260" s="319"/>
      <c r="B260" s="320"/>
      <c r="H260" s="322"/>
      <c r="I260" s="323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</row>
    <row r="261" spans="1:27">
      <c r="A261" s="137"/>
      <c r="B261" s="137"/>
      <c r="C261" s="324"/>
      <c r="D261" s="137"/>
      <c r="E261" s="324"/>
      <c r="F261" s="324"/>
      <c r="G261" s="324"/>
      <c r="H261" s="325"/>
      <c r="I261" s="326"/>
    </row>
    <row r="262" spans="1:27" s="333" customFormat="1">
      <c r="A262" s="327"/>
      <c r="B262" s="327"/>
      <c r="C262" s="327"/>
      <c r="D262" s="328" t="s">
        <v>755</v>
      </c>
      <c r="E262" s="327"/>
      <c r="F262" s="329"/>
      <c r="G262" s="330"/>
      <c r="H262" s="331"/>
      <c r="I262" s="332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</row>
    <row r="263" spans="1:27">
      <c r="B263" s="140">
        <v>46112</v>
      </c>
    </row>
    <row r="264" spans="1:27">
      <c r="A264" s="334" t="s">
        <v>756</v>
      </c>
      <c r="B264" s="335"/>
      <c r="C264" s="334"/>
      <c r="D264" s="334"/>
      <c r="E264" s="336" t="s">
        <v>5</v>
      </c>
      <c r="F264" s="337"/>
      <c r="G264" s="335" t="s">
        <v>757</v>
      </c>
      <c r="H264" s="334" t="s">
        <v>758</v>
      </c>
      <c r="I264" s="334" t="s">
        <v>758</v>
      </c>
    </row>
    <row r="265" spans="1:27">
      <c r="A265" s="338" t="s">
        <v>759</v>
      </c>
      <c r="B265" s="339" t="s">
        <v>760</v>
      </c>
      <c r="C265" s="338" t="s">
        <v>761</v>
      </c>
      <c r="D265" s="338" t="s">
        <v>762</v>
      </c>
      <c r="E265" s="340" t="s">
        <v>763</v>
      </c>
      <c r="F265" s="341" t="s">
        <v>764</v>
      </c>
      <c r="G265" s="339" t="s">
        <v>765</v>
      </c>
      <c r="H265" s="338" t="s">
        <v>766</v>
      </c>
      <c r="I265" s="338" t="s">
        <v>767</v>
      </c>
    </row>
    <row r="266" spans="1:27">
      <c r="A266" s="342" t="s">
        <v>768</v>
      </c>
      <c r="B266" s="342" t="s">
        <v>585</v>
      </c>
      <c r="C266" s="342" t="s">
        <v>769</v>
      </c>
      <c r="D266" s="342" t="s">
        <v>770</v>
      </c>
      <c r="E266" s="343"/>
      <c r="F266" s="343">
        <v>500</v>
      </c>
      <c r="G266" s="342">
        <v>96.03</v>
      </c>
      <c r="H266" s="342" t="s">
        <v>771</v>
      </c>
      <c r="I266" s="344" t="s">
        <v>772</v>
      </c>
    </row>
    <row r="267" spans="1:27">
      <c r="A267" s="345" t="s">
        <v>768</v>
      </c>
      <c r="B267" s="345" t="s">
        <v>585</v>
      </c>
      <c r="C267" s="345" t="s">
        <v>769</v>
      </c>
      <c r="D267" s="345" t="s">
        <v>770</v>
      </c>
      <c r="E267" s="346">
        <v>19.612504000000001</v>
      </c>
      <c r="F267" s="346">
        <f>E267*G266</f>
        <v>1883.38875912</v>
      </c>
      <c r="G267" s="345"/>
      <c r="H267" s="345" t="s">
        <v>773</v>
      </c>
      <c r="I267" s="347" t="s">
        <v>772</v>
      </c>
    </row>
    <row r="268" spans="1:27">
      <c r="A268" s="342" t="s">
        <v>774</v>
      </c>
      <c r="B268" s="342" t="s">
        <v>585</v>
      </c>
      <c r="C268" s="342" t="s">
        <v>775</v>
      </c>
      <c r="D268" s="342" t="s">
        <v>770</v>
      </c>
      <c r="E268" s="343">
        <v>5.6159487000000006</v>
      </c>
      <c r="F268" s="343">
        <f>E268*G266</f>
        <v>539.299553661</v>
      </c>
      <c r="G268" s="342"/>
      <c r="H268" s="342" t="s">
        <v>776</v>
      </c>
      <c r="I268" s="348" t="s">
        <v>777</v>
      </c>
    </row>
    <row r="269" spans="1:27">
      <c r="A269" s="345" t="s">
        <v>774</v>
      </c>
      <c r="B269" s="345" t="s">
        <v>778</v>
      </c>
      <c r="C269" s="345" t="s">
        <v>779</v>
      </c>
      <c r="D269" s="345" t="s">
        <v>770</v>
      </c>
      <c r="E269" s="346">
        <v>20</v>
      </c>
      <c r="F269" s="346">
        <f>E269*G266</f>
        <v>1920.6</v>
      </c>
      <c r="G269" s="345"/>
      <c r="H269" s="345" t="s">
        <v>780</v>
      </c>
      <c r="I269" s="347" t="s">
        <v>781</v>
      </c>
    </row>
    <row r="270" spans="1:27">
      <c r="A270" s="342" t="s">
        <v>774</v>
      </c>
      <c r="B270" s="342" t="s">
        <v>782</v>
      </c>
      <c r="C270" s="342" t="s">
        <v>783</v>
      </c>
      <c r="D270" s="342" t="s">
        <v>770</v>
      </c>
      <c r="E270" s="343">
        <v>15</v>
      </c>
      <c r="F270" s="343">
        <f>E270*G266</f>
        <v>1440.45</v>
      </c>
      <c r="G270" s="342"/>
      <c r="H270" s="342" t="s">
        <v>784</v>
      </c>
      <c r="I270" s="348" t="s">
        <v>785</v>
      </c>
    </row>
    <row r="271" spans="1:27">
      <c r="A271" s="345" t="s">
        <v>774</v>
      </c>
      <c r="B271" s="345" t="s">
        <v>430</v>
      </c>
      <c r="C271" s="345" t="s">
        <v>783</v>
      </c>
      <c r="D271" s="345" t="s">
        <v>770</v>
      </c>
      <c r="E271" s="346">
        <v>0.75</v>
      </c>
      <c r="F271" s="346">
        <f>E271*G266</f>
        <v>72.022500000000008</v>
      </c>
      <c r="G271" s="345"/>
      <c r="H271" s="345" t="s">
        <v>784</v>
      </c>
      <c r="I271" s="347" t="s">
        <v>785</v>
      </c>
    </row>
    <row r="272" spans="1:27" ht="16.5">
      <c r="A272" s="342" t="s">
        <v>786</v>
      </c>
      <c r="B272" s="342" t="s">
        <v>787</v>
      </c>
      <c r="C272" s="342" t="s">
        <v>788</v>
      </c>
      <c r="D272" s="342" t="s">
        <v>770</v>
      </c>
      <c r="E272" s="343"/>
      <c r="F272" s="343">
        <v>4.7762380700000007</v>
      </c>
      <c r="G272" s="342"/>
      <c r="H272" s="342" t="s">
        <v>789</v>
      </c>
      <c r="I272" s="348" t="s">
        <v>790</v>
      </c>
    </row>
    <row r="273" spans="1:19" ht="16.5">
      <c r="A273" s="345" t="s">
        <v>791</v>
      </c>
      <c r="B273" s="345" t="s">
        <v>787</v>
      </c>
      <c r="C273" s="345" t="s">
        <v>788</v>
      </c>
      <c r="D273" s="345" t="s">
        <v>770</v>
      </c>
      <c r="E273" s="346"/>
      <c r="F273" s="346">
        <v>1510.543446312</v>
      </c>
      <c r="G273" s="345"/>
      <c r="H273" s="345" t="s">
        <v>792</v>
      </c>
      <c r="I273" s="347" t="s">
        <v>793</v>
      </c>
    </row>
    <row r="274" spans="1:19" ht="16.5">
      <c r="A274" s="342" t="s">
        <v>794</v>
      </c>
      <c r="B274" s="342" t="s">
        <v>787</v>
      </c>
      <c r="C274" s="342" t="s">
        <v>788</v>
      </c>
      <c r="D274" s="342" t="s">
        <v>770</v>
      </c>
      <c r="E274" s="343"/>
      <c r="F274" s="343">
        <v>0</v>
      </c>
      <c r="G274" s="342"/>
      <c r="H274" s="342" t="s">
        <v>795</v>
      </c>
      <c r="I274" s="348" t="s">
        <v>796</v>
      </c>
    </row>
    <row r="275" spans="1:19">
      <c r="A275" s="345" t="s">
        <v>797</v>
      </c>
      <c r="B275" s="345" t="s">
        <v>787</v>
      </c>
      <c r="C275" s="345" t="s">
        <v>788</v>
      </c>
      <c r="D275" s="345" t="s">
        <v>770</v>
      </c>
      <c r="E275" s="346"/>
      <c r="F275" s="346">
        <v>39.040807385999997</v>
      </c>
      <c r="G275" s="345"/>
      <c r="H275" s="345" t="s">
        <v>798</v>
      </c>
      <c r="I275" s="347" t="s">
        <v>799</v>
      </c>
    </row>
    <row r="276" spans="1:19" ht="18">
      <c r="A276" s="342" t="s">
        <v>800</v>
      </c>
      <c r="B276" s="342" t="s">
        <v>787</v>
      </c>
      <c r="C276" s="342" t="s">
        <v>788</v>
      </c>
      <c r="D276" s="342" t="s">
        <v>770</v>
      </c>
      <c r="E276" s="343"/>
      <c r="F276" s="343">
        <v>399.86871889999998</v>
      </c>
      <c r="G276" s="342"/>
      <c r="H276" s="342" t="s">
        <v>801</v>
      </c>
      <c r="I276" s="348" t="s">
        <v>802</v>
      </c>
    </row>
    <row r="277" spans="1:19">
      <c r="A277" s="336"/>
      <c r="B277" s="337"/>
      <c r="C277" s="336"/>
      <c r="D277" s="337"/>
      <c r="E277" s="349">
        <f>SUM(E266:E276)</f>
        <v>60.978452700000005</v>
      </c>
      <c r="F277" s="349">
        <f>SUM(F266:F276)</f>
        <v>8309.9900234489996</v>
      </c>
      <c r="G277" s="336"/>
      <c r="H277" s="337"/>
      <c r="I277" s="350"/>
    </row>
    <row r="278" spans="1:19">
      <c r="F278" s="191"/>
    </row>
    <row r="279" spans="1:19">
      <c r="A279" s="191" t="s">
        <v>803</v>
      </c>
      <c r="F279" s="351"/>
    </row>
    <row r="280" spans="1:19">
      <c r="A280" s="191" t="s">
        <v>804</v>
      </c>
      <c r="F280" s="3"/>
      <c r="G280" s="352"/>
    </row>
    <row r="281" spans="1:19">
      <c r="A281" s="191" t="s">
        <v>805</v>
      </c>
      <c r="F281" s="3"/>
      <c r="G281" s="3"/>
    </row>
    <row r="282" spans="1:19">
      <c r="A282" s="191" t="s">
        <v>806</v>
      </c>
      <c r="F282" s="3"/>
      <c r="G282" s="3"/>
      <c r="J282" s="3"/>
      <c r="K282" s="3"/>
    </row>
    <row r="283" spans="1:19">
      <c r="A283" s="191" t="s">
        <v>807</v>
      </c>
      <c r="F283" s="3"/>
      <c r="G283" s="3"/>
      <c r="J283" s="3"/>
      <c r="K283" s="3"/>
    </row>
    <row r="284" spans="1:19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>
      <c r="A314" s="3"/>
      <c r="B314" s="3"/>
      <c r="F314" s="191"/>
      <c r="H314" s="191"/>
      <c r="I314" s="191"/>
    </row>
    <row r="315" spans="1:17">
      <c r="A315" s="3"/>
      <c r="B315" s="3"/>
      <c r="F315" s="191"/>
      <c r="H315" s="191"/>
      <c r="I315" s="191"/>
    </row>
    <row r="316" spans="1:17">
      <c r="A316" s="3"/>
      <c r="B316" s="3"/>
      <c r="F316" s="191"/>
      <c r="H316" s="191"/>
      <c r="I316" s="191"/>
    </row>
    <row r="317" spans="1:17">
      <c r="A317" s="3"/>
      <c r="B317" s="3"/>
    </row>
  </sheetData>
  <mergeCells count="7">
    <mergeCell ref="A1:G1"/>
    <mergeCell ref="A2:G2"/>
    <mergeCell ref="A39:I39"/>
    <mergeCell ref="E264:F264"/>
    <mergeCell ref="A277:B277"/>
    <mergeCell ref="C277:D277"/>
    <mergeCell ref="G277:H277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50A9-42DA-4301-ABA7-9B6FCC995D04}">
  <sheetPr>
    <tabColor theme="8" tint="0.59999389629810485"/>
  </sheetPr>
  <dimension ref="A1:M294"/>
  <sheetViews>
    <sheetView workbookViewId="0">
      <selection activeCell="C283" sqref="C283"/>
    </sheetView>
  </sheetViews>
  <sheetFormatPr defaultRowHeight="15"/>
  <cols>
    <col min="1" max="1" width="22.5703125" style="10" customWidth="1"/>
    <col min="2" max="2" width="25" style="104" customWidth="1"/>
    <col min="3" max="3" width="23.5703125" style="10" bestFit="1" customWidth="1"/>
    <col min="4" max="4" width="62.28515625" style="10" customWidth="1"/>
    <col min="5" max="5" width="16.7109375" style="105" customWidth="1"/>
    <col min="6" max="6" width="18" style="7" bestFit="1" customWidth="1"/>
    <col min="7" max="7" width="16.7109375" style="7" customWidth="1"/>
    <col min="8" max="8" width="18" style="91" bestFit="1" customWidth="1"/>
    <col min="9" max="9" width="19.5703125" style="92" customWidth="1"/>
    <col min="10" max="10" width="18.7109375" style="92" customWidth="1"/>
    <col min="11" max="11" width="74.2851562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4" customHeight="1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>
      <c r="A2" s="3"/>
      <c r="B2" s="2"/>
      <c r="C2" s="3"/>
      <c r="D2" s="3"/>
      <c r="E2" s="4"/>
      <c r="F2" s="5"/>
      <c r="G2" s="11"/>
      <c r="H2" s="12"/>
      <c r="I2" s="13"/>
      <c r="J2" s="14"/>
      <c r="K2" s="3"/>
    </row>
    <row r="3" spans="1:11" s="18" customFormat="1" ht="15" customHeight="1">
      <c r="A3" s="126" t="s">
        <v>1</v>
      </c>
      <c r="B3" s="126" t="s">
        <v>2</v>
      </c>
      <c r="C3" s="126" t="s">
        <v>3</v>
      </c>
      <c r="D3" s="126" t="s">
        <v>4</v>
      </c>
      <c r="E3" s="134" t="s">
        <v>590</v>
      </c>
      <c r="F3" s="127" t="s">
        <v>5</v>
      </c>
      <c r="G3" s="126" t="s">
        <v>6</v>
      </c>
      <c r="H3" s="127" t="s">
        <v>7</v>
      </c>
      <c r="I3" s="128" t="s">
        <v>8</v>
      </c>
      <c r="J3" s="128"/>
      <c r="K3" s="129" t="s">
        <v>9</v>
      </c>
    </row>
    <row r="4" spans="1:11" s="18" customFormat="1" ht="15" customHeight="1">
      <c r="A4" s="126"/>
      <c r="B4" s="126"/>
      <c r="C4" s="126"/>
      <c r="D4" s="126"/>
      <c r="E4" s="134"/>
      <c r="F4" s="127"/>
      <c r="G4" s="126"/>
      <c r="H4" s="127"/>
      <c r="I4" s="19" t="s">
        <v>10</v>
      </c>
      <c r="J4" s="19" t="s">
        <v>11</v>
      </c>
      <c r="K4" s="129"/>
    </row>
    <row r="5" spans="1:11" s="18" customFormat="1" ht="15" customHeight="1">
      <c r="A5" s="20">
        <v>8</v>
      </c>
      <c r="B5" s="21" t="s">
        <v>12</v>
      </c>
      <c r="C5" s="22" t="s">
        <v>13</v>
      </c>
      <c r="D5" s="22" t="s">
        <v>14</v>
      </c>
      <c r="E5" s="23">
        <v>32758</v>
      </c>
      <c r="F5" s="24">
        <v>1533875.64</v>
      </c>
      <c r="G5" s="25" t="s">
        <v>15</v>
      </c>
      <c r="H5" s="26">
        <v>178952.37</v>
      </c>
      <c r="I5" s="23">
        <v>36525</v>
      </c>
      <c r="J5" s="27">
        <v>47299</v>
      </c>
      <c r="K5" s="22" t="s">
        <v>16</v>
      </c>
    </row>
    <row r="6" spans="1:11" s="18" customFormat="1" ht="15" customHeight="1">
      <c r="A6" s="28">
        <v>12</v>
      </c>
      <c r="B6" s="29" t="s">
        <v>12</v>
      </c>
      <c r="C6" s="28" t="s">
        <v>13</v>
      </c>
      <c r="D6" s="29" t="s">
        <v>17</v>
      </c>
      <c r="E6" s="30">
        <v>33735</v>
      </c>
      <c r="F6" s="31">
        <v>2556459.41</v>
      </c>
      <c r="G6" s="32" t="s">
        <v>15</v>
      </c>
      <c r="H6" s="33">
        <v>558330.56999999995</v>
      </c>
      <c r="I6" s="30">
        <v>37621</v>
      </c>
      <c r="J6" s="30">
        <v>48395</v>
      </c>
      <c r="K6" s="34" t="s">
        <v>18</v>
      </c>
    </row>
    <row r="7" spans="1:11" s="18" customFormat="1" ht="15" customHeight="1">
      <c r="A7" s="35">
        <v>17</v>
      </c>
      <c r="B7" s="36" t="s">
        <v>19</v>
      </c>
      <c r="C7" s="37" t="s">
        <v>20</v>
      </c>
      <c r="D7" s="37" t="s">
        <v>21</v>
      </c>
      <c r="E7" s="38">
        <v>33780</v>
      </c>
      <c r="F7" s="39">
        <v>29999757.859999999</v>
      </c>
      <c r="G7" s="40" t="s">
        <v>22</v>
      </c>
      <c r="H7" s="41">
        <v>7199957.8600000003</v>
      </c>
      <c r="I7" s="38">
        <v>37483</v>
      </c>
      <c r="J7" s="42">
        <v>48259</v>
      </c>
      <c r="K7" s="37" t="s">
        <v>16</v>
      </c>
    </row>
    <row r="8" spans="1:11" s="18" customFormat="1" ht="15" customHeight="1">
      <c r="A8" s="28">
        <v>18</v>
      </c>
      <c r="B8" s="29" t="s">
        <v>19</v>
      </c>
      <c r="C8" s="28" t="s">
        <v>20</v>
      </c>
      <c r="D8" s="29" t="s">
        <v>23</v>
      </c>
      <c r="E8" s="30">
        <v>34030</v>
      </c>
      <c r="F8" s="31">
        <v>1800000</v>
      </c>
      <c r="G8" s="32" t="s">
        <v>22</v>
      </c>
      <c r="H8" s="33">
        <v>504000</v>
      </c>
      <c r="I8" s="30">
        <v>37787</v>
      </c>
      <c r="J8" s="30">
        <v>48563</v>
      </c>
      <c r="K8" s="34" t="s">
        <v>24</v>
      </c>
    </row>
    <row r="9" spans="1:11" s="18" customFormat="1" ht="15" customHeight="1">
      <c r="A9" s="35">
        <v>19</v>
      </c>
      <c r="B9" s="36" t="s">
        <v>19</v>
      </c>
      <c r="C9" s="37" t="s">
        <v>20</v>
      </c>
      <c r="D9" s="37" t="s">
        <v>25</v>
      </c>
      <c r="E9" s="38">
        <v>34242</v>
      </c>
      <c r="F9" s="39">
        <v>3606062.89</v>
      </c>
      <c r="G9" s="40" t="s">
        <v>22</v>
      </c>
      <c r="H9" s="41">
        <v>1081837.8899999999</v>
      </c>
      <c r="I9" s="38">
        <v>38032</v>
      </c>
      <c r="J9" s="42">
        <v>48806</v>
      </c>
      <c r="K9" s="37" t="s">
        <v>26</v>
      </c>
    </row>
    <row r="10" spans="1:11" s="18" customFormat="1" ht="15" customHeight="1">
      <c r="A10" s="28">
        <v>20</v>
      </c>
      <c r="B10" s="29" t="s">
        <v>19</v>
      </c>
      <c r="C10" s="28" t="s">
        <v>20</v>
      </c>
      <c r="D10" s="29" t="s">
        <v>27</v>
      </c>
      <c r="E10" s="30">
        <v>34242</v>
      </c>
      <c r="F10" s="31">
        <v>3829701.79</v>
      </c>
      <c r="G10" s="32" t="s">
        <v>22</v>
      </c>
      <c r="H10" s="33">
        <v>1148911.79</v>
      </c>
      <c r="I10" s="30">
        <v>38032</v>
      </c>
      <c r="J10" s="30">
        <v>48806</v>
      </c>
      <c r="K10" s="34" t="s">
        <v>26</v>
      </c>
    </row>
    <row r="11" spans="1:11" s="18" customFormat="1" ht="15" customHeight="1">
      <c r="A11" s="35">
        <v>21</v>
      </c>
      <c r="B11" s="36" t="s">
        <v>19</v>
      </c>
      <c r="C11" s="37" t="s">
        <v>20</v>
      </c>
      <c r="D11" s="37" t="s">
        <v>28</v>
      </c>
      <c r="E11" s="38">
        <v>34157</v>
      </c>
      <c r="F11" s="39">
        <v>13144418.82</v>
      </c>
      <c r="G11" s="40" t="s">
        <v>22</v>
      </c>
      <c r="H11" s="41">
        <v>3680450.82</v>
      </c>
      <c r="I11" s="38">
        <v>37817</v>
      </c>
      <c r="J11" s="42">
        <v>48594</v>
      </c>
      <c r="K11" s="37" t="s">
        <v>29</v>
      </c>
    </row>
    <row r="12" spans="1:11" s="18" customFormat="1" ht="15" customHeight="1">
      <c r="A12" s="28">
        <v>22</v>
      </c>
      <c r="B12" s="29" t="s">
        <v>19</v>
      </c>
      <c r="C12" s="28" t="s">
        <v>20</v>
      </c>
      <c r="D12" s="29" t="s">
        <v>30</v>
      </c>
      <c r="E12" s="30">
        <v>34127</v>
      </c>
      <c r="F12" s="31">
        <v>2885019.21</v>
      </c>
      <c r="G12" s="32" t="s">
        <v>22</v>
      </c>
      <c r="H12" s="33">
        <v>807819.21</v>
      </c>
      <c r="I12" s="30">
        <v>37848</v>
      </c>
      <c r="J12" s="30">
        <v>48625</v>
      </c>
      <c r="K12" s="34" t="s">
        <v>16</v>
      </c>
    </row>
    <row r="13" spans="1:11" s="18" customFormat="1" ht="15" customHeight="1">
      <c r="A13" s="35">
        <v>23</v>
      </c>
      <c r="B13" s="36" t="s">
        <v>19</v>
      </c>
      <c r="C13" s="37" t="s">
        <v>20</v>
      </c>
      <c r="D13" s="37" t="s">
        <v>31</v>
      </c>
      <c r="E13" s="38">
        <v>34166</v>
      </c>
      <c r="F13" s="39">
        <v>10322589.640000001</v>
      </c>
      <c r="G13" s="40" t="s">
        <v>22</v>
      </c>
      <c r="H13" s="41">
        <v>2890363.64</v>
      </c>
      <c r="I13" s="38">
        <v>37848</v>
      </c>
      <c r="J13" s="42">
        <v>48625</v>
      </c>
      <c r="K13" s="37" t="s">
        <v>32</v>
      </c>
    </row>
    <row r="14" spans="1:11" s="18" customFormat="1" ht="15" customHeight="1">
      <c r="A14" s="28">
        <v>24</v>
      </c>
      <c r="B14" s="29" t="s">
        <v>19</v>
      </c>
      <c r="C14" s="28" t="s">
        <v>20</v>
      </c>
      <c r="D14" s="29" t="s">
        <v>33</v>
      </c>
      <c r="E14" s="30">
        <v>34157</v>
      </c>
      <c r="F14" s="31">
        <v>12995348.25</v>
      </c>
      <c r="G14" s="32" t="s">
        <v>22</v>
      </c>
      <c r="H14" s="33">
        <v>3638732.25</v>
      </c>
      <c r="I14" s="30">
        <v>37848</v>
      </c>
      <c r="J14" s="30">
        <v>48625</v>
      </c>
      <c r="K14" s="34" t="s">
        <v>32</v>
      </c>
    </row>
    <row r="15" spans="1:11" s="18" customFormat="1" ht="15" customHeight="1">
      <c r="A15" s="35">
        <v>29</v>
      </c>
      <c r="B15" s="36" t="s">
        <v>19</v>
      </c>
      <c r="C15" s="37" t="s">
        <v>20</v>
      </c>
      <c r="D15" s="37" t="s">
        <v>34</v>
      </c>
      <c r="E15" s="38">
        <v>34521</v>
      </c>
      <c r="F15" s="39">
        <v>6622130.3799999999</v>
      </c>
      <c r="G15" s="40" t="s">
        <v>22</v>
      </c>
      <c r="H15" s="41">
        <v>2251544.38</v>
      </c>
      <c r="I15" s="38">
        <v>38275</v>
      </c>
      <c r="J15" s="42">
        <v>49049</v>
      </c>
      <c r="K15" s="37" t="s">
        <v>35</v>
      </c>
    </row>
    <row r="16" spans="1:11" s="18" customFormat="1" ht="15" customHeight="1">
      <c r="A16" s="28">
        <v>30</v>
      </c>
      <c r="B16" s="29" t="s">
        <v>36</v>
      </c>
      <c r="C16" s="28" t="s">
        <v>37</v>
      </c>
      <c r="D16" s="29" t="s">
        <v>38</v>
      </c>
      <c r="E16" s="30">
        <v>34381</v>
      </c>
      <c r="F16" s="31">
        <v>8027333.21</v>
      </c>
      <c r="G16" s="32" t="s">
        <v>22</v>
      </c>
      <c r="H16" s="33">
        <v>3511943.21</v>
      </c>
      <c r="I16" s="30">
        <v>38001</v>
      </c>
      <c r="J16" s="30">
        <v>52427</v>
      </c>
      <c r="K16" s="34" t="s">
        <v>39</v>
      </c>
    </row>
    <row r="17" spans="1:11" s="18" customFormat="1" ht="15" customHeight="1">
      <c r="A17" s="35">
        <v>31</v>
      </c>
      <c r="B17" s="36" t="s">
        <v>19</v>
      </c>
      <c r="C17" s="37" t="s">
        <v>20</v>
      </c>
      <c r="D17" s="37" t="s">
        <v>40</v>
      </c>
      <c r="E17" s="38">
        <v>34586</v>
      </c>
      <c r="F17" s="39">
        <v>7100000</v>
      </c>
      <c r="G17" s="40" t="s">
        <v>22</v>
      </c>
      <c r="H17" s="41">
        <v>2414000</v>
      </c>
      <c r="I17" s="38">
        <v>38398</v>
      </c>
      <c r="J17" s="42">
        <v>49171</v>
      </c>
      <c r="K17" s="37" t="s">
        <v>29</v>
      </c>
    </row>
    <row r="18" spans="1:11" s="18" customFormat="1" ht="15" customHeight="1">
      <c r="A18" s="28">
        <v>32</v>
      </c>
      <c r="B18" s="29" t="s">
        <v>19</v>
      </c>
      <c r="C18" s="28" t="s">
        <v>20</v>
      </c>
      <c r="D18" s="29" t="s">
        <v>41</v>
      </c>
      <c r="E18" s="30">
        <v>34499</v>
      </c>
      <c r="F18" s="31">
        <v>8224915.25</v>
      </c>
      <c r="G18" s="32" t="s">
        <v>22</v>
      </c>
      <c r="H18" s="33">
        <v>2631983.25</v>
      </c>
      <c r="I18" s="30">
        <v>38200</v>
      </c>
      <c r="J18" s="30">
        <v>48976</v>
      </c>
      <c r="K18" s="34" t="s">
        <v>42</v>
      </c>
    </row>
    <row r="19" spans="1:11" s="18" customFormat="1" ht="15" customHeight="1">
      <c r="A19" s="35">
        <v>33</v>
      </c>
      <c r="B19" s="36" t="s">
        <v>19</v>
      </c>
      <c r="C19" s="37" t="s">
        <v>20</v>
      </c>
      <c r="D19" s="37" t="s">
        <v>43</v>
      </c>
      <c r="E19" s="38">
        <v>34568</v>
      </c>
      <c r="F19" s="39">
        <v>2335721</v>
      </c>
      <c r="G19" s="40" t="s">
        <v>22</v>
      </c>
      <c r="H19" s="41">
        <v>794201.98499999999</v>
      </c>
      <c r="I19" s="38">
        <v>38353</v>
      </c>
      <c r="J19" s="42">
        <v>49126</v>
      </c>
      <c r="K19" s="37" t="s">
        <v>16</v>
      </c>
    </row>
    <row r="20" spans="1:11" s="18" customFormat="1" ht="15" customHeight="1">
      <c r="A20" s="28">
        <v>34</v>
      </c>
      <c r="B20" s="29" t="s">
        <v>19</v>
      </c>
      <c r="C20" s="28" t="s">
        <v>20</v>
      </c>
      <c r="D20" s="29" t="s">
        <v>44</v>
      </c>
      <c r="E20" s="30">
        <v>34568</v>
      </c>
      <c r="F20" s="31">
        <v>10600000</v>
      </c>
      <c r="G20" s="32" t="s">
        <v>22</v>
      </c>
      <c r="H20" s="33">
        <v>3604000</v>
      </c>
      <c r="I20" s="30">
        <v>38353</v>
      </c>
      <c r="J20" s="30">
        <v>49126</v>
      </c>
      <c r="K20" s="34" t="s">
        <v>16</v>
      </c>
    </row>
    <row r="21" spans="1:11" s="18" customFormat="1" ht="15" customHeight="1">
      <c r="A21" s="35">
        <v>36</v>
      </c>
      <c r="B21" s="36" t="s">
        <v>19</v>
      </c>
      <c r="C21" s="37" t="s">
        <v>20</v>
      </c>
      <c r="D21" s="37" t="s">
        <v>45</v>
      </c>
      <c r="E21" s="38">
        <v>34654</v>
      </c>
      <c r="F21" s="39">
        <v>8600000</v>
      </c>
      <c r="G21" s="40" t="s">
        <v>22</v>
      </c>
      <c r="H21" s="41">
        <v>2924000</v>
      </c>
      <c r="I21" s="38">
        <v>38367</v>
      </c>
      <c r="J21" s="42">
        <v>49140</v>
      </c>
      <c r="K21" s="37" t="s">
        <v>46</v>
      </c>
    </row>
    <row r="22" spans="1:11" s="18" customFormat="1" ht="15" customHeight="1">
      <c r="A22" s="28">
        <v>38</v>
      </c>
      <c r="B22" s="29" t="s">
        <v>19</v>
      </c>
      <c r="C22" s="28" t="s">
        <v>20</v>
      </c>
      <c r="D22" s="29" t="s">
        <v>47</v>
      </c>
      <c r="E22" s="30">
        <v>34751</v>
      </c>
      <c r="F22" s="31">
        <v>3951344.12</v>
      </c>
      <c r="G22" s="32" t="s">
        <v>22</v>
      </c>
      <c r="H22" s="33">
        <v>1422511.6429999999</v>
      </c>
      <c r="I22" s="30">
        <v>38504</v>
      </c>
      <c r="J22" s="30">
        <v>49279</v>
      </c>
      <c r="K22" s="34" t="s">
        <v>48</v>
      </c>
    </row>
    <row r="23" spans="1:11" s="18" customFormat="1" ht="15" customHeight="1">
      <c r="A23" s="35">
        <v>40</v>
      </c>
      <c r="B23" s="36" t="s">
        <v>19</v>
      </c>
      <c r="C23" s="37" t="s">
        <v>20</v>
      </c>
      <c r="D23" s="37" t="s">
        <v>49</v>
      </c>
      <c r="E23" s="38">
        <v>34760</v>
      </c>
      <c r="F23" s="39">
        <v>3378641.03</v>
      </c>
      <c r="G23" s="40" t="s">
        <v>22</v>
      </c>
      <c r="H23" s="41">
        <v>1216337.03</v>
      </c>
      <c r="I23" s="38">
        <v>38504</v>
      </c>
      <c r="J23" s="42">
        <v>49279</v>
      </c>
      <c r="K23" s="37" t="s">
        <v>50</v>
      </c>
    </row>
    <row r="24" spans="1:11" s="18" customFormat="1" ht="15" customHeight="1">
      <c r="A24" s="28">
        <v>41</v>
      </c>
      <c r="B24" s="29" t="s">
        <v>36</v>
      </c>
      <c r="C24" s="28" t="s">
        <v>37</v>
      </c>
      <c r="D24" s="29" t="s">
        <v>51</v>
      </c>
      <c r="E24" s="30">
        <v>34794</v>
      </c>
      <c r="F24" s="31">
        <v>6100000</v>
      </c>
      <c r="G24" s="32" t="s">
        <v>22</v>
      </c>
      <c r="H24" s="33">
        <v>1830028</v>
      </c>
      <c r="I24" s="30">
        <v>38457</v>
      </c>
      <c r="J24" s="30">
        <v>49232</v>
      </c>
      <c r="K24" s="34" t="s">
        <v>52</v>
      </c>
    </row>
    <row r="25" spans="1:11" s="18" customFormat="1" ht="15" customHeight="1">
      <c r="A25" s="35">
        <v>45</v>
      </c>
      <c r="B25" s="36" t="s">
        <v>53</v>
      </c>
      <c r="C25" s="37" t="s">
        <v>54</v>
      </c>
      <c r="D25" s="37" t="s">
        <v>55</v>
      </c>
      <c r="E25" s="38">
        <v>34497</v>
      </c>
      <c r="F25" s="39">
        <v>2000000</v>
      </c>
      <c r="G25" s="40" t="s">
        <v>56</v>
      </c>
      <c r="H25" s="41">
        <v>1858225</v>
      </c>
      <c r="I25" s="38">
        <v>36707</v>
      </c>
      <c r="J25" s="42">
        <v>38533</v>
      </c>
      <c r="K25" s="37" t="s">
        <v>57</v>
      </c>
    </row>
    <row r="26" spans="1:11" s="18" customFormat="1" ht="15" customHeight="1">
      <c r="A26" s="28">
        <v>55</v>
      </c>
      <c r="B26" s="29" t="s">
        <v>19</v>
      </c>
      <c r="C26" s="28" t="s">
        <v>20</v>
      </c>
      <c r="D26" s="29" t="s">
        <v>58</v>
      </c>
      <c r="E26" s="30">
        <v>34922</v>
      </c>
      <c r="F26" s="31">
        <v>2521082.75</v>
      </c>
      <c r="G26" s="32" t="s">
        <v>22</v>
      </c>
      <c r="H26" s="33">
        <v>958041.75</v>
      </c>
      <c r="I26" s="30">
        <v>38701</v>
      </c>
      <c r="J26" s="30">
        <v>49475</v>
      </c>
      <c r="K26" s="34" t="s">
        <v>48</v>
      </c>
    </row>
    <row r="27" spans="1:11" s="18" customFormat="1" ht="15" customHeight="1">
      <c r="A27" s="35">
        <v>57</v>
      </c>
      <c r="B27" s="36" t="s">
        <v>19</v>
      </c>
      <c r="C27" s="37" t="s">
        <v>20</v>
      </c>
      <c r="D27" s="37" t="s">
        <v>59</v>
      </c>
      <c r="E27" s="38">
        <v>34893</v>
      </c>
      <c r="F27" s="39">
        <v>9904164.4600000009</v>
      </c>
      <c r="G27" s="40" t="s">
        <v>22</v>
      </c>
      <c r="H27" s="41">
        <v>3565518.46</v>
      </c>
      <c r="I27" s="38">
        <v>38518</v>
      </c>
      <c r="J27" s="42">
        <v>49293</v>
      </c>
      <c r="K27" s="37" t="s">
        <v>32</v>
      </c>
    </row>
    <row r="28" spans="1:11" s="18" customFormat="1" ht="15" customHeight="1">
      <c r="A28" s="28">
        <v>62</v>
      </c>
      <c r="B28" s="29" t="s">
        <v>12</v>
      </c>
      <c r="C28" s="28" t="s">
        <v>13</v>
      </c>
      <c r="D28" s="29" t="s">
        <v>60</v>
      </c>
      <c r="E28" s="30">
        <v>34996</v>
      </c>
      <c r="F28" s="31">
        <v>3579043.16</v>
      </c>
      <c r="G28" s="32" t="s">
        <v>15</v>
      </c>
      <c r="H28" s="33">
        <v>1175971.57</v>
      </c>
      <c r="I28" s="30">
        <v>38716</v>
      </c>
      <c r="J28" s="30">
        <v>49673</v>
      </c>
      <c r="K28" s="34" t="s">
        <v>16</v>
      </c>
    </row>
    <row r="29" spans="1:11" s="18" customFormat="1" ht="15" customHeight="1">
      <c r="A29" s="35">
        <v>63</v>
      </c>
      <c r="B29" s="36" t="s">
        <v>19</v>
      </c>
      <c r="C29" s="37" t="s">
        <v>20</v>
      </c>
      <c r="D29" s="37" t="s">
        <v>61</v>
      </c>
      <c r="E29" s="38">
        <v>35043</v>
      </c>
      <c r="F29" s="39">
        <v>3486514.76</v>
      </c>
      <c r="G29" s="40" t="s">
        <v>22</v>
      </c>
      <c r="H29" s="41">
        <v>1324884.76</v>
      </c>
      <c r="I29" s="38">
        <v>38777</v>
      </c>
      <c r="J29" s="42">
        <v>49553</v>
      </c>
      <c r="K29" s="37" t="s">
        <v>62</v>
      </c>
    </row>
    <row r="30" spans="1:11" s="18" customFormat="1" ht="15" customHeight="1">
      <c r="A30" s="28">
        <v>64</v>
      </c>
      <c r="B30" s="29" t="s">
        <v>19</v>
      </c>
      <c r="C30" s="28" t="s">
        <v>20</v>
      </c>
      <c r="D30" s="29" t="s">
        <v>63</v>
      </c>
      <c r="E30" s="30">
        <v>35188</v>
      </c>
      <c r="F30" s="31">
        <v>5500000</v>
      </c>
      <c r="G30" s="32" t="s">
        <v>22</v>
      </c>
      <c r="H30" s="33">
        <v>2200000</v>
      </c>
      <c r="I30" s="30">
        <v>38883</v>
      </c>
      <c r="J30" s="30">
        <v>49658</v>
      </c>
      <c r="K30" s="34" t="s">
        <v>64</v>
      </c>
    </row>
    <row r="31" spans="1:11" s="18" customFormat="1" ht="15" customHeight="1">
      <c r="A31" s="35">
        <v>65</v>
      </c>
      <c r="B31" s="36" t="s">
        <v>19</v>
      </c>
      <c r="C31" s="37" t="s">
        <v>20</v>
      </c>
      <c r="D31" s="37" t="s">
        <v>65</v>
      </c>
      <c r="E31" s="38">
        <v>35233</v>
      </c>
      <c r="F31" s="39">
        <v>17318355.760000002</v>
      </c>
      <c r="G31" s="40" t="s">
        <v>22</v>
      </c>
      <c r="H31" s="41">
        <v>7273722.7599999998</v>
      </c>
      <c r="I31" s="38">
        <v>39036</v>
      </c>
      <c r="J31" s="42">
        <v>49810</v>
      </c>
      <c r="K31" s="37" t="s">
        <v>32</v>
      </c>
    </row>
    <row r="32" spans="1:11" s="18" customFormat="1" ht="15" customHeight="1">
      <c r="A32" s="28">
        <v>66</v>
      </c>
      <c r="B32" s="29" t="s">
        <v>19</v>
      </c>
      <c r="C32" s="28" t="s">
        <v>20</v>
      </c>
      <c r="D32" s="29" t="s">
        <v>66</v>
      </c>
      <c r="E32" s="30">
        <v>35149</v>
      </c>
      <c r="F32" s="31">
        <v>13359692.970000001</v>
      </c>
      <c r="G32" s="32" t="s">
        <v>22</v>
      </c>
      <c r="H32" s="33">
        <v>5343912.97</v>
      </c>
      <c r="I32" s="30">
        <v>38961</v>
      </c>
      <c r="J32" s="30">
        <v>49735</v>
      </c>
      <c r="K32" s="34" t="s">
        <v>50</v>
      </c>
    </row>
    <row r="33" spans="1:11" s="18" customFormat="1" ht="15" customHeight="1">
      <c r="A33" s="35">
        <v>67</v>
      </c>
      <c r="B33" s="36" t="s">
        <v>12</v>
      </c>
      <c r="C33" s="37" t="s">
        <v>13</v>
      </c>
      <c r="D33" s="37" t="s">
        <v>67</v>
      </c>
      <c r="E33" s="38">
        <v>35196</v>
      </c>
      <c r="F33" s="39">
        <v>23638118.030000001</v>
      </c>
      <c r="G33" s="40" t="s">
        <v>15</v>
      </c>
      <c r="H33" s="41">
        <v>10353118.02</v>
      </c>
      <c r="I33" s="38">
        <v>41273</v>
      </c>
      <c r="J33" s="42">
        <v>49856</v>
      </c>
      <c r="K33" s="37" t="s">
        <v>68</v>
      </c>
    </row>
    <row r="34" spans="1:11" s="18" customFormat="1" ht="15" customHeight="1">
      <c r="A34" s="28">
        <v>76</v>
      </c>
      <c r="B34" s="29" t="s">
        <v>19</v>
      </c>
      <c r="C34" s="28" t="s">
        <v>20</v>
      </c>
      <c r="D34" s="29" t="s">
        <v>69</v>
      </c>
      <c r="E34" s="30">
        <v>35783</v>
      </c>
      <c r="F34" s="31">
        <v>18300000</v>
      </c>
      <c r="G34" s="32" t="s">
        <v>22</v>
      </c>
      <c r="H34" s="33">
        <v>8418000</v>
      </c>
      <c r="I34" s="30">
        <v>39479</v>
      </c>
      <c r="J34" s="30">
        <v>50253</v>
      </c>
      <c r="K34" s="34" t="s">
        <v>16</v>
      </c>
    </row>
    <row r="35" spans="1:11" s="18" customFormat="1" ht="15" customHeight="1">
      <c r="A35" s="35">
        <v>77</v>
      </c>
      <c r="B35" s="36" t="s">
        <v>19</v>
      </c>
      <c r="C35" s="37" t="s">
        <v>20</v>
      </c>
      <c r="D35" s="37" t="s">
        <v>70</v>
      </c>
      <c r="E35" s="38">
        <v>35783</v>
      </c>
      <c r="F35" s="39">
        <v>3694909.25</v>
      </c>
      <c r="G35" s="40" t="s">
        <v>22</v>
      </c>
      <c r="H35" s="41">
        <v>1773561.25</v>
      </c>
      <c r="I35" s="38">
        <v>39569</v>
      </c>
      <c r="J35" s="42">
        <v>50345</v>
      </c>
      <c r="K35" s="37" t="s">
        <v>16</v>
      </c>
    </row>
    <row r="36" spans="1:11" s="18" customFormat="1" ht="15" customHeight="1">
      <c r="A36" s="28">
        <v>78</v>
      </c>
      <c r="B36" s="29" t="s">
        <v>12</v>
      </c>
      <c r="C36" s="28" t="s">
        <v>13</v>
      </c>
      <c r="D36" s="29" t="s">
        <v>71</v>
      </c>
      <c r="E36" s="30">
        <v>35566</v>
      </c>
      <c r="F36" s="31">
        <v>9970191.6899999995</v>
      </c>
      <c r="G36" s="32" t="s">
        <v>15</v>
      </c>
      <c r="H36" s="33">
        <v>4987508.49</v>
      </c>
      <c r="I36" s="30">
        <v>39446</v>
      </c>
      <c r="J36" s="30">
        <v>52230</v>
      </c>
      <c r="K36" s="34" t="s">
        <v>72</v>
      </c>
    </row>
    <row r="37" spans="1:11" s="18" customFormat="1" ht="15" customHeight="1">
      <c r="A37" s="35">
        <v>79</v>
      </c>
      <c r="B37" s="36" t="s">
        <v>19</v>
      </c>
      <c r="C37" s="37" t="s">
        <v>20</v>
      </c>
      <c r="D37" s="37" t="s">
        <v>73</v>
      </c>
      <c r="E37" s="38">
        <v>35851</v>
      </c>
      <c r="F37" s="39">
        <v>3330842.11</v>
      </c>
      <c r="G37" s="40" t="s">
        <v>22</v>
      </c>
      <c r="H37" s="41">
        <v>1532210.11</v>
      </c>
      <c r="I37" s="38">
        <v>39522</v>
      </c>
      <c r="J37" s="42">
        <v>50298</v>
      </c>
      <c r="K37" s="37" t="s">
        <v>74</v>
      </c>
    </row>
    <row r="38" spans="1:11" s="18" customFormat="1" ht="15" customHeight="1">
      <c r="A38" s="28">
        <v>83</v>
      </c>
      <c r="B38" s="29" t="s">
        <v>19</v>
      </c>
      <c r="C38" s="28" t="s">
        <v>20</v>
      </c>
      <c r="D38" s="29" t="s">
        <v>75</v>
      </c>
      <c r="E38" s="30">
        <v>35955</v>
      </c>
      <c r="F38" s="31">
        <v>7500000</v>
      </c>
      <c r="G38" s="32" t="s">
        <v>22</v>
      </c>
      <c r="H38" s="33">
        <v>3600000</v>
      </c>
      <c r="I38" s="30">
        <v>39614</v>
      </c>
      <c r="J38" s="30">
        <v>50389</v>
      </c>
      <c r="K38" s="34" t="s">
        <v>32</v>
      </c>
    </row>
    <row r="39" spans="1:11" s="18" customFormat="1" ht="15" customHeight="1">
      <c r="A39" s="35">
        <v>84</v>
      </c>
      <c r="B39" s="36" t="s">
        <v>19</v>
      </c>
      <c r="C39" s="37" t="s">
        <v>20</v>
      </c>
      <c r="D39" s="37" t="s">
        <v>76</v>
      </c>
      <c r="E39" s="38">
        <v>35955</v>
      </c>
      <c r="F39" s="39">
        <v>8602035.4600000009</v>
      </c>
      <c r="G39" s="40" t="s">
        <v>22</v>
      </c>
      <c r="H39" s="41">
        <v>4129031.46</v>
      </c>
      <c r="I39" s="38">
        <v>39675</v>
      </c>
      <c r="J39" s="42">
        <v>50451</v>
      </c>
      <c r="K39" s="37" t="s">
        <v>46</v>
      </c>
    </row>
    <row r="40" spans="1:11" s="18" customFormat="1" ht="15" customHeight="1">
      <c r="A40" s="28">
        <v>85</v>
      </c>
      <c r="B40" s="29" t="s">
        <v>19</v>
      </c>
      <c r="C40" s="28" t="s">
        <v>20</v>
      </c>
      <c r="D40" s="29" t="s">
        <v>77</v>
      </c>
      <c r="E40" s="30">
        <v>35955</v>
      </c>
      <c r="F40" s="31">
        <v>12553022.75</v>
      </c>
      <c r="G40" s="32" t="s">
        <v>22</v>
      </c>
      <c r="H40" s="33">
        <v>6276522.75</v>
      </c>
      <c r="I40" s="30">
        <v>39736</v>
      </c>
      <c r="J40" s="30">
        <v>50510</v>
      </c>
      <c r="K40" s="34" t="s">
        <v>78</v>
      </c>
    </row>
    <row r="41" spans="1:11" s="18" customFormat="1" ht="15" customHeight="1">
      <c r="A41" s="35">
        <v>86</v>
      </c>
      <c r="B41" s="36" t="s">
        <v>12</v>
      </c>
      <c r="C41" s="37" t="s">
        <v>13</v>
      </c>
      <c r="D41" s="37" t="s">
        <v>79</v>
      </c>
      <c r="E41" s="38">
        <v>35961</v>
      </c>
      <c r="F41" s="39">
        <v>5112918.8099999996</v>
      </c>
      <c r="G41" s="40" t="s">
        <v>15</v>
      </c>
      <c r="H41" s="41">
        <v>2134643.71</v>
      </c>
      <c r="I41" s="38">
        <v>39812</v>
      </c>
      <c r="J41" s="42">
        <v>50586</v>
      </c>
      <c r="K41" s="37" t="s">
        <v>80</v>
      </c>
    </row>
    <row r="42" spans="1:11" s="18" customFormat="1" ht="15" customHeight="1">
      <c r="A42" s="28">
        <v>88</v>
      </c>
      <c r="B42" s="29" t="s">
        <v>81</v>
      </c>
      <c r="C42" s="28" t="s">
        <v>82</v>
      </c>
      <c r="D42" s="29" t="s">
        <v>83</v>
      </c>
      <c r="E42" s="30">
        <v>35982</v>
      </c>
      <c r="F42" s="31">
        <v>11350864.890000001</v>
      </c>
      <c r="G42" s="32" t="s">
        <v>15</v>
      </c>
      <c r="H42" s="33">
        <v>1576510.01</v>
      </c>
      <c r="I42" s="30">
        <v>40551</v>
      </c>
      <c r="J42" s="30">
        <v>46942</v>
      </c>
      <c r="K42" s="34" t="s">
        <v>84</v>
      </c>
    </row>
    <row r="43" spans="1:11" s="18" customFormat="1" ht="15" customHeight="1">
      <c r="A43" s="35">
        <v>90</v>
      </c>
      <c r="B43" s="36" t="s">
        <v>19</v>
      </c>
      <c r="C43" s="37" t="s">
        <v>20</v>
      </c>
      <c r="D43" s="37" t="s">
        <v>85</v>
      </c>
      <c r="E43" s="38">
        <v>36192</v>
      </c>
      <c r="F43" s="39">
        <v>6500000</v>
      </c>
      <c r="G43" s="40" t="s">
        <v>22</v>
      </c>
      <c r="H43" s="41">
        <v>3250000</v>
      </c>
      <c r="I43" s="38">
        <v>39845</v>
      </c>
      <c r="J43" s="42">
        <v>50618</v>
      </c>
      <c r="K43" s="37" t="s">
        <v>48</v>
      </c>
    </row>
    <row r="44" spans="1:11" s="18" customFormat="1" ht="15" customHeight="1">
      <c r="A44" s="28">
        <v>90.1</v>
      </c>
      <c r="B44" s="29" t="s">
        <v>19</v>
      </c>
      <c r="C44" s="28" t="s">
        <v>20</v>
      </c>
      <c r="D44" s="29" t="s">
        <v>86</v>
      </c>
      <c r="E44" s="30">
        <v>36359</v>
      </c>
      <c r="F44" s="31">
        <v>3696756.52</v>
      </c>
      <c r="G44" s="32" t="s">
        <v>22</v>
      </c>
      <c r="H44" s="33">
        <v>1848391.52</v>
      </c>
      <c r="I44" s="30">
        <v>39845</v>
      </c>
      <c r="J44" s="30">
        <v>50618</v>
      </c>
      <c r="K44" s="34" t="s">
        <v>48</v>
      </c>
    </row>
    <row r="45" spans="1:11" s="18" customFormat="1" ht="15" customHeight="1">
      <c r="A45" s="35">
        <v>91</v>
      </c>
      <c r="B45" s="36" t="s">
        <v>19</v>
      </c>
      <c r="C45" s="37" t="s">
        <v>20</v>
      </c>
      <c r="D45" s="37" t="s">
        <v>87</v>
      </c>
      <c r="E45" s="38">
        <v>36286</v>
      </c>
      <c r="F45" s="39">
        <v>22100000</v>
      </c>
      <c r="G45" s="40" t="s">
        <v>22</v>
      </c>
      <c r="H45" s="41">
        <v>11492000</v>
      </c>
      <c r="I45" s="38">
        <v>40009</v>
      </c>
      <c r="J45" s="42">
        <v>50785</v>
      </c>
      <c r="K45" s="37" t="s">
        <v>16</v>
      </c>
    </row>
    <row r="46" spans="1:11" s="18" customFormat="1" ht="15" customHeight="1">
      <c r="A46" s="28">
        <v>93</v>
      </c>
      <c r="B46" s="29" t="s">
        <v>88</v>
      </c>
      <c r="C46" s="28" t="s">
        <v>88</v>
      </c>
      <c r="D46" s="29" t="s">
        <v>89</v>
      </c>
      <c r="E46" s="30">
        <v>36111</v>
      </c>
      <c r="F46" s="31">
        <v>1467351.43</v>
      </c>
      <c r="G46" s="32" t="s">
        <v>15</v>
      </c>
      <c r="H46" s="33">
        <v>39658.03</v>
      </c>
      <c r="I46" s="30">
        <v>39582</v>
      </c>
      <c r="J46" s="30">
        <v>46156</v>
      </c>
      <c r="K46" s="34" t="s">
        <v>32</v>
      </c>
    </row>
    <row r="47" spans="1:11" s="18" customFormat="1" ht="15" customHeight="1">
      <c r="A47" s="35">
        <v>94</v>
      </c>
      <c r="B47" s="36" t="s">
        <v>19</v>
      </c>
      <c r="C47" s="37" t="s">
        <v>20</v>
      </c>
      <c r="D47" s="37" t="s">
        <v>90</v>
      </c>
      <c r="E47" s="38">
        <v>36335</v>
      </c>
      <c r="F47" s="39">
        <v>33200000</v>
      </c>
      <c r="G47" s="40" t="s">
        <v>22</v>
      </c>
      <c r="H47" s="41">
        <v>17928000</v>
      </c>
      <c r="I47" s="38">
        <v>40101</v>
      </c>
      <c r="J47" s="42">
        <v>50875</v>
      </c>
      <c r="K47" s="37" t="s">
        <v>16</v>
      </c>
    </row>
    <row r="48" spans="1:11" s="18" customFormat="1" ht="15" customHeight="1">
      <c r="A48" s="28">
        <v>96</v>
      </c>
      <c r="B48" s="29" t="s">
        <v>19</v>
      </c>
      <c r="C48" s="28" t="s">
        <v>20</v>
      </c>
      <c r="D48" s="29" t="s">
        <v>91</v>
      </c>
      <c r="E48" s="30">
        <v>36359</v>
      </c>
      <c r="F48" s="31">
        <v>17700000</v>
      </c>
      <c r="G48" s="32" t="s">
        <v>22</v>
      </c>
      <c r="H48" s="33">
        <v>9204000</v>
      </c>
      <c r="I48" s="30">
        <v>40009</v>
      </c>
      <c r="J48" s="30">
        <v>50785</v>
      </c>
      <c r="K48" s="34" t="s">
        <v>29</v>
      </c>
    </row>
    <row r="49" spans="1:11" s="18" customFormat="1" ht="15" customHeight="1">
      <c r="A49" s="35">
        <v>97</v>
      </c>
      <c r="B49" s="36" t="s">
        <v>19</v>
      </c>
      <c r="C49" s="37" t="s">
        <v>20</v>
      </c>
      <c r="D49" s="37" t="s">
        <v>92</v>
      </c>
      <c r="E49" s="38">
        <v>36359</v>
      </c>
      <c r="F49" s="39">
        <v>8889243.5099999998</v>
      </c>
      <c r="G49" s="40" t="s">
        <v>22</v>
      </c>
      <c r="H49" s="41">
        <v>4622427.51</v>
      </c>
      <c r="I49" s="38">
        <v>40009</v>
      </c>
      <c r="J49" s="42">
        <v>50785</v>
      </c>
      <c r="K49" s="37" t="s">
        <v>93</v>
      </c>
    </row>
    <row r="50" spans="1:11" s="18" customFormat="1" ht="15" customHeight="1">
      <c r="A50" s="28">
        <v>98</v>
      </c>
      <c r="B50" s="29" t="s">
        <v>12</v>
      </c>
      <c r="C50" s="28" t="s">
        <v>13</v>
      </c>
      <c r="D50" s="29" t="s">
        <v>94</v>
      </c>
      <c r="E50" s="30">
        <v>36365</v>
      </c>
      <c r="F50" s="31">
        <v>17888516.370000001</v>
      </c>
      <c r="G50" s="32" t="s">
        <v>15</v>
      </c>
      <c r="H50" s="33">
        <v>8219516.3700000001</v>
      </c>
      <c r="I50" s="30">
        <v>40177</v>
      </c>
      <c r="J50" s="30">
        <v>51134</v>
      </c>
      <c r="K50" s="34" t="s">
        <v>50</v>
      </c>
    </row>
    <row r="51" spans="1:11" s="18" customFormat="1" ht="15" customHeight="1">
      <c r="A51" s="35">
        <v>98.1</v>
      </c>
      <c r="B51" s="36" t="s">
        <v>12</v>
      </c>
      <c r="C51" s="37" t="s">
        <v>13</v>
      </c>
      <c r="D51" s="37" t="s">
        <v>94</v>
      </c>
      <c r="E51" s="38">
        <v>37534</v>
      </c>
      <c r="F51" s="39">
        <v>2556245.48</v>
      </c>
      <c r="G51" s="40" t="s">
        <v>15</v>
      </c>
      <c r="H51" s="41">
        <v>1386245.48</v>
      </c>
      <c r="I51" s="38">
        <v>41090</v>
      </c>
      <c r="J51" s="42">
        <v>52047</v>
      </c>
      <c r="K51" s="37" t="s">
        <v>50</v>
      </c>
    </row>
    <row r="52" spans="1:11" s="18" customFormat="1" ht="15" customHeight="1">
      <c r="A52" s="28">
        <v>100</v>
      </c>
      <c r="B52" s="29" t="s">
        <v>12</v>
      </c>
      <c r="C52" s="28" t="s">
        <v>13</v>
      </c>
      <c r="D52" s="29" t="s">
        <v>95</v>
      </c>
      <c r="E52" s="30">
        <v>36500</v>
      </c>
      <c r="F52" s="31">
        <v>5112918.0999999996</v>
      </c>
      <c r="G52" s="32" t="s">
        <v>15</v>
      </c>
      <c r="H52" s="33">
        <v>2390800.2200000002</v>
      </c>
      <c r="I52" s="30">
        <v>40359</v>
      </c>
      <c r="J52" s="30">
        <v>51134</v>
      </c>
      <c r="K52" s="34" t="s">
        <v>50</v>
      </c>
    </row>
    <row r="53" spans="1:11" s="18" customFormat="1" ht="15" customHeight="1">
      <c r="A53" s="35">
        <v>103</v>
      </c>
      <c r="B53" s="36" t="s">
        <v>19</v>
      </c>
      <c r="C53" s="37" t="s">
        <v>20</v>
      </c>
      <c r="D53" s="37" t="s">
        <v>96</v>
      </c>
      <c r="E53" s="38">
        <v>36510</v>
      </c>
      <c r="F53" s="39">
        <v>9900000</v>
      </c>
      <c r="G53" s="40" t="s">
        <v>22</v>
      </c>
      <c r="H53" s="41">
        <v>5346000</v>
      </c>
      <c r="I53" s="38">
        <v>40210</v>
      </c>
      <c r="J53" s="42">
        <v>50983</v>
      </c>
      <c r="K53" s="37" t="s">
        <v>32</v>
      </c>
    </row>
    <row r="54" spans="1:11" s="18" customFormat="1" ht="15" customHeight="1">
      <c r="A54" s="28" t="s">
        <v>97</v>
      </c>
      <c r="B54" s="29" t="s">
        <v>36</v>
      </c>
      <c r="C54" s="28" t="s">
        <v>37</v>
      </c>
      <c r="D54" s="29" t="s">
        <v>98</v>
      </c>
      <c r="E54" s="30">
        <v>36553</v>
      </c>
      <c r="F54" s="31">
        <v>9592294.0399999991</v>
      </c>
      <c r="G54" s="32" t="s">
        <v>22</v>
      </c>
      <c r="H54" s="33">
        <v>4476390.04</v>
      </c>
      <c r="I54" s="30">
        <v>40330</v>
      </c>
      <c r="J54" s="30">
        <v>51105</v>
      </c>
      <c r="K54" s="34" t="s">
        <v>99</v>
      </c>
    </row>
    <row r="55" spans="1:11" s="18" customFormat="1" ht="15" customHeight="1">
      <c r="A55" s="35" t="s">
        <v>100</v>
      </c>
      <c r="B55" s="36" t="s">
        <v>12</v>
      </c>
      <c r="C55" s="37" t="s">
        <v>13</v>
      </c>
      <c r="D55" s="37" t="s">
        <v>101</v>
      </c>
      <c r="E55" s="38">
        <v>36608</v>
      </c>
      <c r="F55" s="39">
        <v>4882837.47</v>
      </c>
      <c r="G55" s="40" t="s">
        <v>15</v>
      </c>
      <c r="H55" s="41">
        <v>2362679.75</v>
      </c>
      <c r="I55" s="38">
        <v>40542</v>
      </c>
      <c r="J55" s="42">
        <v>51317</v>
      </c>
      <c r="K55" s="37" t="s">
        <v>102</v>
      </c>
    </row>
    <row r="56" spans="1:11" s="18" customFormat="1" ht="15" customHeight="1">
      <c r="A56" s="28" t="s">
        <v>103</v>
      </c>
      <c r="B56" s="29" t="s">
        <v>19</v>
      </c>
      <c r="C56" s="28" t="s">
        <v>20</v>
      </c>
      <c r="D56" s="29" t="s">
        <v>104</v>
      </c>
      <c r="E56" s="30">
        <v>36634</v>
      </c>
      <c r="F56" s="31">
        <v>7300000</v>
      </c>
      <c r="G56" s="32" t="s">
        <v>22</v>
      </c>
      <c r="H56" s="33">
        <v>4088000</v>
      </c>
      <c r="I56" s="30">
        <v>40391</v>
      </c>
      <c r="J56" s="30">
        <v>51167</v>
      </c>
      <c r="K56" s="34" t="s">
        <v>32</v>
      </c>
    </row>
    <row r="57" spans="1:11" s="18" customFormat="1" ht="15" customHeight="1">
      <c r="A57" s="35" t="s">
        <v>105</v>
      </c>
      <c r="B57" s="36" t="s">
        <v>19</v>
      </c>
      <c r="C57" s="37" t="s">
        <v>20</v>
      </c>
      <c r="D57" s="37" t="s">
        <v>106</v>
      </c>
      <c r="E57" s="38">
        <v>36634</v>
      </c>
      <c r="F57" s="39">
        <v>5873096.4400000004</v>
      </c>
      <c r="G57" s="40" t="s">
        <v>22</v>
      </c>
      <c r="H57" s="41">
        <v>3288964.29</v>
      </c>
      <c r="I57" s="38">
        <v>40391</v>
      </c>
      <c r="J57" s="42">
        <v>51167</v>
      </c>
      <c r="K57" s="37" t="s">
        <v>107</v>
      </c>
    </row>
    <row r="58" spans="1:11" s="18" customFormat="1" ht="15" customHeight="1">
      <c r="A58" s="28" t="s">
        <v>108</v>
      </c>
      <c r="B58" s="29" t="s">
        <v>19</v>
      </c>
      <c r="C58" s="28" t="s">
        <v>20</v>
      </c>
      <c r="D58" s="29" t="s">
        <v>109</v>
      </c>
      <c r="E58" s="30">
        <v>36634</v>
      </c>
      <c r="F58" s="31">
        <v>6043709.75</v>
      </c>
      <c r="G58" s="32" t="s">
        <v>22</v>
      </c>
      <c r="H58" s="33">
        <v>3384477.47</v>
      </c>
      <c r="I58" s="30">
        <v>40391</v>
      </c>
      <c r="J58" s="30">
        <v>51167</v>
      </c>
      <c r="K58" s="34" t="s">
        <v>110</v>
      </c>
    </row>
    <row r="59" spans="1:11" s="18" customFormat="1" ht="15" customHeight="1">
      <c r="A59" s="35" t="s">
        <v>111</v>
      </c>
      <c r="B59" s="36" t="s">
        <v>81</v>
      </c>
      <c r="C59" s="37" t="s">
        <v>82</v>
      </c>
      <c r="D59" s="37" t="s">
        <v>112</v>
      </c>
      <c r="E59" s="38">
        <v>36657</v>
      </c>
      <c r="F59" s="39">
        <v>11358160.789999999</v>
      </c>
      <c r="G59" s="40" t="s">
        <v>15</v>
      </c>
      <c r="H59" s="41">
        <v>11358160.789999999</v>
      </c>
      <c r="I59" s="38">
        <v>46825</v>
      </c>
      <c r="J59" s="42">
        <v>51392</v>
      </c>
      <c r="K59" s="37" t="s">
        <v>50</v>
      </c>
    </row>
    <row r="60" spans="1:11" s="18" customFormat="1" ht="15" customHeight="1">
      <c r="A60" s="28" t="s">
        <v>113</v>
      </c>
      <c r="B60" s="29" t="s">
        <v>19</v>
      </c>
      <c r="C60" s="28" t="s">
        <v>20</v>
      </c>
      <c r="D60" s="29" t="s">
        <v>114</v>
      </c>
      <c r="E60" s="30">
        <v>36685</v>
      </c>
      <c r="F60" s="31">
        <v>4771528.1100000003</v>
      </c>
      <c r="G60" s="32" t="s">
        <v>22</v>
      </c>
      <c r="H60" s="33">
        <v>2767498.11</v>
      </c>
      <c r="I60" s="30">
        <v>40452</v>
      </c>
      <c r="J60" s="30">
        <v>51227</v>
      </c>
      <c r="K60" s="34" t="s">
        <v>16</v>
      </c>
    </row>
    <row r="61" spans="1:11" s="18" customFormat="1" ht="15" customHeight="1">
      <c r="A61" s="35" t="s">
        <v>115</v>
      </c>
      <c r="B61" s="36" t="s">
        <v>19</v>
      </c>
      <c r="C61" s="37" t="s">
        <v>20</v>
      </c>
      <c r="D61" s="37" t="s">
        <v>116</v>
      </c>
      <c r="E61" s="38">
        <v>36685</v>
      </c>
      <c r="F61" s="39">
        <v>8161570.2000000002</v>
      </c>
      <c r="G61" s="40" t="s">
        <v>22</v>
      </c>
      <c r="H61" s="41">
        <v>4570498.2</v>
      </c>
      <c r="I61" s="38">
        <v>40374</v>
      </c>
      <c r="J61" s="42">
        <v>51150</v>
      </c>
      <c r="K61" s="37" t="s">
        <v>117</v>
      </c>
    </row>
    <row r="62" spans="1:11" s="18" customFormat="1" ht="15" customHeight="1">
      <c r="A62" s="28" t="s">
        <v>118</v>
      </c>
      <c r="B62" s="29" t="s">
        <v>19</v>
      </c>
      <c r="C62" s="28" t="s">
        <v>20</v>
      </c>
      <c r="D62" s="29" t="s">
        <v>119</v>
      </c>
      <c r="E62" s="30">
        <v>36859</v>
      </c>
      <c r="F62" s="31">
        <v>6133414.6699999999</v>
      </c>
      <c r="G62" s="32" t="s">
        <v>22</v>
      </c>
      <c r="H62" s="33">
        <v>3557386.67</v>
      </c>
      <c r="I62" s="30">
        <v>40527</v>
      </c>
      <c r="J62" s="30">
        <v>51302</v>
      </c>
      <c r="K62" s="34" t="s">
        <v>16</v>
      </c>
    </row>
    <row r="63" spans="1:11" s="18" customFormat="1" ht="15" customHeight="1">
      <c r="A63" s="35" t="s">
        <v>120</v>
      </c>
      <c r="B63" s="36" t="s">
        <v>81</v>
      </c>
      <c r="C63" s="37" t="s">
        <v>82</v>
      </c>
      <c r="D63" s="37" t="s">
        <v>65</v>
      </c>
      <c r="E63" s="38">
        <v>36942</v>
      </c>
      <c r="F63" s="39">
        <v>6563886.8200000003</v>
      </c>
      <c r="G63" s="40" t="s">
        <v>15</v>
      </c>
      <c r="H63" s="41">
        <v>6563886.8300000001</v>
      </c>
      <c r="I63" s="38">
        <v>47026</v>
      </c>
      <c r="J63" s="42">
        <v>51225</v>
      </c>
      <c r="K63" s="37" t="s">
        <v>32</v>
      </c>
    </row>
    <row r="64" spans="1:11" s="18" customFormat="1" ht="15" customHeight="1">
      <c r="A64" s="28" t="s">
        <v>121</v>
      </c>
      <c r="B64" s="29" t="s">
        <v>12</v>
      </c>
      <c r="C64" s="28" t="s">
        <v>13</v>
      </c>
      <c r="D64" s="29" t="s">
        <v>122</v>
      </c>
      <c r="E64" s="30">
        <v>37001</v>
      </c>
      <c r="F64" s="31">
        <v>8515359.2100000009</v>
      </c>
      <c r="G64" s="32" t="s">
        <v>15</v>
      </c>
      <c r="H64" s="33">
        <v>4402359.21</v>
      </c>
      <c r="I64" s="30">
        <v>40907</v>
      </c>
      <c r="J64" s="30">
        <v>51682</v>
      </c>
      <c r="K64" s="34" t="s">
        <v>123</v>
      </c>
    </row>
    <row r="65" spans="1:11" s="18" customFormat="1" ht="15" customHeight="1">
      <c r="A65" s="35" t="s">
        <v>124</v>
      </c>
      <c r="B65" s="36" t="s">
        <v>125</v>
      </c>
      <c r="C65" s="37" t="s">
        <v>126</v>
      </c>
      <c r="D65" s="37" t="s">
        <v>127</v>
      </c>
      <c r="E65" s="38">
        <v>37018</v>
      </c>
      <c r="F65" s="39">
        <v>3766021.21</v>
      </c>
      <c r="G65" s="40" t="s">
        <v>128</v>
      </c>
      <c r="H65" s="41">
        <v>104800.15</v>
      </c>
      <c r="I65" s="38">
        <v>40178</v>
      </c>
      <c r="J65" s="42">
        <v>46203</v>
      </c>
      <c r="K65" s="37" t="s">
        <v>32</v>
      </c>
    </row>
    <row r="66" spans="1:11" s="18" customFormat="1" ht="15" customHeight="1">
      <c r="A66" s="28" t="s">
        <v>129</v>
      </c>
      <c r="B66" s="29" t="s">
        <v>19</v>
      </c>
      <c r="C66" s="28" t="s">
        <v>20</v>
      </c>
      <c r="D66" s="29" t="s">
        <v>130</v>
      </c>
      <c r="E66" s="30">
        <v>37075</v>
      </c>
      <c r="F66" s="31">
        <v>7603736.4800000004</v>
      </c>
      <c r="G66" s="32" t="s">
        <v>22</v>
      </c>
      <c r="H66" s="33">
        <v>4552886.18</v>
      </c>
      <c r="I66" s="30">
        <v>40739</v>
      </c>
      <c r="J66" s="30">
        <v>51516</v>
      </c>
      <c r="K66" s="34" t="s">
        <v>26</v>
      </c>
    </row>
    <row r="67" spans="1:11" s="18" customFormat="1" ht="15" customHeight="1">
      <c r="A67" s="35" t="s">
        <v>131</v>
      </c>
      <c r="B67" s="36" t="s">
        <v>19</v>
      </c>
      <c r="C67" s="37" t="s">
        <v>20</v>
      </c>
      <c r="D67" s="37" t="s">
        <v>132</v>
      </c>
      <c r="E67" s="38">
        <v>37075</v>
      </c>
      <c r="F67" s="39">
        <v>6984497.04</v>
      </c>
      <c r="G67" s="40" t="s">
        <v>22</v>
      </c>
      <c r="H67" s="41">
        <v>4190698.24</v>
      </c>
      <c r="I67" s="38">
        <v>40739</v>
      </c>
      <c r="J67" s="42">
        <v>51516</v>
      </c>
      <c r="K67" s="37" t="s">
        <v>29</v>
      </c>
    </row>
    <row r="68" spans="1:11" s="18" customFormat="1" ht="15" customHeight="1">
      <c r="A68" s="28" t="s">
        <v>133</v>
      </c>
      <c r="B68" s="29" t="s">
        <v>19</v>
      </c>
      <c r="C68" s="28" t="s">
        <v>20</v>
      </c>
      <c r="D68" s="29" t="s">
        <v>134</v>
      </c>
      <c r="E68" s="30">
        <v>37354</v>
      </c>
      <c r="F68" s="31">
        <v>4066156.94</v>
      </c>
      <c r="G68" s="32" t="s">
        <v>22</v>
      </c>
      <c r="H68" s="33">
        <v>2602340.42</v>
      </c>
      <c r="I68" s="30">
        <v>41014</v>
      </c>
      <c r="J68" s="30">
        <v>51789</v>
      </c>
      <c r="K68" s="34" t="s">
        <v>29</v>
      </c>
    </row>
    <row r="69" spans="1:11" s="18" customFormat="1" ht="15" customHeight="1">
      <c r="A69" s="35" t="s">
        <v>135</v>
      </c>
      <c r="B69" s="36" t="s">
        <v>81</v>
      </c>
      <c r="C69" s="37" t="s">
        <v>82</v>
      </c>
      <c r="D69" s="37" t="s">
        <v>136</v>
      </c>
      <c r="E69" s="38">
        <v>37413</v>
      </c>
      <c r="F69" s="39">
        <v>8505697</v>
      </c>
      <c r="G69" s="40" t="s">
        <v>15</v>
      </c>
      <c r="H69" s="41">
        <v>5872981.2000000002</v>
      </c>
      <c r="I69" s="38">
        <v>43811</v>
      </c>
      <c r="J69" s="42">
        <v>51299</v>
      </c>
      <c r="K69" s="37" t="s">
        <v>50</v>
      </c>
    </row>
    <row r="70" spans="1:11" s="18" customFormat="1" ht="15" customHeight="1">
      <c r="A70" s="28" t="s">
        <v>137</v>
      </c>
      <c r="B70" s="29" t="s">
        <v>19</v>
      </c>
      <c r="C70" s="28" t="s">
        <v>20</v>
      </c>
      <c r="D70" s="29" t="s">
        <v>138</v>
      </c>
      <c r="E70" s="30">
        <v>37433</v>
      </c>
      <c r="F70" s="31">
        <v>16000000</v>
      </c>
      <c r="G70" s="32" t="s">
        <v>22</v>
      </c>
      <c r="H70" s="33">
        <v>10560000</v>
      </c>
      <c r="I70" s="30">
        <v>41197</v>
      </c>
      <c r="J70" s="30">
        <v>51971</v>
      </c>
      <c r="K70" s="34" t="s">
        <v>16</v>
      </c>
    </row>
    <row r="71" spans="1:11" s="18" customFormat="1" ht="15" customHeight="1">
      <c r="A71" s="35" t="s">
        <v>139</v>
      </c>
      <c r="B71" s="36" t="s">
        <v>19</v>
      </c>
      <c r="C71" s="37" t="s">
        <v>20</v>
      </c>
      <c r="D71" s="37" t="s">
        <v>140</v>
      </c>
      <c r="E71" s="38">
        <v>37433</v>
      </c>
      <c r="F71" s="39">
        <v>12000000</v>
      </c>
      <c r="G71" s="40" t="s">
        <v>22</v>
      </c>
      <c r="H71" s="41">
        <v>7920000</v>
      </c>
      <c r="I71" s="38">
        <v>41197</v>
      </c>
      <c r="J71" s="42">
        <v>51971</v>
      </c>
      <c r="K71" s="37" t="s">
        <v>16</v>
      </c>
    </row>
    <row r="72" spans="1:11" s="18" customFormat="1" ht="15" customHeight="1">
      <c r="A72" s="28" t="s">
        <v>141</v>
      </c>
      <c r="B72" s="29" t="s">
        <v>19</v>
      </c>
      <c r="C72" s="28" t="s">
        <v>20</v>
      </c>
      <c r="D72" s="29" t="s">
        <v>142</v>
      </c>
      <c r="E72" s="30">
        <v>37433</v>
      </c>
      <c r="F72" s="31">
        <v>23284675.739999998</v>
      </c>
      <c r="G72" s="32" t="s">
        <v>22</v>
      </c>
      <c r="H72" s="33">
        <v>15367904.74</v>
      </c>
      <c r="I72" s="30">
        <v>41197</v>
      </c>
      <c r="J72" s="30">
        <v>51971</v>
      </c>
      <c r="K72" s="34" t="s">
        <v>143</v>
      </c>
    </row>
    <row r="73" spans="1:11" s="18" customFormat="1" ht="15" customHeight="1">
      <c r="A73" s="35" t="s">
        <v>144</v>
      </c>
      <c r="B73" s="36" t="s">
        <v>19</v>
      </c>
      <c r="C73" s="37" t="s">
        <v>20</v>
      </c>
      <c r="D73" s="37" t="s">
        <v>145</v>
      </c>
      <c r="E73" s="38">
        <v>37452</v>
      </c>
      <c r="F73" s="39">
        <v>13467384.859999999</v>
      </c>
      <c r="G73" s="40" t="s">
        <v>22</v>
      </c>
      <c r="H73" s="41">
        <v>8888495.8599999994</v>
      </c>
      <c r="I73" s="38">
        <v>41197</v>
      </c>
      <c r="J73" s="42">
        <v>51971</v>
      </c>
      <c r="K73" s="37" t="s">
        <v>32</v>
      </c>
    </row>
    <row r="74" spans="1:11" s="18" customFormat="1" ht="15" customHeight="1">
      <c r="A74" s="28" t="s">
        <v>146</v>
      </c>
      <c r="B74" s="29" t="s">
        <v>12</v>
      </c>
      <c r="C74" s="28" t="s">
        <v>13</v>
      </c>
      <c r="D74" s="29" t="s">
        <v>147</v>
      </c>
      <c r="E74" s="30">
        <v>37534</v>
      </c>
      <c r="F74" s="31">
        <v>2261579.7599999998</v>
      </c>
      <c r="G74" s="32" t="s">
        <v>15</v>
      </c>
      <c r="H74" s="33">
        <v>1280579.76</v>
      </c>
      <c r="I74" s="30">
        <v>41273</v>
      </c>
      <c r="J74" s="30">
        <v>53143</v>
      </c>
      <c r="K74" s="34" t="s">
        <v>48</v>
      </c>
    </row>
    <row r="75" spans="1:11" s="18" customFormat="1" ht="15" customHeight="1">
      <c r="A75" s="35" t="s">
        <v>148</v>
      </c>
      <c r="B75" s="36" t="s">
        <v>12</v>
      </c>
      <c r="C75" s="37" t="s">
        <v>13</v>
      </c>
      <c r="D75" s="37" t="s">
        <v>149</v>
      </c>
      <c r="E75" s="38">
        <v>37636</v>
      </c>
      <c r="F75" s="39">
        <v>2045167.52</v>
      </c>
      <c r="G75" s="40" t="s">
        <v>15</v>
      </c>
      <c r="H75" s="41">
        <v>1127167.52</v>
      </c>
      <c r="I75" s="38">
        <v>41273</v>
      </c>
      <c r="J75" s="42">
        <v>52047</v>
      </c>
      <c r="K75" s="37" t="s">
        <v>150</v>
      </c>
    </row>
    <row r="76" spans="1:11" s="18" customFormat="1" ht="15" customHeight="1">
      <c r="A76" s="28" t="s">
        <v>151</v>
      </c>
      <c r="B76" s="29" t="s">
        <v>12</v>
      </c>
      <c r="C76" s="28" t="s">
        <v>13</v>
      </c>
      <c r="D76" s="29" t="s">
        <v>152</v>
      </c>
      <c r="E76" s="30">
        <v>37636</v>
      </c>
      <c r="F76" s="31">
        <v>6646794.46</v>
      </c>
      <c r="G76" s="32" t="s">
        <v>15</v>
      </c>
      <c r="H76" s="33">
        <v>3658794.46</v>
      </c>
      <c r="I76" s="30">
        <v>41273</v>
      </c>
      <c r="J76" s="30">
        <v>52047</v>
      </c>
      <c r="K76" s="34" t="s">
        <v>153</v>
      </c>
    </row>
    <row r="77" spans="1:11" s="18" customFormat="1" ht="15" customHeight="1">
      <c r="A77" s="35" t="s">
        <v>154</v>
      </c>
      <c r="B77" s="36" t="s">
        <v>12</v>
      </c>
      <c r="C77" s="37" t="s">
        <v>13</v>
      </c>
      <c r="D77" s="37" t="s">
        <v>155</v>
      </c>
      <c r="E77" s="38">
        <v>37636</v>
      </c>
      <c r="F77" s="39">
        <v>4601626.93</v>
      </c>
      <c r="G77" s="40" t="s">
        <v>15</v>
      </c>
      <c r="H77" s="41">
        <v>2540626.9300000002</v>
      </c>
      <c r="I77" s="38">
        <v>41273</v>
      </c>
      <c r="J77" s="42">
        <v>52047</v>
      </c>
      <c r="K77" s="37" t="s">
        <v>156</v>
      </c>
    </row>
    <row r="78" spans="1:11" s="18" customFormat="1" ht="15" customHeight="1">
      <c r="A78" s="28" t="s">
        <v>157</v>
      </c>
      <c r="B78" s="29" t="s">
        <v>81</v>
      </c>
      <c r="C78" s="28" t="s">
        <v>82</v>
      </c>
      <c r="D78" s="29" t="s">
        <v>158</v>
      </c>
      <c r="E78" s="30">
        <v>37818</v>
      </c>
      <c r="F78" s="31">
        <v>41528041.030000001</v>
      </c>
      <c r="G78" s="32" t="s">
        <v>15</v>
      </c>
      <c r="H78" s="33">
        <v>20690731.850000001</v>
      </c>
      <c r="I78" s="30">
        <v>44992</v>
      </c>
      <c r="J78" s="30">
        <v>51386</v>
      </c>
      <c r="K78" s="34" t="s">
        <v>50</v>
      </c>
    </row>
    <row r="79" spans="1:11" s="18" customFormat="1" ht="15" customHeight="1">
      <c r="A79" s="35" t="s">
        <v>159</v>
      </c>
      <c r="B79" s="36" t="s">
        <v>125</v>
      </c>
      <c r="C79" s="37" t="s">
        <v>126</v>
      </c>
      <c r="D79" s="37" t="s">
        <v>160</v>
      </c>
      <c r="E79" s="38">
        <v>37892</v>
      </c>
      <c r="F79" s="39">
        <v>6189587.9299999997</v>
      </c>
      <c r="G79" s="40" t="s">
        <v>128</v>
      </c>
      <c r="H79" s="41">
        <v>687762.97</v>
      </c>
      <c r="I79" s="38">
        <v>39994</v>
      </c>
      <c r="J79" s="42">
        <v>46752</v>
      </c>
      <c r="K79" s="37" t="s">
        <v>161</v>
      </c>
    </row>
    <row r="80" spans="1:11" s="18" customFormat="1" ht="15" customHeight="1">
      <c r="A80" s="28" t="s">
        <v>162</v>
      </c>
      <c r="B80" s="29" t="s">
        <v>12</v>
      </c>
      <c r="C80" s="28" t="s">
        <v>13</v>
      </c>
      <c r="D80" s="29" t="s">
        <v>163</v>
      </c>
      <c r="E80" s="30">
        <v>37908</v>
      </c>
      <c r="F80" s="31">
        <v>2300813.4700000002</v>
      </c>
      <c r="G80" s="32" t="s">
        <v>15</v>
      </c>
      <c r="H80" s="33">
        <v>1388813.47</v>
      </c>
      <c r="I80" s="30">
        <v>41820</v>
      </c>
      <c r="J80" s="30">
        <v>52595</v>
      </c>
      <c r="K80" s="34" t="s">
        <v>48</v>
      </c>
    </row>
    <row r="81" spans="1:11" s="18" customFormat="1" ht="15" customHeight="1">
      <c r="A81" s="35" t="s">
        <v>164</v>
      </c>
      <c r="B81" s="36" t="s">
        <v>165</v>
      </c>
      <c r="C81" s="37" t="s">
        <v>126</v>
      </c>
      <c r="D81" s="37" t="s">
        <v>166</v>
      </c>
      <c r="E81" s="38">
        <v>37977</v>
      </c>
      <c r="F81" s="39">
        <v>27000000</v>
      </c>
      <c r="G81" s="40" t="s">
        <v>15</v>
      </c>
      <c r="H81" s="41">
        <v>3781436.73</v>
      </c>
      <c r="I81" s="38">
        <v>41532</v>
      </c>
      <c r="J81" s="42">
        <v>46827</v>
      </c>
      <c r="K81" s="37" t="s">
        <v>32</v>
      </c>
    </row>
    <row r="82" spans="1:11" s="18" customFormat="1" ht="15" customHeight="1">
      <c r="A82" s="28" t="s">
        <v>167</v>
      </c>
      <c r="B82" s="29" t="s">
        <v>125</v>
      </c>
      <c r="C82" s="28" t="s">
        <v>126</v>
      </c>
      <c r="D82" s="29" t="s">
        <v>168</v>
      </c>
      <c r="E82" s="30">
        <v>38067</v>
      </c>
      <c r="F82" s="31">
        <v>4663299.26</v>
      </c>
      <c r="G82" s="32" t="s">
        <v>128</v>
      </c>
      <c r="H82" s="33">
        <v>775888.28</v>
      </c>
      <c r="I82" s="30">
        <v>40724</v>
      </c>
      <c r="J82" s="30">
        <v>47118</v>
      </c>
      <c r="K82" s="34" t="s">
        <v>46</v>
      </c>
    </row>
    <row r="83" spans="1:11" s="18" customFormat="1" ht="15" customHeight="1">
      <c r="A83" s="35" t="s">
        <v>169</v>
      </c>
      <c r="B83" s="36" t="s">
        <v>81</v>
      </c>
      <c r="C83" s="37" t="s">
        <v>82</v>
      </c>
      <c r="D83" s="37" t="s">
        <v>170</v>
      </c>
      <c r="E83" s="38">
        <v>38289</v>
      </c>
      <c r="F83" s="39">
        <v>22319417.59</v>
      </c>
      <c r="G83" s="40" t="s">
        <v>15</v>
      </c>
      <c r="H83" s="41">
        <v>19520901.34</v>
      </c>
      <c r="I83" s="38">
        <v>45346</v>
      </c>
      <c r="J83" s="42">
        <v>52833</v>
      </c>
      <c r="K83" s="37" t="s">
        <v>161</v>
      </c>
    </row>
    <row r="84" spans="1:11" s="18" customFormat="1" ht="15" customHeight="1">
      <c r="A84" s="28" t="s">
        <v>171</v>
      </c>
      <c r="B84" s="29" t="s">
        <v>172</v>
      </c>
      <c r="C84" s="28" t="s">
        <v>173</v>
      </c>
      <c r="D84" s="29" t="s">
        <v>174</v>
      </c>
      <c r="E84" s="30">
        <v>38335</v>
      </c>
      <c r="F84" s="31">
        <v>3868038.72</v>
      </c>
      <c r="G84" s="32" t="s">
        <v>175</v>
      </c>
      <c r="H84" s="33">
        <v>639480.00300000003</v>
      </c>
      <c r="I84" s="30">
        <v>40678</v>
      </c>
      <c r="J84" s="30">
        <v>47072</v>
      </c>
      <c r="K84" s="34" t="s">
        <v>29</v>
      </c>
    </row>
    <row r="85" spans="1:11" s="18" customFormat="1" ht="15" customHeight="1">
      <c r="A85" s="35" t="s">
        <v>176</v>
      </c>
      <c r="B85" s="36" t="s">
        <v>125</v>
      </c>
      <c r="C85" s="37" t="s">
        <v>126</v>
      </c>
      <c r="D85" s="37" t="s">
        <v>177</v>
      </c>
      <c r="E85" s="38">
        <v>38432</v>
      </c>
      <c r="F85" s="39">
        <v>3562251.59</v>
      </c>
      <c r="G85" s="40" t="s">
        <v>128</v>
      </c>
      <c r="H85" s="41">
        <v>791627.05</v>
      </c>
      <c r="I85" s="38">
        <v>40908</v>
      </c>
      <c r="J85" s="42">
        <v>47482</v>
      </c>
      <c r="K85" s="37" t="s">
        <v>46</v>
      </c>
    </row>
    <row r="86" spans="1:11" s="18" customFormat="1" ht="15" customHeight="1">
      <c r="A86" s="28" t="s">
        <v>178</v>
      </c>
      <c r="B86" s="29" t="s">
        <v>179</v>
      </c>
      <c r="C86" s="28" t="s">
        <v>126</v>
      </c>
      <c r="D86" s="29" t="s">
        <v>180</v>
      </c>
      <c r="E86" s="30">
        <v>38481</v>
      </c>
      <c r="F86" s="31">
        <v>14000000</v>
      </c>
      <c r="G86" s="32" t="s">
        <v>56</v>
      </c>
      <c r="H86" s="33">
        <v>939552.00600000005</v>
      </c>
      <c r="I86" s="30">
        <v>40850</v>
      </c>
      <c r="J86" s="30">
        <v>48831</v>
      </c>
      <c r="K86" s="34" t="s">
        <v>46</v>
      </c>
    </row>
    <row r="87" spans="1:11" s="18" customFormat="1" ht="15" customHeight="1">
      <c r="A87" s="35" t="s">
        <v>181</v>
      </c>
      <c r="B87" s="36" t="s">
        <v>179</v>
      </c>
      <c r="C87" s="37" t="s">
        <v>126</v>
      </c>
      <c r="D87" s="37" t="s">
        <v>182</v>
      </c>
      <c r="E87" s="38">
        <v>38481</v>
      </c>
      <c r="F87" s="39">
        <v>12400000</v>
      </c>
      <c r="G87" s="40" t="s">
        <v>15</v>
      </c>
      <c r="H87" s="41">
        <v>666666.75</v>
      </c>
      <c r="I87" s="38">
        <v>40872</v>
      </c>
      <c r="J87" s="42">
        <v>46959</v>
      </c>
      <c r="K87" s="37" t="s">
        <v>183</v>
      </c>
    </row>
    <row r="88" spans="1:11" s="18" customFormat="1" ht="15" customHeight="1">
      <c r="A88" s="28" t="s">
        <v>184</v>
      </c>
      <c r="B88" s="29" t="s">
        <v>165</v>
      </c>
      <c r="C88" s="28" t="s">
        <v>126</v>
      </c>
      <c r="D88" s="29" t="s">
        <v>185</v>
      </c>
      <c r="E88" s="30">
        <v>38518</v>
      </c>
      <c r="F88" s="31">
        <v>35000000</v>
      </c>
      <c r="G88" s="32" t="s">
        <v>15</v>
      </c>
      <c r="H88" s="33">
        <v>8554000</v>
      </c>
      <c r="I88" s="30">
        <v>40892</v>
      </c>
      <c r="J88" s="30">
        <v>47649</v>
      </c>
      <c r="K88" s="34" t="s">
        <v>32</v>
      </c>
    </row>
    <row r="89" spans="1:11" s="18" customFormat="1" ht="15" customHeight="1">
      <c r="A89" s="35" t="s">
        <v>186</v>
      </c>
      <c r="B89" s="36" t="s">
        <v>12</v>
      </c>
      <c r="C89" s="37" t="s">
        <v>13</v>
      </c>
      <c r="D89" s="37" t="s">
        <v>94</v>
      </c>
      <c r="E89" s="38">
        <v>38363</v>
      </c>
      <c r="F89" s="39">
        <v>3287166.25</v>
      </c>
      <c r="G89" s="40" t="s">
        <v>15</v>
      </c>
      <c r="H89" s="41">
        <v>2088166.25</v>
      </c>
      <c r="I89" s="38">
        <v>42185</v>
      </c>
      <c r="J89" s="42">
        <v>52961</v>
      </c>
      <c r="K89" s="37" t="s">
        <v>50</v>
      </c>
    </row>
    <row r="90" spans="1:11" s="18" customFormat="1" ht="15" customHeight="1">
      <c r="A90" s="28" t="s">
        <v>187</v>
      </c>
      <c r="B90" s="29" t="s">
        <v>188</v>
      </c>
      <c r="C90" s="28" t="s">
        <v>189</v>
      </c>
      <c r="D90" s="29" t="s">
        <v>190</v>
      </c>
      <c r="E90" s="30">
        <v>38658</v>
      </c>
      <c r="F90" s="31">
        <v>9304464.3499999996</v>
      </c>
      <c r="G90" s="32" t="s">
        <v>56</v>
      </c>
      <c r="H90" s="33">
        <v>6270399.9500000002</v>
      </c>
      <c r="I90" s="30">
        <v>43482</v>
      </c>
      <c r="J90" s="30">
        <v>51699</v>
      </c>
      <c r="K90" s="34" t="s">
        <v>50</v>
      </c>
    </row>
    <row r="91" spans="1:11" s="18" customFormat="1" ht="15" customHeight="1">
      <c r="A91" s="35" t="s">
        <v>191</v>
      </c>
      <c r="B91" s="36" t="s">
        <v>81</v>
      </c>
      <c r="C91" s="37" t="s">
        <v>82</v>
      </c>
      <c r="D91" s="37" t="s">
        <v>192</v>
      </c>
      <c r="E91" s="38">
        <v>38679</v>
      </c>
      <c r="F91" s="39">
        <v>5080000</v>
      </c>
      <c r="G91" s="40" t="s">
        <v>15</v>
      </c>
      <c r="H91" s="41">
        <v>4440813.1500000004</v>
      </c>
      <c r="I91" s="38">
        <v>46057</v>
      </c>
      <c r="J91" s="42">
        <v>53543</v>
      </c>
      <c r="K91" s="37" t="s">
        <v>46</v>
      </c>
    </row>
    <row r="92" spans="1:11" s="18" customFormat="1" ht="15" customHeight="1">
      <c r="A92" s="28" t="s">
        <v>193</v>
      </c>
      <c r="B92" s="29" t="s">
        <v>81</v>
      </c>
      <c r="C92" s="28" t="s">
        <v>82</v>
      </c>
      <c r="D92" s="29" t="s">
        <v>194</v>
      </c>
      <c r="E92" s="30">
        <v>38726</v>
      </c>
      <c r="F92" s="31">
        <v>2978489.54</v>
      </c>
      <c r="G92" s="32" t="s">
        <v>15</v>
      </c>
      <c r="H92" s="33">
        <v>2694823.9</v>
      </c>
      <c r="I92" s="30">
        <v>45485</v>
      </c>
      <c r="J92" s="30">
        <v>52974</v>
      </c>
      <c r="K92" s="34" t="s">
        <v>195</v>
      </c>
    </row>
    <row r="93" spans="1:11" s="18" customFormat="1" ht="15" customHeight="1">
      <c r="A93" s="35" t="s">
        <v>196</v>
      </c>
      <c r="B93" s="36" t="s">
        <v>81</v>
      </c>
      <c r="C93" s="37" t="s">
        <v>82</v>
      </c>
      <c r="D93" s="37" t="s">
        <v>197</v>
      </c>
      <c r="E93" s="38">
        <v>38726</v>
      </c>
      <c r="F93" s="39">
        <v>5980265.2199999997</v>
      </c>
      <c r="G93" s="40" t="s">
        <v>15</v>
      </c>
      <c r="H93" s="41">
        <v>5695490.7000000002</v>
      </c>
      <c r="I93" s="38">
        <v>45796</v>
      </c>
      <c r="J93" s="42">
        <v>53285</v>
      </c>
      <c r="K93" s="37" t="s">
        <v>195</v>
      </c>
    </row>
    <row r="94" spans="1:11" s="18" customFormat="1" ht="15" customHeight="1">
      <c r="A94" s="28" t="s">
        <v>198</v>
      </c>
      <c r="B94" s="29" t="s">
        <v>81</v>
      </c>
      <c r="C94" s="28" t="s">
        <v>82</v>
      </c>
      <c r="D94" s="29" t="s">
        <v>199</v>
      </c>
      <c r="E94" s="30">
        <v>38772</v>
      </c>
      <c r="F94" s="31">
        <v>27500000</v>
      </c>
      <c r="G94" s="32" t="s">
        <v>15</v>
      </c>
      <c r="H94" s="33">
        <v>25500000</v>
      </c>
      <c r="I94" s="30">
        <v>46303</v>
      </c>
      <c r="J94" s="30">
        <v>53425</v>
      </c>
      <c r="K94" s="34" t="s">
        <v>84</v>
      </c>
    </row>
    <row r="95" spans="1:11" s="18" customFormat="1" ht="15" customHeight="1">
      <c r="A95" s="35" t="s">
        <v>200</v>
      </c>
      <c r="B95" s="36" t="s">
        <v>36</v>
      </c>
      <c r="C95" s="37" t="s">
        <v>37</v>
      </c>
      <c r="D95" s="37" t="s">
        <v>201</v>
      </c>
      <c r="E95" s="38">
        <v>38888</v>
      </c>
      <c r="F95" s="39">
        <v>5395416.2599999998</v>
      </c>
      <c r="G95" s="40" t="s">
        <v>22</v>
      </c>
      <c r="H95" s="41">
        <v>3595416.26</v>
      </c>
      <c r="I95" s="38">
        <v>42522</v>
      </c>
      <c r="J95" s="42">
        <v>53297</v>
      </c>
      <c r="K95" s="37" t="s">
        <v>99</v>
      </c>
    </row>
    <row r="96" spans="1:11" s="18" customFormat="1" ht="15" customHeight="1">
      <c r="A96" s="28" t="s">
        <v>202</v>
      </c>
      <c r="B96" s="29" t="s">
        <v>19</v>
      </c>
      <c r="C96" s="28" t="s">
        <v>20</v>
      </c>
      <c r="D96" s="29" t="s">
        <v>203</v>
      </c>
      <c r="E96" s="30">
        <v>38909</v>
      </c>
      <c r="F96" s="31">
        <v>2519098.66</v>
      </c>
      <c r="G96" s="32" t="s">
        <v>22</v>
      </c>
      <c r="H96" s="33">
        <v>125954.99</v>
      </c>
      <c r="I96" s="30">
        <v>42675</v>
      </c>
      <c r="J96" s="30">
        <v>46143</v>
      </c>
      <c r="K96" s="34" t="s">
        <v>29</v>
      </c>
    </row>
    <row r="97" spans="1:11" s="18" customFormat="1" ht="15" customHeight="1">
      <c r="A97" s="35" t="s">
        <v>204</v>
      </c>
      <c r="B97" s="36" t="s">
        <v>81</v>
      </c>
      <c r="C97" s="37" t="s">
        <v>82</v>
      </c>
      <c r="D97" s="37" t="s">
        <v>205</v>
      </c>
      <c r="E97" s="38">
        <v>38994</v>
      </c>
      <c r="F97" s="39">
        <v>15000000</v>
      </c>
      <c r="G97" s="40" t="s">
        <v>15</v>
      </c>
      <c r="H97" s="41">
        <v>11356149.279999999</v>
      </c>
      <c r="I97" s="38">
        <v>48931</v>
      </c>
      <c r="J97" s="42">
        <v>56053</v>
      </c>
      <c r="K97" s="37" t="s">
        <v>32</v>
      </c>
    </row>
    <row r="98" spans="1:11" s="18" customFormat="1" ht="15" customHeight="1">
      <c r="A98" s="28" t="s">
        <v>206</v>
      </c>
      <c r="B98" s="29" t="s">
        <v>81</v>
      </c>
      <c r="C98" s="28" t="s">
        <v>82</v>
      </c>
      <c r="D98" s="29" t="s">
        <v>207</v>
      </c>
      <c r="E98" s="30">
        <v>38994</v>
      </c>
      <c r="F98" s="31">
        <v>4996500</v>
      </c>
      <c r="G98" s="32" t="s">
        <v>15</v>
      </c>
      <c r="H98" s="33">
        <v>4996500</v>
      </c>
      <c r="I98" s="30">
        <v>46383</v>
      </c>
      <c r="J98" s="30">
        <v>50218</v>
      </c>
      <c r="K98" s="34" t="s">
        <v>46</v>
      </c>
    </row>
    <row r="99" spans="1:11" s="18" customFormat="1" ht="15" customHeight="1">
      <c r="A99" s="35" t="s">
        <v>208</v>
      </c>
      <c r="B99" s="36" t="s">
        <v>81</v>
      </c>
      <c r="C99" s="37" t="s">
        <v>82</v>
      </c>
      <c r="D99" s="37" t="s">
        <v>209</v>
      </c>
      <c r="E99" s="38">
        <v>38994</v>
      </c>
      <c r="F99" s="39">
        <v>51494303</v>
      </c>
      <c r="G99" s="40" t="s">
        <v>15</v>
      </c>
      <c r="H99" s="41">
        <v>50248741.840000004</v>
      </c>
      <c r="I99" s="38">
        <v>46799</v>
      </c>
      <c r="J99" s="42" t="s">
        <v>210</v>
      </c>
      <c r="K99" s="37" t="s">
        <v>143</v>
      </c>
    </row>
    <row r="100" spans="1:11" s="18" customFormat="1" ht="15" customHeight="1">
      <c r="A100" s="28" t="s">
        <v>211</v>
      </c>
      <c r="B100" s="29" t="s">
        <v>81</v>
      </c>
      <c r="C100" s="28" t="s">
        <v>82</v>
      </c>
      <c r="D100" s="29" t="s">
        <v>212</v>
      </c>
      <c r="E100" s="30">
        <v>38994</v>
      </c>
      <c r="F100" s="31">
        <v>21695096.890000001</v>
      </c>
      <c r="G100" s="32" t="s">
        <v>15</v>
      </c>
      <c r="H100" s="33">
        <v>21695096.890000001</v>
      </c>
      <c r="I100" s="30">
        <v>46375</v>
      </c>
      <c r="J100" s="30" t="s">
        <v>213</v>
      </c>
      <c r="K100" s="34" t="s">
        <v>32</v>
      </c>
    </row>
    <row r="101" spans="1:11" s="18" customFormat="1" ht="15" customHeight="1">
      <c r="A101" s="35" t="s">
        <v>214</v>
      </c>
      <c r="B101" s="36" t="s">
        <v>165</v>
      </c>
      <c r="C101" s="37" t="s">
        <v>126</v>
      </c>
      <c r="D101" s="37" t="s">
        <v>215</v>
      </c>
      <c r="E101" s="38">
        <v>39006</v>
      </c>
      <c r="F101" s="39">
        <v>10567086</v>
      </c>
      <c r="G101" s="40" t="s">
        <v>15</v>
      </c>
      <c r="H101" s="41">
        <v>4825552.7</v>
      </c>
      <c r="I101" s="38">
        <v>42087</v>
      </c>
      <c r="J101" s="42">
        <v>50020</v>
      </c>
      <c r="K101" s="37" t="s">
        <v>216</v>
      </c>
    </row>
    <row r="102" spans="1:11" s="18" customFormat="1" ht="15" customHeight="1">
      <c r="A102" s="28" t="s">
        <v>217</v>
      </c>
      <c r="B102" s="29" t="s">
        <v>125</v>
      </c>
      <c r="C102" s="28" t="s">
        <v>126</v>
      </c>
      <c r="D102" s="29" t="s">
        <v>218</v>
      </c>
      <c r="E102" s="30">
        <v>39001</v>
      </c>
      <c r="F102" s="31">
        <v>5319983.8099999996</v>
      </c>
      <c r="G102" s="32" t="s">
        <v>128</v>
      </c>
      <c r="H102" s="33">
        <v>1625573.87</v>
      </c>
      <c r="I102" s="30">
        <v>41274</v>
      </c>
      <c r="J102" s="30">
        <v>48029</v>
      </c>
      <c r="K102" s="34" t="s">
        <v>219</v>
      </c>
    </row>
    <row r="103" spans="1:11" s="18" customFormat="1" ht="15" customHeight="1">
      <c r="A103" s="35" t="s">
        <v>220</v>
      </c>
      <c r="B103" s="36" t="s">
        <v>19</v>
      </c>
      <c r="C103" s="37" t="s">
        <v>20</v>
      </c>
      <c r="D103" s="37" t="s">
        <v>221</v>
      </c>
      <c r="E103" s="38">
        <v>39048</v>
      </c>
      <c r="F103" s="39">
        <v>2263994.29</v>
      </c>
      <c r="G103" s="40" t="s">
        <v>22</v>
      </c>
      <c r="H103" s="41">
        <v>113199.8</v>
      </c>
      <c r="I103" s="38">
        <v>42689</v>
      </c>
      <c r="J103" s="42">
        <v>46157</v>
      </c>
      <c r="K103" s="37" t="s">
        <v>84</v>
      </c>
    </row>
    <row r="104" spans="1:11" s="18" customFormat="1" ht="15" customHeight="1">
      <c r="A104" s="28" t="s">
        <v>222</v>
      </c>
      <c r="B104" s="29" t="s">
        <v>125</v>
      </c>
      <c r="C104" s="28" t="s">
        <v>126</v>
      </c>
      <c r="D104" s="29" t="s">
        <v>223</v>
      </c>
      <c r="E104" s="30">
        <v>39048</v>
      </c>
      <c r="F104" s="31">
        <v>5716351.71</v>
      </c>
      <c r="G104" s="32" t="s">
        <v>128</v>
      </c>
      <c r="H104" s="33">
        <v>1746949.26</v>
      </c>
      <c r="I104" s="30">
        <v>41639</v>
      </c>
      <c r="J104" s="30">
        <v>48029</v>
      </c>
      <c r="K104" s="34" t="s">
        <v>64</v>
      </c>
    </row>
    <row r="105" spans="1:11" s="18" customFormat="1" ht="15" customHeight="1">
      <c r="A105" s="35" t="s">
        <v>224</v>
      </c>
      <c r="B105" s="36" t="s">
        <v>165</v>
      </c>
      <c r="C105" s="37" t="s">
        <v>126</v>
      </c>
      <c r="D105" s="37" t="s">
        <v>225</v>
      </c>
      <c r="E105" s="38">
        <v>39078</v>
      </c>
      <c r="F105" s="39">
        <v>12726273.210000001</v>
      </c>
      <c r="G105" s="40" t="s">
        <v>15</v>
      </c>
      <c r="H105" s="41">
        <v>2540221.29</v>
      </c>
      <c r="I105" s="38">
        <v>41472</v>
      </c>
      <c r="J105" s="42">
        <v>49975</v>
      </c>
      <c r="K105" s="37" t="s">
        <v>32</v>
      </c>
    </row>
    <row r="106" spans="1:11" s="18" customFormat="1" ht="15" customHeight="1">
      <c r="A106" s="28" t="s">
        <v>226</v>
      </c>
      <c r="B106" s="29" t="s">
        <v>179</v>
      </c>
      <c r="C106" s="28" t="s">
        <v>126</v>
      </c>
      <c r="D106" s="29" t="s">
        <v>227</v>
      </c>
      <c r="E106" s="30">
        <v>39104</v>
      </c>
      <c r="F106" s="31">
        <v>11320000</v>
      </c>
      <c r="G106" s="32" t="s">
        <v>15</v>
      </c>
      <c r="H106" s="33">
        <v>2064000.04</v>
      </c>
      <c r="I106" s="30">
        <v>41827</v>
      </c>
      <c r="J106" s="30">
        <v>46941</v>
      </c>
      <c r="K106" s="34" t="s">
        <v>35</v>
      </c>
    </row>
    <row r="107" spans="1:11" s="18" customFormat="1" ht="15" customHeight="1">
      <c r="A107" s="35" t="s">
        <v>228</v>
      </c>
      <c r="B107" s="36" t="s">
        <v>19</v>
      </c>
      <c r="C107" s="37" t="s">
        <v>20</v>
      </c>
      <c r="D107" s="37" t="s">
        <v>229</v>
      </c>
      <c r="E107" s="38">
        <v>39162</v>
      </c>
      <c r="F107" s="39">
        <v>3031375</v>
      </c>
      <c r="G107" s="40" t="s">
        <v>22</v>
      </c>
      <c r="H107" s="41">
        <v>303137.5</v>
      </c>
      <c r="I107" s="38">
        <v>42870</v>
      </c>
      <c r="J107" s="42">
        <v>46341</v>
      </c>
      <c r="K107" s="37" t="s">
        <v>161</v>
      </c>
    </row>
    <row r="108" spans="1:11" s="18" customFormat="1" ht="15" customHeight="1">
      <c r="A108" s="28" t="s">
        <v>230</v>
      </c>
      <c r="B108" s="29" t="s">
        <v>19</v>
      </c>
      <c r="C108" s="28" t="s">
        <v>20</v>
      </c>
      <c r="D108" s="29" t="s">
        <v>231</v>
      </c>
      <c r="E108" s="30">
        <v>39162</v>
      </c>
      <c r="F108" s="31">
        <v>9924481.6699999999</v>
      </c>
      <c r="G108" s="32" t="s">
        <v>22</v>
      </c>
      <c r="H108" s="33">
        <v>992448.23</v>
      </c>
      <c r="I108" s="30">
        <v>42870</v>
      </c>
      <c r="J108" s="30">
        <v>46341</v>
      </c>
      <c r="K108" s="34" t="s">
        <v>232</v>
      </c>
    </row>
    <row r="109" spans="1:11" s="18" customFormat="1" ht="15" customHeight="1">
      <c r="A109" s="35" t="s">
        <v>233</v>
      </c>
      <c r="B109" s="36" t="s">
        <v>19</v>
      </c>
      <c r="C109" s="37" t="s">
        <v>20</v>
      </c>
      <c r="D109" s="37" t="s">
        <v>234</v>
      </c>
      <c r="E109" s="38">
        <v>39212</v>
      </c>
      <c r="F109" s="39">
        <v>6800000</v>
      </c>
      <c r="G109" s="40" t="s">
        <v>22</v>
      </c>
      <c r="H109" s="41">
        <v>680000</v>
      </c>
      <c r="I109" s="38">
        <v>42826</v>
      </c>
      <c r="J109" s="42">
        <v>46296</v>
      </c>
      <c r="K109" s="37" t="s">
        <v>16</v>
      </c>
    </row>
    <row r="110" spans="1:11" s="18" customFormat="1" ht="15" customHeight="1">
      <c r="A110" s="28" t="s">
        <v>235</v>
      </c>
      <c r="B110" s="29" t="s">
        <v>236</v>
      </c>
      <c r="C110" s="28" t="s">
        <v>37</v>
      </c>
      <c r="D110" s="29" t="s">
        <v>237</v>
      </c>
      <c r="E110" s="30">
        <v>39280</v>
      </c>
      <c r="F110" s="31">
        <v>13086114.57</v>
      </c>
      <c r="G110" s="32" t="s">
        <v>56</v>
      </c>
      <c r="H110" s="33">
        <v>868114.57</v>
      </c>
      <c r="I110" s="30">
        <v>41136</v>
      </c>
      <c r="J110" s="30">
        <v>46433</v>
      </c>
      <c r="K110" s="34" t="s">
        <v>32</v>
      </c>
    </row>
    <row r="111" spans="1:11" s="18" customFormat="1" ht="15" customHeight="1">
      <c r="A111" s="35" t="s">
        <v>238</v>
      </c>
      <c r="B111" s="36" t="s">
        <v>236</v>
      </c>
      <c r="C111" s="37" t="s">
        <v>37</v>
      </c>
      <c r="D111" s="37" t="s">
        <v>239</v>
      </c>
      <c r="E111" s="38">
        <v>39280</v>
      </c>
      <c r="F111" s="39">
        <v>4243877.5999999996</v>
      </c>
      <c r="G111" s="40" t="s">
        <v>56</v>
      </c>
      <c r="H111" s="41">
        <v>279547.59999999998</v>
      </c>
      <c r="I111" s="38">
        <v>41136</v>
      </c>
      <c r="J111" s="42">
        <v>46433</v>
      </c>
      <c r="K111" s="37" t="s">
        <v>99</v>
      </c>
    </row>
    <row r="112" spans="1:11" s="18" customFormat="1" ht="15" customHeight="1">
      <c r="A112" s="28" t="s">
        <v>240</v>
      </c>
      <c r="B112" s="29" t="s">
        <v>179</v>
      </c>
      <c r="C112" s="28" t="s">
        <v>126</v>
      </c>
      <c r="D112" s="29" t="s">
        <v>241</v>
      </c>
      <c r="E112" s="30">
        <v>39316</v>
      </c>
      <c r="F112" s="31">
        <v>14879690</v>
      </c>
      <c r="G112" s="32" t="s">
        <v>15</v>
      </c>
      <c r="H112" s="33">
        <v>829150.9</v>
      </c>
      <c r="I112" s="30">
        <v>41992</v>
      </c>
      <c r="J112" s="30">
        <v>49513</v>
      </c>
      <c r="K112" s="34" t="s">
        <v>242</v>
      </c>
    </row>
    <row r="113" spans="1:11" s="18" customFormat="1" ht="15" customHeight="1">
      <c r="A113" s="35" t="s">
        <v>243</v>
      </c>
      <c r="B113" s="36" t="s">
        <v>125</v>
      </c>
      <c r="C113" s="37" t="s">
        <v>126</v>
      </c>
      <c r="D113" s="37" t="s">
        <v>244</v>
      </c>
      <c r="E113" s="38">
        <v>39347</v>
      </c>
      <c r="F113" s="39">
        <v>6459615.3899999997</v>
      </c>
      <c r="G113" s="40" t="s">
        <v>128</v>
      </c>
      <c r="H113" s="41">
        <v>2332962.15</v>
      </c>
      <c r="I113" s="38">
        <v>42004</v>
      </c>
      <c r="J113" s="42">
        <v>48395</v>
      </c>
      <c r="K113" s="37" t="s">
        <v>161</v>
      </c>
    </row>
    <row r="114" spans="1:11" s="18" customFormat="1" ht="15" customHeight="1">
      <c r="A114" s="28" t="s">
        <v>245</v>
      </c>
      <c r="B114" s="29" t="s">
        <v>12</v>
      </c>
      <c r="C114" s="28" t="s">
        <v>13</v>
      </c>
      <c r="D114" s="29" t="s">
        <v>246</v>
      </c>
      <c r="E114" s="30">
        <v>39429</v>
      </c>
      <c r="F114" s="31">
        <v>7500000</v>
      </c>
      <c r="G114" s="32" t="s">
        <v>15</v>
      </c>
      <c r="H114" s="33">
        <v>5500000</v>
      </c>
      <c r="I114" s="30">
        <v>43281</v>
      </c>
      <c r="J114" s="30">
        <v>54056</v>
      </c>
      <c r="K114" s="34" t="s">
        <v>48</v>
      </c>
    </row>
    <row r="115" spans="1:11" s="18" customFormat="1" ht="15" customHeight="1">
      <c r="A115" s="35" t="s">
        <v>247</v>
      </c>
      <c r="B115" s="36" t="s">
        <v>165</v>
      </c>
      <c r="C115" s="37" t="s">
        <v>126</v>
      </c>
      <c r="D115" s="37" t="s">
        <v>248</v>
      </c>
      <c r="E115" s="38">
        <v>39402</v>
      </c>
      <c r="F115" s="39">
        <v>26000000</v>
      </c>
      <c r="G115" s="40" t="s">
        <v>15</v>
      </c>
      <c r="H115" s="41">
        <v>4333333.4970000004</v>
      </c>
      <c r="I115" s="38">
        <v>41657</v>
      </c>
      <c r="J115" s="42">
        <v>46952</v>
      </c>
      <c r="K115" s="37" t="s">
        <v>161</v>
      </c>
    </row>
    <row r="116" spans="1:11" s="18" customFormat="1" ht="15" customHeight="1">
      <c r="A116" s="28" t="s">
        <v>249</v>
      </c>
      <c r="B116" s="29" t="s">
        <v>179</v>
      </c>
      <c r="C116" s="28" t="s">
        <v>126</v>
      </c>
      <c r="D116" s="29" t="s">
        <v>250</v>
      </c>
      <c r="E116" s="30">
        <v>39490</v>
      </c>
      <c r="F116" s="31">
        <v>10000000</v>
      </c>
      <c r="G116" s="32" t="s">
        <v>15</v>
      </c>
      <c r="H116" s="33">
        <v>115000</v>
      </c>
      <c r="I116" s="30">
        <v>42002</v>
      </c>
      <c r="J116" s="30">
        <v>46573</v>
      </c>
      <c r="K116" s="34" t="s">
        <v>48</v>
      </c>
    </row>
    <row r="117" spans="1:11" s="18" customFormat="1" ht="15" customHeight="1">
      <c r="A117" s="35" t="s">
        <v>251</v>
      </c>
      <c r="B117" s="36" t="s">
        <v>172</v>
      </c>
      <c r="C117" s="37" t="s">
        <v>173</v>
      </c>
      <c r="D117" s="37" t="s">
        <v>252</v>
      </c>
      <c r="E117" s="38">
        <v>39538</v>
      </c>
      <c r="F117" s="39">
        <v>5350228.5729999999</v>
      </c>
      <c r="G117" s="40" t="s">
        <v>175</v>
      </c>
      <c r="H117" s="41">
        <v>1073100</v>
      </c>
      <c r="I117" s="38">
        <v>41593</v>
      </c>
      <c r="J117" s="42">
        <v>47253</v>
      </c>
      <c r="K117" s="37" t="s">
        <v>161</v>
      </c>
    </row>
    <row r="118" spans="1:11" s="18" customFormat="1" ht="15" customHeight="1">
      <c r="A118" s="28" t="s">
        <v>253</v>
      </c>
      <c r="B118" s="29" t="s">
        <v>254</v>
      </c>
      <c r="C118" s="28" t="s">
        <v>255</v>
      </c>
      <c r="D118" s="29" t="s">
        <v>256</v>
      </c>
      <c r="E118" s="30">
        <v>39629</v>
      </c>
      <c r="F118" s="31">
        <v>11121000000</v>
      </c>
      <c r="G118" s="32" t="s">
        <v>257</v>
      </c>
      <c r="H118" s="33">
        <v>5785165471</v>
      </c>
      <c r="I118" s="30">
        <v>43271</v>
      </c>
      <c r="J118" s="30">
        <v>54229</v>
      </c>
      <c r="K118" s="34" t="s">
        <v>195</v>
      </c>
    </row>
    <row r="119" spans="1:11" s="18" customFormat="1" ht="15" customHeight="1">
      <c r="A119" s="35" t="s">
        <v>258</v>
      </c>
      <c r="B119" s="36" t="s">
        <v>19</v>
      </c>
      <c r="C119" s="37" t="s">
        <v>20</v>
      </c>
      <c r="D119" s="37" t="s">
        <v>259</v>
      </c>
      <c r="E119" s="38">
        <v>39631</v>
      </c>
      <c r="F119" s="39">
        <v>12110695.49</v>
      </c>
      <c r="G119" s="40" t="s">
        <v>22</v>
      </c>
      <c r="H119" s="41">
        <v>3027673.94</v>
      </c>
      <c r="I119" s="38">
        <v>43388</v>
      </c>
      <c r="J119" s="42">
        <v>46858</v>
      </c>
      <c r="K119" s="37" t="s">
        <v>161</v>
      </c>
    </row>
    <row r="120" spans="1:11" s="18" customFormat="1" ht="15" customHeight="1">
      <c r="A120" s="28" t="s">
        <v>260</v>
      </c>
      <c r="B120" s="29" t="s">
        <v>19</v>
      </c>
      <c r="C120" s="28" t="s">
        <v>20</v>
      </c>
      <c r="D120" s="29" t="s">
        <v>261</v>
      </c>
      <c r="E120" s="30">
        <v>39631</v>
      </c>
      <c r="F120" s="31">
        <v>3740023.43</v>
      </c>
      <c r="G120" s="32" t="s">
        <v>22</v>
      </c>
      <c r="H120" s="33">
        <v>748004.71</v>
      </c>
      <c r="I120" s="30">
        <v>43358</v>
      </c>
      <c r="J120" s="30">
        <v>46827</v>
      </c>
      <c r="K120" s="34" t="s">
        <v>262</v>
      </c>
    </row>
    <row r="121" spans="1:11" s="18" customFormat="1" ht="15" customHeight="1">
      <c r="A121" s="35" t="s">
        <v>263</v>
      </c>
      <c r="B121" s="36" t="s">
        <v>264</v>
      </c>
      <c r="C121" s="37" t="s">
        <v>20</v>
      </c>
      <c r="D121" s="37" t="s">
        <v>265</v>
      </c>
      <c r="E121" s="38">
        <v>39631</v>
      </c>
      <c r="F121" s="39">
        <v>1983167.03</v>
      </c>
      <c r="G121" s="40" t="s">
        <v>15</v>
      </c>
      <c r="H121" s="41">
        <v>1000111.14</v>
      </c>
      <c r="I121" s="38">
        <v>43539</v>
      </c>
      <c r="J121" s="42">
        <v>47922</v>
      </c>
      <c r="K121" s="37" t="s">
        <v>262</v>
      </c>
    </row>
    <row r="122" spans="1:11" s="18" customFormat="1" ht="15" customHeight="1">
      <c r="A122" s="28" t="s">
        <v>266</v>
      </c>
      <c r="B122" s="29" t="s">
        <v>19</v>
      </c>
      <c r="C122" s="28" t="s">
        <v>20</v>
      </c>
      <c r="D122" s="29" t="s">
        <v>267</v>
      </c>
      <c r="E122" s="30">
        <v>39631</v>
      </c>
      <c r="F122" s="31">
        <v>21700000</v>
      </c>
      <c r="G122" s="32" t="s">
        <v>22</v>
      </c>
      <c r="H122" s="33">
        <v>5425000</v>
      </c>
      <c r="I122" s="30">
        <v>43388</v>
      </c>
      <c r="J122" s="30">
        <v>46858</v>
      </c>
      <c r="K122" s="34" t="s">
        <v>50</v>
      </c>
    </row>
    <row r="123" spans="1:11" s="18" customFormat="1" ht="15" customHeight="1">
      <c r="A123" s="35" t="s">
        <v>268</v>
      </c>
      <c r="B123" s="36" t="s">
        <v>179</v>
      </c>
      <c r="C123" s="37" t="s">
        <v>126</v>
      </c>
      <c r="D123" s="37" t="s">
        <v>269</v>
      </c>
      <c r="E123" s="38">
        <v>39666</v>
      </c>
      <c r="F123" s="39">
        <v>6000000</v>
      </c>
      <c r="G123" s="40" t="s">
        <v>15</v>
      </c>
      <c r="H123" s="41">
        <v>258029.6</v>
      </c>
      <c r="I123" s="38">
        <v>42124</v>
      </c>
      <c r="J123" s="42">
        <v>46545</v>
      </c>
      <c r="K123" s="37" t="s">
        <v>46</v>
      </c>
    </row>
    <row r="124" spans="1:11" s="18" customFormat="1" ht="15" customHeight="1">
      <c r="A124" s="28" t="s">
        <v>270</v>
      </c>
      <c r="B124" s="29" t="s">
        <v>12</v>
      </c>
      <c r="C124" s="28" t="s">
        <v>13</v>
      </c>
      <c r="D124" s="29" t="s">
        <v>271</v>
      </c>
      <c r="E124" s="30">
        <v>39729</v>
      </c>
      <c r="F124" s="31">
        <v>15000000</v>
      </c>
      <c r="G124" s="32" t="s">
        <v>15</v>
      </c>
      <c r="H124" s="33">
        <v>4740000</v>
      </c>
      <c r="I124" s="30">
        <v>41455</v>
      </c>
      <c r="J124" s="30">
        <v>48212</v>
      </c>
      <c r="K124" s="34" t="s">
        <v>272</v>
      </c>
    </row>
    <row r="125" spans="1:11" s="18" customFormat="1" ht="15" customHeight="1">
      <c r="A125" s="35" t="s">
        <v>273</v>
      </c>
      <c r="B125" s="36" t="s">
        <v>236</v>
      </c>
      <c r="C125" s="37" t="s">
        <v>37</v>
      </c>
      <c r="D125" s="37" t="s">
        <v>259</v>
      </c>
      <c r="E125" s="38">
        <v>39756</v>
      </c>
      <c r="F125" s="39">
        <v>14940754.439999999</v>
      </c>
      <c r="G125" s="40" t="s">
        <v>56</v>
      </c>
      <c r="H125" s="41">
        <v>2487684.44</v>
      </c>
      <c r="I125" s="38">
        <v>41593</v>
      </c>
      <c r="J125" s="42">
        <v>46888</v>
      </c>
      <c r="K125" s="37" t="s">
        <v>48</v>
      </c>
    </row>
    <row r="126" spans="1:11" s="18" customFormat="1" ht="15" customHeight="1">
      <c r="A126" s="28" t="s">
        <v>274</v>
      </c>
      <c r="B126" s="29" t="s">
        <v>12</v>
      </c>
      <c r="C126" s="28" t="s">
        <v>13</v>
      </c>
      <c r="D126" s="29" t="s">
        <v>275</v>
      </c>
      <c r="E126" s="30">
        <v>39805</v>
      </c>
      <c r="F126" s="31">
        <v>1500000</v>
      </c>
      <c r="G126" s="32" t="s">
        <v>15</v>
      </c>
      <c r="H126" s="33">
        <v>982000</v>
      </c>
      <c r="I126" s="30">
        <v>43646</v>
      </c>
      <c r="J126" s="30">
        <v>50769</v>
      </c>
      <c r="K126" s="34" t="s">
        <v>48</v>
      </c>
    </row>
    <row r="127" spans="1:11" s="18" customFormat="1" ht="15" customHeight="1">
      <c r="A127" s="35" t="s">
        <v>276</v>
      </c>
      <c r="B127" s="36" t="s">
        <v>125</v>
      </c>
      <c r="C127" s="37" t="s">
        <v>126</v>
      </c>
      <c r="D127" s="37" t="s">
        <v>277</v>
      </c>
      <c r="E127" s="38">
        <v>39777</v>
      </c>
      <c r="F127" s="39">
        <v>8578900.7100000009</v>
      </c>
      <c r="G127" s="40" t="s">
        <v>128</v>
      </c>
      <c r="H127" s="41">
        <v>3574971.42</v>
      </c>
      <c r="I127" s="38">
        <v>42551</v>
      </c>
      <c r="J127" s="42">
        <v>48760</v>
      </c>
      <c r="K127" s="37" t="s">
        <v>195</v>
      </c>
    </row>
    <row r="128" spans="1:11" s="18" customFormat="1" ht="15" customHeight="1">
      <c r="A128" s="28" t="s">
        <v>278</v>
      </c>
      <c r="B128" s="29" t="s">
        <v>36</v>
      </c>
      <c r="C128" s="28" t="s">
        <v>126</v>
      </c>
      <c r="D128" s="29" t="s">
        <v>279</v>
      </c>
      <c r="E128" s="30">
        <v>39828</v>
      </c>
      <c r="F128" s="31">
        <v>5347262.55</v>
      </c>
      <c r="G128" s="32" t="s">
        <v>22</v>
      </c>
      <c r="H128" s="33">
        <v>860131.55</v>
      </c>
      <c r="I128" s="30">
        <v>41671</v>
      </c>
      <c r="J128" s="30">
        <v>46966</v>
      </c>
      <c r="K128" s="34" t="s">
        <v>280</v>
      </c>
    </row>
    <row r="129" spans="1:11" s="18" customFormat="1" ht="15" customHeight="1">
      <c r="A129" s="35" t="s">
        <v>281</v>
      </c>
      <c r="B129" s="36" t="s">
        <v>264</v>
      </c>
      <c r="C129" s="37" t="s">
        <v>20</v>
      </c>
      <c r="D129" s="37" t="s">
        <v>130</v>
      </c>
      <c r="E129" s="38">
        <v>39910</v>
      </c>
      <c r="F129" s="39">
        <v>4774426.83</v>
      </c>
      <c r="G129" s="40" t="s">
        <v>56</v>
      </c>
      <c r="H129" s="41">
        <v>2548588.67</v>
      </c>
      <c r="I129" s="38">
        <v>43723</v>
      </c>
      <c r="J129" s="42">
        <v>49018</v>
      </c>
      <c r="K129" s="37" t="s">
        <v>26</v>
      </c>
    </row>
    <row r="130" spans="1:11" s="18" customFormat="1" ht="15" customHeight="1">
      <c r="A130" s="28" t="s">
        <v>282</v>
      </c>
      <c r="B130" s="29" t="s">
        <v>179</v>
      </c>
      <c r="C130" s="28" t="s">
        <v>126</v>
      </c>
      <c r="D130" s="29" t="s">
        <v>259</v>
      </c>
      <c r="E130" s="30">
        <v>39932</v>
      </c>
      <c r="F130" s="31">
        <v>40000000</v>
      </c>
      <c r="G130" s="32" t="s">
        <v>15</v>
      </c>
      <c r="H130" s="33">
        <v>2047594.75</v>
      </c>
      <c r="I130" s="30">
        <v>41869</v>
      </c>
      <c r="J130" s="30" t="s">
        <v>283</v>
      </c>
      <c r="K130" s="34" t="s">
        <v>48</v>
      </c>
    </row>
    <row r="131" spans="1:11" s="18" customFormat="1" ht="15" customHeight="1">
      <c r="A131" s="35" t="s">
        <v>284</v>
      </c>
      <c r="B131" s="36" t="s">
        <v>285</v>
      </c>
      <c r="C131" s="37" t="s">
        <v>286</v>
      </c>
      <c r="D131" s="37" t="s">
        <v>252</v>
      </c>
      <c r="E131" s="38">
        <v>40135</v>
      </c>
      <c r="F131" s="39">
        <v>39441742.969999999</v>
      </c>
      <c r="G131" s="40" t="s">
        <v>287</v>
      </c>
      <c r="H131" s="41">
        <v>16914600</v>
      </c>
      <c r="I131" s="38">
        <v>42109</v>
      </c>
      <c r="J131" s="42">
        <v>49232</v>
      </c>
      <c r="K131" s="37" t="s">
        <v>161</v>
      </c>
    </row>
    <row r="132" spans="1:11" s="18" customFormat="1" ht="15" customHeight="1">
      <c r="A132" s="28" t="s">
        <v>288</v>
      </c>
      <c r="B132" s="29" t="s">
        <v>12</v>
      </c>
      <c r="C132" s="28" t="s">
        <v>13</v>
      </c>
      <c r="D132" s="29" t="s">
        <v>289</v>
      </c>
      <c r="E132" s="30">
        <v>40175</v>
      </c>
      <c r="F132" s="31">
        <v>10750000</v>
      </c>
      <c r="G132" s="32" t="s">
        <v>15</v>
      </c>
      <c r="H132" s="33">
        <v>8602000</v>
      </c>
      <c r="I132" s="30">
        <v>44012</v>
      </c>
      <c r="J132" s="30">
        <v>54787</v>
      </c>
      <c r="K132" s="34" t="s">
        <v>143</v>
      </c>
    </row>
    <row r="133" spans="1:11" s="18" customFormat="1" ht="15" customHeight="1">
      <c r="A133" s="35" t="s">
        <v>290</v>
      </c>
      <c r="B133" s="36" t="s">
        <v>12</v>
      </c>
      <c r="C133" s="37" t="s">
        <v>13</v>
      </c>
      <c r="D133" s="37" t="s">
        <v>291</v>
      </c>
      <c r="E133" s="38">
        <v>40175</v>
      </c>
      <c r="F133" s="39">
        <v>500000</v>
      </c>
      <c r="G133" s="40" t="s">
        <v>15</v>
      </c>
      <c r="H133" s="41">
        <v>356000</v>
      </c>
      <c r="I133" s="38">
        <v>44012</v>
      </c>
      <c r="J133" s="42">
        <v>51134</v>
      </c>
      <c r="K133" s="37" t="s">
        <v>143</v>
      </c>
    </row>
    <row r="134" spans="1:11" s="18" customFormat="1" ht="15" customHeight="1">
      <c r="A134" s="28" t="s">
        <v>292</v>
      </c>
      <c r="B134" s="29" t="s">
        <v>293</v>
      </c>
      <c r="C134" s="28" t="s">
        <v>126</v>
      </c>
      <c r="D134" s="29" t="s">
        <v>294</v>
      </c>
      <c r="E134" s="30">
        <v>40241</v>
      </c>
      <c r="F134" s="31">
        <v>49997812.299999997</v>
      </c>
      <c r="G134" s="32" t="s">
        <v>15</v>
      </c>
      <c r="H134" s="33">
        <v>6249453.1200000001</v>
      </c>
      <c r="I134" s="30">
        <v>41394</v>
      </c>
      <c r="J134" s="30">
        <v>47056</v>
      </c>
      <c r="K134" s="34" t="s">
        <v>48</v>
      </c>
    </row>
    <row r="135" spans="1:11" s="18" customFormat="1" ht="15" customHeight="1">
      <c r="A135" s="35" t="s">
        <v>295</v>
      </c>
      <c r="B135" s="36" t="s">
        <v>165</v>
      </c>
      <c r="C135" s="37" t="s">
        <v>126</v>
      </c>
      <c r="D135" s="37" t="s">
        <v>294</v>
      </c>
      <c r="E135" s="38">
        <v>40333</v>
      </c>
      <c r="F135" s="39">
        <v>50000000</v>
      </c>
      <c r="G135" s="40" t="s">
        <v>15</v>
      </c>
      <c r="H135" s="41">
        <v>10837662.16</v>
      </c>
      <c r="I135" s="38">
        <v>42608</v>
      </c>
      <c r="J135" s="42">
        <v>47742</v>
      </c>
      <c r="K135" s="37" t="s">
        <v>48</v>
      </c>
    </row>
    <row r="136" spans="1:11" s="18" customFormat="1" ht="15" customHeight="1">
      <c r="A136" s="28" t="s">
        <v>296</v>
      </c>
      <c r="B136" s="29" t="s">
        <v>236</v>
      </c>
      <c r="C136" s="28" t="s">
        <v>126</v>
      </c>
      <c r="D136" s="29" t="s">
        <v>294</v>
      </c>
      <c r="E136" s="30">
        <v>40336</v>
      </c>
      <c r="F136" s="31">
        <v>9869121.8000000007</v>
      </c>
      <c r="G136" s="32" t="s">
        <v>56</v>
      </c>
      <c r="H136" s="33">
        <v>2629261.7999999998</v>
      </c>
      <c r="I136" s="30">
        <v>42170</v>
      </c>
      <c r="J136" s="30">
        <v>47467</v>
      </c>
      <c r="K136" s="34" t="s">
        <v>48</v>
      </c>
    </row>
    <row r="137" spans="1:11" s="18" customFormat="1" ht="15" customHeight="1">
      <c r="A137" s="35" t="s">
        <v>297</v>
      </c>
      <c r="B137" s="36" t="s">
        <v>125</v>
      </c>
      <c r="C137" s="37" t="s">
        <v>126</v>
      </c>
      <c r="D137" s="37" t="s">
        <v>298</v>
      </c>
      <c r="E137" s="38">
        <v>40360</v>
      </c>
      <c r="F137" s="39">
        <v>6997712.9800000004</v>
      </c>
      <c r="G137" s="40" t="s">
        <v>128</v>
      </c>
      <c r="H137" s="41">
        <v>3693587.68</v>
      </c>
      <c r="I137" s="38">
        <v>42004</v>
      </c>
      <c r="J137" s="42">
        <v>49490</v>
      </c>
      <c r="K137" s="37" t="s">
        <v>48</v>
      </c>
    </row>
    <row r="138" spans="1:11" s="18" customFormat="1" ht="15" customHeight="1">
      <c r="A138" s="28" t="s">
        <v>299</v>
      </c>
      <c r="B138" s="29" t="s">
        <v>125</v>
      </c>
      <c r="C138" s="28" t="s">
        <v>126</v>
      </c>
      <c r="D138" s="29" t="s">
        <v>298</v>
      </c>
      <c r="E138" s="30">
        <v>40360</v>
      </c>
      <c r="F138" s="31">
        <v>35714540.009999998</v>
      </c>
      <c r="G138" s="32" t="s">
        <v>56</v>
      </c>
      <c r="H138" s="33">
        <v>4122668.75</v>
      </c>
      <c r="I138" s="30">
        <v>42627</v>
      </c>
      <c r="J138" s="30">
        <v>46460</v>
      </c>
      <c r="K138" s="34" t="s">
        <v>48</v>
      </c>
    </row>
    <row r="139" spans="1:11" s="18" customFormat="1" ht="15" customHeight="1">
      <c r="A139" s="35" t="s">
        <v>300</v>
      </c>
      <c r="B139" s="36" t="s">
        <v>301</v>
      </c>
      <c r="C139" s="37" t="s">
        <v>302</v>
      </c>
      <c r="D139" s="37" t="s">
        <v>303</v>
      </c>
      <c r="E139" s="38">
        <v>40534</v>
      </c>
      <c r="F139" s="39">
        <v>7100000</v>
      </c>
      <c r="G139" s="40" t="s">
        <v>15</v>
      </c>
      <c r="H139" s="41">
        <v>710000</v>
      </c>
      <c r="I139" s="38">
        <v>42853</v>
      </c>
      <c r="J139" s="42">
        <v>46323</v>
      </c>
      <c r="K139" s="37" t="s">
        <v>46</v>
      </c>
    </row>
    <row r="140" spans="1:11" s="18" customFormat="1" ht="15" customHeight="1">
      <c r="A140" s="28" t="s">
        <v>304</v>
      </c>
      <c r="B140" s="29" t="s">
        <v>12</v>
      </c>
      <c r="C140" s="28" t="s">
        <v>13</v>
      </c>
      <c r="D140" s="29" t="s">
        <v>305</v>
      </c>
      <c r="E140" s="30">
        <v>40535</v>
      </c>
      <c r="F140" s="31">
        <v>9994719.1500000004</v>
      </c>
      <c r="G140" s="32" t="s">
        <v>15</v>
      </c>
      <c r="H140" s="33">
        <v>3994719.15</v>
      </c>
      <c r="I140" s="30">
        <v>41820</v>
      </c>
      <c r="J140" s="30">
        <v>48943</v>
      </c>
      <c r="K140" s="34" t="s">
        <v>306</v>
      </c>
    </row>
    <row r="141" spans="1:11" s="18" customFormat="1" ht="15" customHeight="1">
      <c r="A141" s="35" t="s">
        <v>307</v>
      </c>
      <c r="B141" s="36" t="s">
        <v>125</v>
      </c>
      <c r="C141" s="37" t="s">
        <v>126</v>
      </c>
      <c r="D141" s="37" t="s">
        <v>308</v>
      </c>
      <c r="E141" s="38">
        <v>40640</v>
      </c>
      <c r="F141" s="39">
        <v>277013321.35000002</v>
      </c>
      <c r="G141" s="40" t="s">
        <v>56</v>
      </c>
      <c r="H141" s="41">
        <v>169844800.31</v>
      </c>
      <c r="I141" s="38">
        <v>43419</v>
      </c>
      <c r="J141" s="42">
        <v>49339</v>
      </c>
      <c r="K141" s="37" t="s">
        <v>161</v>
      </c>
    </row>
    <row r="142" spans="1:11" s="18" customFormat="1" ht="15" customHeight="1">
      <c r="A142" s="28" t="s">
        <v>309</v>
      </c>
      <c r="B142" s="29" t="s">
        <v>264</v>
      </c>
      <c r="C142" s="28" t="s">
        <v>20</v>
      </c>
      <c r="D142" s="29" t="s">
        <v>310</v>
      </c>
      <c r="E142" s="30">
        <v>40714</v>
      </c>
      <c r="F142" s="31">
        <v>18100000</v>
      </c>
      <c r="G142" s="32" t="s">
        <v>15</v>
      </c>
      <c r="H142" s="33">
        <v>905000</v>
      </c>
      <c r="I142" s="30">
        <v>42658</v>
      </c>
      <c r="J142" s="30">
        <v>46127</v>
      </c>
      <c r="K142" s="34" t="s">
        <v>16</v>
      </c>
    </row>
    <row r="143" spans="1:11" s="18" customFormat="1" ht="15" customHeight="1">
      <c r="A143" s="35" t="s">
        <v>311</v>
      </c>
      <c r="B143" s="36" t="s">
        <v>293</v>
      </c>
      <c r="C143" s="37" t="s">
        <v>126</v>
      </c>
      <c r="D143" s="37" t="s">
        <v>312</v>
      </c>
      <c r="E143" s="38">
        <v>40871</v>
      </c>
      <c r="F143" s="39">
        <v>52820000</v>
      </c>
      <c r="G143" s="40" t="s">
        <v>15</v>
      </c>
      <c r="H143" s="41">
        <v>8104815.6799999997</v>
      </c>
      <c r="I143" s="38">
        <v>42094</v>
      </c>
      <c r="J143" s="42">
        <v>47026</v>
      </c>
      <c r="K143" s="37" t="s">
        <v>161</v>
      </c>
    </row>
    <row r="144" spans="1:11" s="18" customFormat="1" ht="15" customHeight="1">
      <c r="A144" s="28" t="s">
        <v>313</v>
      </c>
      <c r="B144" s="29" t="s">
        <v>264</v>
      </c>
      <c r="C144" s="28" t="s">
        <v>126</v>
      </c>
      <c r="D144" s="29" t="s">
        <v>267</v>
      </c>
      <c r="E144" s="30">
        <v>40956</v>
      </c>
      <c r="F144" s="31">
        <v>15500000</v>
      </c>
      <c r="G144" s="32" t="s">
        <v>15</v>
      </c>
      <c r="H144" s="33">
        <v>4855754.59</v>
      </c>
      <c r="I144" s="30">
        <v>43235</v>
      </c>
      <c r="J144" s="30">
        <v>47253</v>
      </c>
      <c r="K144" s="34" t="s">
        <v>50</v>
      </c>
    </row>
    <row r="145" spans="1:11" s="18" customFormat="1" ht="15" customHeight="1">
      <c r="A145" s="35" t="s">
        <v>314</v>
      </c>
      <c r="B145" s="36" t="s">
        <v>236</v>
      </c>
      <c r="C145" s="37" t="s">
        <v>126</v>
      </c>
      <c r="D145" s="37" t="s">
        <v>315</v>
      </c>
      <c r="E145" s="38">
        <v>40952</v>
      </c>
      <c r="F145" s="39">
        <v>20056911.370000001</v>
      </c>
      <c r="G145" s="40" t="s">
        <v>56</v>
      </c>
      <c r="H145" s="41">
        <v>7354271.3700000001</v>
      </c>
      <c r="I145" s="38">
        <v>42781</v>
      </c>
      <c r="J145" s="42">
        <v>48075</v>
      </c>
      <c r="K145" s="37" t="s">
        <v>161</v>
      </c>
    </row>
    <row r="146" spans="1:11" s="18" customFormat="1" ht="15" customHeight="1">
      <c r="A146" s="28" t="s">
        <v>316</v>
      </c>
      <c r="B146" s="29" t="s">
        <v>12</v>
      </c>
      <c r="C146" s="28" t="s">
        <v>13</v>
      </c>
      <c r="D146" s="29" t="s">
        <v>317</v>
      </c>
      <c r="E146" s="30">
        <v>40988</v>
      </c>
      <c r="F146" s="31">
        <v>12000000</v>
      </c>
      <c r="G146" s="32" t="s">
        <v>15</v>
      </c>
      <c r="H146" s="33">
        <v>1038776.06</v>
      </c>
      <c r="I146" s="30">
        <v>42185</v>
      </c>
      <c r="J146" s="30">
        <v>46386</v>
      </c>
      <c r="K146" s="34" t="s">
        <v>195</v>
      </c>
    </row>
    <row r="147" spans="1:11" s="18" customFormat="1" ht="15" customHeight="1">
      <c r="A147" s="35" t="s">
        <v>318</v>
      </c>
      <c r="B147" s="36" t="s">
        <v>12</v>
      </c>
      <c r="C147" s="37" t="s">
        <v>13</v>
      </c>
      <c r="D147" s="37" t="s">
        <v>317</v>
      </c>
      <c r="E147" s="38">
        <v>40988</v>
      </c>
      <c r="F147" s="39">
        <v>2000000</v>
      </c>
      <c r="G147" s="40" t="s">
        <v>15</v>
      </c>
      <c r="H147" s="41">
        <v>1600000</v>
      </c>
      <c r="I147" s="38">
        <v>44742</v>
      </c>
      <c r="J147" s="42">
        <v>51865</v>
      </c>
      <c r="K147" s="37" t="s">
        <v>195</v>
      </c>
    </row>
    <row r="148" spans="1:11" s="18" customFormat="1" ht="15" customHeight="1">
      <c r="A148" s="28" t="s">
        <v>319</v>
      </c>
      <c r="B148" s="29" t="s">
        <v>264</v>
      </c>
      <c r="C148" s="28" t="s">
        <v>126</v>
      </c>
      <c r="D148" s="29" t="s">
        <v>320</v>
      </c>
      <c r="E148" s="30">
        <v>41066</v>
      </c>
      <c r="F148" s="31">
        <v>37223789.020000003</v>
      </c>
      <c r="G148" s="32" t="s">
        <v>15</v>
      </c>
      <c r="H148" s="33">
        <v>24820822.5</v>
      </c>
      <c r="I148" s="30">
        <v>43723</v>
      </c>
      <c r="J148" s="30">
        <v>51210</v>
      </c>
      <c r="K148" s="34" t="s">
        <v>26</v>
      </c>
    </row>
    <row r="149" spans="1:11" s="18" customFormat="1" ht="15" customHeight="1">
      <c r="A149" s="35" t="s">
        <v>321</v>
      </c>
      <c r="B149" s="36" t="s">
        <v>165</v>
      </c>
      <c r="C149" s="37" t="s">
        <v>126</v>
      </c>
      <c r="D149" s="37" t="s">
        <v>322</v>
      </c>
      <c r="E149" s="38">
        <v>41071</v>
      </c>
      <c r="F149" s="39">
        <v>35000000</v>
      </c>
      <c r="G149" s="40" t="s">
        <v>15</v>
      </c>
      <c r="H149" s="41">
        <v>27419354.93</v>
      </c>
      <c r="I149" s="38">
        <v>43619</v>
      </c>
      <c r="J149" s="42">
        <v>51530</v>
      </c>
      <c r="K149" s="37" t="s">
        <v>161</v>
      </c>
    </row>
    <row r="150" spans="1:11" s="18" customFormat="1" ht="15" customHeight="1">
      <c r="A150" s="28" t="s">
        <v>323</v>
      </c>
      <c r="B150" s="29" t="s">
        <v>264</v>
      </c>
      <c r="C150" s="28" t="s">
        <v>126</v>
      </c>
      <c r="D150" s="29" t="s">
        <v>324</v>
      </c>
      <c r="E150" s="30">
        <v>41257</v>
      </c>
      <c r="F150" s="31">
        <v>30923980.239999998</v>
      </c>
      <c r="G150" s="32" t="s">
        <v>15</v>
      </c>
      <c r="H150" s="33">
        <v>18338001.890000001</v>
      </c>
      <c r="I150" s="30">
        <v>43876</v>
      </c>
      <c r="J150" s="30">
        <v>49536</v>
      </c>
      <c r="K150" s="34" t="s">
        <v>325</v>
      </c>
    </row>
    <row r="151" spans="1:11" s="18" customFormat="1" ht="15" customHeight="1">
      <c r="A151" s="35" t="s">
        <v>326</v>
      </c>
      <c r="B151" s="36" t="s">
        <v>12</v>
      </c>
      <c r="C151" s="37" t="s">
        <v>126</v>
      </c>
      <c r="D151" s="37" t="s">
        <v>327</v>
      </c>
      <c r="E151" s="38">
        <v>41271</v>
      </c>
      <c r="F151" s="39">
        <v>3400000</v>
      </c>
      <c r="G151" s="40" t="s">
        <v>15</v>
      </c>
      <c r="H151" s="41">
        <v>3064000</v>
      </c>
      <c r="I151" s="38">
        <v>45107</v>
      </c>
      <c r="J151" s="42">
        <v>55883</v>
      </c>
      <c r="K151" s="37" t="s">
        <v>328</v>
      </c>
    </row>
    <row r="152" spans="1:11" s="18" customFormat="1" ht="15" customHeight="1">
      <c r="A152" s="28" t="s">
        <v>329</v>
      </c>
      <c r="B152" s="29" t="s">
        <v>293</v>
      </c>
      <c r="C152" s="28" t="s">
        <v>126</v>
      </c>
      <c r="D152" s="29" t="s">
        <v>330</v>
      </c>
      <c r="E152" s="30">
        <v>41274</v>
      </c>
      <c r="F152" s="31">
        <v>12693426.32</v>
      </c>
      <c r="G152" s="32" t="s">
        <v>15</v>
      </c>
      <c r="H152" s="33">
        <v>2081157.51</v>
      </c>
      <c r="I152" s="30">
        <v>42088</v>
      </c>
      <c r="J152" s="30">
        <v>46655</v>
      </c>
      <c r="K152" s="34" t="s">
        <v>50</v>
      </c>
    </row>
    <row r="153" spans="1:11" s="18" customFormat="1" ht="15" customHeight="1">
      <c r="A153" s="35" t="s">
        <v>331</v>
      </c>
      <c r="B153" s="36" t="s">
        <v>125</v>
      </c>
      <c r="C153" s="37" t="s">
        <v>126</v>
      </c>
      <c r="D153" s="37" t="s">
        <v>223</v>
      </c>
      <c r="E153" s="38">
        <v>41345</v>
      </c>
      <c r="F153" s="39">
        <v>7249453.5999999996</v>
      </c>
      <c r="G153" s="40" t="s">
        <v>56</v>
      </c>
      <c r="H153" s="41">
        <v>3386798.15</v>
      </c>
      <c r="I153" s="38">
        <v>42891</v>
      </c>
      <c r="J153" s="42">
        <v>48187</v>
      </c>
      <c r="K153" s="37" t="s">
        <v>64</v>
      </c>
    </row>
    <row r="154" spans="1:11" s="18" customFormat="1" ht="15" customHeight="1">
      <c r="A154" s="28" t="s">
        <v>332</v>
      </c>
      <c r="B154" s="29" t="s">
        <v>302</v>
      </c>
      <c r="C154" s="28" t="s">
        <v>302</v>
      </c>
      <c r="D154" s="29" t="s">
        <v>333</v>
      </c>
      <c r="E154" s="30">
        <v>41373</v>
      </c>
      <c r="F154" s="31">
        <v>10312000</v>
      </c>
      <c r="G154" s="32" t="s">
        <v>15</v>
      </c>
      <c r="H154" s="33">
        <v>4341894.76</v>
      </c>
      <c r="I154" s="30">
        <v>44175</v>
      </c>
      <c r="J154" s="30">
        <v>47462</v>
      </c>
      <c r="K154" s="34" t="s">
        <v>334</v>
      </c>
    </row>
    <row r="155" spans="1:11" s="18" customFormat="1" ht="15" customHeight="1">
      <c r="A155" s="35" t="s">
        <v>335</v>
      </c>
      <c r="B155" s="36" t="s">
        <v>125</v>
      </c>
      <c r="C155" s="37" t="s">
        <v>126</v>
      </c>
      <c r="D155" s="37" t="s">
        <v>336</v>
      </c>
      <c r="E155" s="38">
        <v>41376</v>
      </c>
      <c r="F155" s="39">
        <v>140238011.05000001</v>
      </c>
      <c r="G155" s="40" t="s">
        <v>56</v>
      </c>
      <c r="H155" s="41">
        <v>120580333.86</v>
      </c>
      <c r="I155" s="38">
        <v>45107</v>
      </c>
      <c r="J155" s="42">
        <v>50405</v>
      </c>
      <c r="K155" s="37" t="s">
        <v>161</v>
      </c>
    </row>
    <row r="156" spans="1:11" s="18" customFormat="1" ht="15" customHeight="1">
      <c r="A156" s="28" t="s">
        <v>337</v>
      </c>
      <c r="B156" s="29" t="s">
        <v>301</v>
      </c>
      <c r="C156" s="28" t="s">
        <v>302</v>
      </c>
      <c r="D156" s="29" t="s">
        <v>338</v>
      </c>
      <c r="E156" s="30">
        <v>41389</v>
      </c>
      <c r="F156" s="31">
        <v>2000000</v>
      </c>
      <c r="G156" s="32" t="s">
        <v>15</v>
      </c>
      <c r="H156" s="33">
        <v>842105.24</v>
      </c>
      <c r="I156" s="30">
        <v>44286</v>
      </c>
      <c r="J156" s="30">
        <v>47573</v>
      </c>
      <c r="K156" s="34" t="s">
        <v>46</v>
      </c>
    </row>
    <row r="157" spans="1:11" s="18" customFormat="1" ht="15" customHeight="1">
      <c r="A157" s="35" t="s">
        <v>339</v>
      </c>
      <c r="B157" s="36" t="s">
        <v>81</v>
      </c>
      <c r="C157" s="37" t="s">
        <v>82</v>
      </c>
      <c r="D157" s="37" t="s">
        <v>340</v>
      </c>
      <c r="E157" s="38">
        <v>41341</v>
      </c>
      <c r="F157" s="39">
        <v>15000000</v>
      </c>
      <c r="G157" s="40" t="s">
        <v>15</v>
      </c>
      <c r="H157" s="41">
        <v>4812500</v>
      </c>
      <c r="I157" s="38">
        <v>45278</v>
      </c>
      <c r="J157" s="42">
        <v>48017</v>
      </c>
      <c r="K157" s="37" t="s">
        <v>84</v>
      </c>
    </row>
    <row r="158" spans="1:11" s="18" customFormat="1" ht="15" customHeight="1">
      <c r="A158" s="28" t="s">
        <v>341</v>
      </c>
      <c r="B158" s="29" t="s">
        <v>342</v>
      </c>
      <c r="C158" s="28" t="s">
        <v>342</v>
      </c>
      <c r="D158" s="29" t="s">
        <v>343</v>
      </c>
      <c r="E158" s="30">
        <v>41385</v>
      </c>
      <c r="F158" s="31">
        <v>240000000</v>
      </c>
      <c r="G158" s="32" t="s">
        <v>344</v>
      </c>
      <c r="H158" s="33">
        <v>39985404.740000002</v>
      </c>
      <c r="I158" s="30">
        <v>42490</v>
      </c>
      <c r="J158" s="30">
        <v>46690</v>
      </c>
      <c r="K158" s="34" t="s">
        <v>183</v>
      </c>
    </row>
    <row r="159" spans="1:11" s="18" customFormat="1" ht="15" customHeight="1">
      <c r="A159" s="35" t="s">
        <v>345</v>
      </c>
      <c r="B159" s="36" t="s">
        <v>81</v>
      </c>
      <c r="C159" s="37" t="s">
        <v>82</v>
      </c>
      <c r="D159" s="37" t="s">
        <v>346</v>
      </c>
      <c r="E159" s="38">
        <v>41444</v>
      </c>
      <c r="F159" s="39">
        <v>3000000</v>
      </c>
      <c r="G159" s="40" t="s">
        <v>15</v>
      </c>
      <c r="H159" s="41">
        <v>1591408</v>
      </c>
      <c r="I159" s="38">
        <v>47314</v>
      </c>
      <c r="J159" s="42">
        <v>50966</v>
      </c>
      <c r="K159" s="37" t="s">
        <v>29</v>
      </c>
    </row>
    <row r="160" spans="1:11" s="18" customFormat="1" ht="15" customHeight="1">
      <c r="A160" s="28" t="s">
        <v>347</v>
      </c>
      <c r="B160" s="29" t="s">
        <v>81</v>
      </c>
      <c r="C160" s="28" t="s">
        <v>82</v>
      </c>
      <c r="D160" s="29" t="s">
        <v>348</v>
      </c>
      <c r="E160" s="30">
        <v>41444</v>
      </c>
      <c r="F160" s="31">
        <v>5000000</v>
      </c>
      <c r="G160" s="32" t="s">
        <v>15</v>
      </c>
      <c r="H160" s="33">
        <v>454912.8</v>
      </c>
      <c r="I160" s="30">
        <v>47314</v>
      </c>
      <c r="J160" s="30">
        <v>50966</v>
      </c>
      <c r="K160" s="34" t="s">
        <v>29</v>
      </c>
    </row>
    <row r="161" spans="1:11" s="18" customFormat="1" ht="15" customHeight="1">
      <c r="A161" s="35" t="s">
        <v>349</v>
      </c>
      <c r="B161" s="36" t="s">
        <v>81</v>
      </c>
      <c r="C161" s="37" t="s">
        <v>82</v>
      </c>
      <c r="D161" s="37" t="s">
        <v>350</v>
      </c>
      <c r="E161" s="38">
        <v>41444</v>
      </c>
      <c r="F161" s="39">
        <v>2000000</v>
      </c>
      <c r="G161" s="40" t="s">
        <v>15</v>
      </c>
      <c r="H161" s="41">
        <v>233087.25</v>
      </c>
      <c r="I161" s="38">
        <v>47314</v>
      </c>
      <c r="J161" s="42">
        <v>50966</v>
      </c>
      <c r="K161" s="37" t="s">
        <v>29</v>
      </c>
    </row>
    <row r="162" spans="1:11" s="18" customFormat="1" ht="15" customHeight="1">
      <c r="A162" s="28" t="s">
        <v>351</v>
      </c>
      <c r="B162" s="29" t="s">
        <v>264</v>
      </c>
      <c r="C162" s="28" t="s">
        <v>20</v>
      </c>
      <c r="D162" s="29" t="s">
        <v>352</v>
      </c>
      <c r="E162" s="30">
        <v>41655</v>
      </c>
      <c r="F162" s="31">
        <v>61473848.560000002</v>
      </c>
      <c r="G162" s="32" t="s">
        <v>15</v>
      </c>
      <c r="H162" s="33">
        <v>52006875.759999998</v>
      </c>
      <c r="I162" s="30">
        <v>45397</v>
      </c>
      <c r="J162" s="30">
        <v>49963</v>
      </c>
      <c r="K162" s="34" t="s">
        <v>195</v>
      </c>
    </row>
    <row r="163" spans="1:11" s="18" customFormat="1" ht="15" customHeight="1">
      <c r="A163" s="35" t="s">
        <v>353</v>
      </c>
      <c r="B163" s="36" t="s">
        <v>285</v>
      </c>
      <c r="C163" s="37" t="s">
        <v>286</v>
      </c>
      <c r="D163" s="37" t="s">
        <v>354</v>
      </c>
      <c r="E163" s="38">
        <v>41688</v>
      </c>
      <c r="F163" s="39">
        <v>93750000</v>
      </c>
      <c r="G163" s="40" t="s">
        <v>287</v>
      </c>
      <c r="H163" s="41">
        <v>60943999.369999997</v>
      </c>
      <c r="I163" s="38">
        <v>43544</v>
      </c>
      <c r="J163" s="42">
        <v>50668</v>
      </c>
      <c r="K163" s="37" t="s">
        <v>161</v>
      </c>
    </row>
    <row r="164" spans="1:11" s="18" customFormat="1" ht="15" customHeight="1">
      <c r="A164" s="28" t="s">
        <v>355</v>
      </c>
      <c r="B164" s="29" t="s">
        <v>356</v>
      </c>
      <c r="C164" s="28" t="s">
        <v>357</v>
      </c>
      <c r="D164" s="29" t="s">
        <v>358</v>
      </c>
      <c r="E164" s="30">
        <v>41675</v>
      </c>
      <c r="F164" s="31">
        <v>295420000</v>
      </c>
      <c r="G164" s="32" t="s">
        <v>22</v>
      </c>
      <c r="H164" s="33">
        <v>14321670</v>
      </c>
      <c r="I164" s="30">
        <v>43398</v>
      </c>
      <c r="J164" s="30">
        <v>46442</v>
      </c>
      <c r="K164" s="34" t="s">
        <v>16</v>
      </c>
    </row>
    <row r="165" spans="1:11" s="18" customFormat="1" ht="15" customHeight="1">
      <c r="A165" s="35" t="s">
        <v>359</v>
      </c>
      <c r="B165" s="36" t="s">
        <v>301</v>
      </c>
      <c r="C165" s="37" t="s">
        <v>302</v>
      </c>
      <c r="D165" s="37" t="s">
        <v>360</v>
      </c>
      <c r="E165" s="38">
        <v>41778</v>
      </c>
      <c r="F165" s="39">
        <v>4000000</v>
      </c>
      <c r="G165" s="40" t="s">
        <v>15</v>
      </c>
      <c r="H165" s="41">
        <v>2720000</v>
      </c>
      <c r="I165" s="38">
        <v>44652</v>
      </c>
      <c r="J165" s="42">
        <v>49035</v>
      </c>
      <c r="K165" s="37" t="s">
        <v>195</v>
      </c>
    </row>
    <row r="166" spans="1:11" s="18" customFormat="1" ht="15" customHeight="1">
      <c r="A166" s="28" t="s">
        <v>361</v>
      </c>
      <c r="B166" s="29" t="s">
        <v>264</v>
      </c>
      <c r="C166" s="28" t="s">
        <v>20</v>
      </c>
      <c r="D166" s="29" t="s">
        <v>362</v>
      </c>
      <c r="E166" s="30">
        <v>41789</v>
      </c>
      <c r="F166" s="31">
        <v>87000000</v>
      </c>
      <c r="G166" s="32" t="s">
        <v>15</v>
      </c>
      <c r="H166" s="33">
        <v>59769000</v>
      </c>
      <c r="I166" s="30">
        <v>44440</v>
      </c>
      <c r="J166" s="30">
        <v>50100</v>
      </c>
      <c r="K166" s="34" t="s">
        <v>16</v>
      </c>
    </row>
    <row r="167" spans="1:11" s="18" customFormat="1" ht="15" customHeight="1">
      <c r="A167" s="35" t="s">
        <v>363</v>
      </c>
      <c r="B167" s="36" t="s">
        <v>264</v>
      </c>
      <c r="C167" s="37" t="s">
        <v>20</v>
      </c>
      <c r="D167" s="37" t="s">
        <v>364</v>
      </c>
      <c r="E167" s="38">
        <v>41789</v>
      </c>
      <c r="F167" s="39">
        <v>72600000</v>
      </c>
      <c r="G167" s="40" t="s">
        <v>15</v>
      </c>
      <c r="H167" s="41">
        <v>49150200</v>
      </c>
      <c r="I167" s="38">
        <v>44440</v>
      </c>
      <c r="J167" s="42">
        <v>49919</v>
      </c>
      <c r="K167" s="37" t="s">
        <v>16</v>
      </c>
    </row>
    <row r="168" spans="1:11" s="18" customFormat="1" ht="15" customHeight="1">
      <c r="A168" s="28" t="s">
        <v>365</v>
      </c>
      <c r="B168" s="29" t="s">
        <v>301</v>
      </c>
      <c r="C168" s="28" t="s">
        <v>302</v>
      </c>
      <c r="D168" s="29" t="s">
        <v>366</v>
      </c>
      <c r="E168" s="30">
        <v>41807</v>
      </c>
      <c r="F168" s="31">
        <v>13925569</v>
      </c>
      <c r="G168" s="32" t="s">
        <v>15</v>
      </c>
      <c r="H168" s="33">
        <v>8062171.5599999996</v>
      </c>
      <c r="I168" s="30">
        <v>44771</v>
      </c>
      <c r="J168" s="30">
        <v>48058</v>
      </c>
      <c r="K168" s="34" t="s">
        <v>46</v>
      </c>
    </row>
    <row r="169" spans="1:11" s="18" customFormat="1" ht="15" customHeight="1">
      <c r="A169" s="35" t="s">
        <v>367</v>
      </c>
      <c r="B169" s="36" t="s">
        <v>165</v>
      </c>
      <c r="C169" s="37" t="s">
        <v>126</v>
      </c>
      <c r="D169" s="37" t="s">
        <v>368</v>
      </c>
      <c r="E169" s="38">
        <v>41810</v>
      </c>
      <c r="F169" s="39">
        <v>18000000</v>
      </c>
      <c r="G169" s="40" t="s">
        <v>15</v>
      </c>
      <c r="H169" s="41">
        <v>16987179.48</v>
      </c>
      <c r="I169" s="38">
        <v>44383</v>
      </c>
      <c r="J169" s="42">
        <v>53531</v>
      </c>
      <c r="K169" s="37" t="s">
        <v>161</v>
      </c>
    </row>
    <row r="170" spans="1:11" s="18" customFormat="1" ht="15" customHeight="1">
      <c r="A170" s="28" t="s">
        <v>369</v>
      </c>
      <c r="B170" s="29" t="s">
        <v>301</v>
      </c>
      <c r="C170" s="28" t="s">
        <v>302</v>
      </c>
      <c r="D170" s="29" t="s">
        <v>370</v>
      </c>
      <c r="E170" s="30">
        <v>41817</v>
      </c>
      <c r="F170" s="31">
        <v>2500000</v>
      </c>
      <c r="G170" s="32" t="s">
        <v>15</v>
      </c>
      <c r="H170" s="33">
        <v>1447368.4</v>
      </c>
      <c r="I170" s="30">
        <v>44712</v>
      </c>
      <c r="J170" s="30">
        <v>47999</v>
      </c>
      <c r="K170" s="34" t="s">
        <v>35</v>
      </c>
    </row>
    <row r="171" spans="1:11" s="18" customFormat="1" ht="15" customHeight="1">
      <c r="A171" s="35" t="s">
        <v>371</v>
      </c>
      <c r="B171" s="36" t="s">
        <v>301</v>
      </c>
      <c r="C171" s="37" t="s">
        <v>302</v>
      </c>
      <c r="D171" s="37" t="s">
        <v>372</v>
      </c>
      <c r="E171" s="38">
        <v>41827</v>
      </c>
      <c r="F171" s="39">
        <v>2998856</v>
      </c>
      <c r="G171" s="40" t="s">
        <v>15</v>
      </c>
      <c r="H171" s="41">
        <v>1736179.76</v>
      </c>
      <c r="I171" s="38">
        <v>44742</v>
      </c>
      <c r="J171" s="42">
        <v>48029</v>
      </c>
      <c r="K171" s="37" t="s">
        <v>195</v>
      </c>
    </row>
    <row r="172" spans="1:11" s="18" customFormat="1" ht="15" customHeight="1">
      <c r="A172" s="28" t="s">
        <v>373</v>
      </c>
      <c r="B172" s="29" t="s">
        <v>264</v>
      </c>
      <c r="C172" s="28" t="s">
        <v>20</v>
      </c>
      <c r="D172" s="29" t="s">
        <v>374</v>
      </c>
      <c r="E172" s="30">
        <v>41845</v>
      </c>
      <c r="F172" s="31">
        <v>7264831.1900000004</v>
      </c>
      <c r="G172" s="32" t="s">
        <v>15</v>
      </c>
      <c r="H172" s="33">
        <v>4484075.2300000004</v>
      </c>
      <c r="I172" s="30">
        <v>44440</v>
      </c>
      <c r="J172" s="30">
        <v>49004</v>
      </c>
      <c r="K172" s="34" t="s">
        <v>64</v>
      </c>
    </row>
    <row r="173" spans="1:11" s="18" customFormat="1" ht="15" customHeight="1">
      <c r="A173" s="35" t="s">
        <v>375</v>
      </c>
      <c r="B173" s="36" t="s">
        <v>264</v>
      </c>
      <c r="C173" s="37" t="s">
        <v>20</v>
      </c>
      <c r="D173" s="37" t="s">
        <v>209</v>
      </c>
      <c r="E173" s="38">
        <v>41946</v>
      </c>
      <c r="F173" s="39">
        <v>72907265.219999999</v>
      </c>
      <c r="G173" s="40" t="s">
        <v>15</v>
      </c>
      <c r="H173" s="41">
        <v>51641319.93</v>
      </c>
      <c r="I173" s="38">
        <v>44515</v>
      </c>
      <c r="J173" s="42">
        <v>49994</v>
      </c>
      <c r="K173" s="37" t="s">
        <v>376</v>
      </c>
    </row>
    <row r="174" spans="1:11" s="18" customFormat="1" ht="15" customHeight="1">
      <c r="A174" s="28" t="s">
        <v>377</v>
      </c>
      <c r="B174" s="29" t="s">
        <v>179</v>
      </c>
      <c r="C174" s="28" t="s">
        <v>126</v>
      </c>
      <c r="D174" s="29" t="s">
        <v>378</v>
      </c>
      <c r="E174" s="30">
        <v>42011</v>
      </c>
      <c r="F174" s="31">
        <v>15930000</v>
      </c>
      <c r="G174" s="32" t="s">
        <v>15</v>
      </c>
      <c r="H174" s="33">
        <v>13761818.210000001</v>
      </c>
      <c r="I174" s="30">
        <v>43441</v>
      </c>
      <c r="J174" s="30">
        <v>51446</v>
      </c>
      <c r="K174" s="34" t="s">
        <v>46</v>
      </c>
    </row>
    <row r="175" spans="1:11" s="18" customFormat="1" ht="15" customHeight="1">
      <c r="A175" s="35" t="s">
        <v>379</v>
      </c>
      <c r="B175" s="36" t="s">
        <v>264</v>
      </c>
      <c r="C175" s="37" t="s">
        <v>20</v>
      </c>
      <c r="D175" s="37" t="s">
        <v>380</v>
      </c>
      <c r="E175" s="38">
        <v>42087</v>
      </c>
      <c r="F175" s="39">
        <v>31272649.170000002</v>
      </c>
      <c r="G175" s="40" t="s">
        <v>15</v>
      </c>
      <c r="H175" s="41">
        <v>24978214.84</v>
      </c>
      <c r="I175" s="38">
        <v>44696</v>
      </c>
      <c r="J175" s="42">
        <v>50175</v>
      </c>
      <c r="K175" s="37" t="s">
        <v>46</v>
      </c>
    </row>
    <row r="176" spans="1:11" s="18" customFormat="1" ht="15" customHeight="1">
      <c r="A176" s="28" t="s">
        <v>381</v>
      </c>
      <c r="B176" s="29" t="s">
        <v>12</v>
      </c>
      <c r="C176" s="28" t="s">
        <v>13</v>
      </c>
      <c r="D176" s="29" t="s">
        <v>382</v>
      </c>
      <c r="E176" s="30">
        <v>42186</v>
      </c>
      <c r="F176" s="31">
        <v>24000000</v>
      </c>
      <c r="G176" s="32" t="s">
        <v>15</v>
      </c>
      <c r="H176" s="33">
        <v>8564317.2899999991</v>
      </c>
      <c r="I176" s="30">
        <v>43281</v>
      </c>
      <c r="J176" s="30">
        <v>47482</v>
      </c>
      <c r="K176" s="34" t="s">
        <v>48</v>
      </c>
    </row>
    <row r="177" spans="1:11" s="18" customFormat="1" ht="15" customHeight="1">
      <c r="A177" s="35" t="s">
        <v>383</v>
      </c>
      <c r="B177" s="36" t="s">
        <v>264</v>
      </c>
      <c r="C177" s="37" t="s">
        <v>20</v>
      </c>
      <c r="D177" s="37" t="s">
        <v>384</v>
      </c>
      <c r="E177" s="38">
        <v>42104</v>
      </c>
      <c r="F177" s="39">
        <v>50941215.100000001</v>
      </c>
      <c r="G177" s="40" t="s">
        <v>15</v>
      </c>
      <c r="H177" s="41">
        <v>37322218.420000002</v>
      </c>
      <c r="I177" s="38">
        <v>44696</v>
      </c>
      <c r="J177" s="42">
        <v>50175</v>
      </c>
      <c r="K177" s="37" t="s">
        <v>161</v>
      </c>
    </row>
    <row r="178" spans="1:11" s="18" customFormat="1" ht="15" customHeight="1">
      <c r="A178" s="28" t="s">
        <v>385</v>
      </c>
      <c r="B178" s="29" t="s">
        <v>179</v>
      </c>
      <c r="C178" s="28" t="s">
        <v>126</v>
      </c>
      <c r="D178" s="29" t="s">
        <v>386</v>
      </c>
      <c r="E178" s="30">
        <v>42145</v>
      </c>
      <c r="F178" s="31">
        <v>28700000</v>
      </c>
      <c r="G178" s="32" t="s">
        <v>15</v>
      </c>
      <c r="H178" s="33">
        <v>18406060.559999999</v>
      </c>
      <c r="I178" s="30">
        <v>43114</v>
      </c>
      <c r="J178" s="30">
        <v>49088</v>
      </c>
      <c r="K178" s="34" t="s">
        <v>48</v>
      </c>
    </row>
    <row r="179" spans="1:11" s="18" customFormat="1" ht="15" customHeight="1">
      <c r="A179" s="35" t="s">
        <v>387</v>
      </c>
      <c r="B179" s="36" t="s">
        <v>12</v>
      </c>
      <c r="C179" s="37" t="s">
        <v>13</v>
      </c>
      <c r="D179" s="37" t="s">
        <v>388</v>
      </c>
      <c r="E179" s="38">
        <v>42185</v>
      </c>
      <c r="F179" s="39">
        <v>19931351.010000002</v>
      </c>
      <c r="G179" s="40" t="s">
        <v>15</v>
      </c>
      <c r="H179" s="41">
        <v>4546735.71</v>
      </c>
      <c r="I179" s="38">
        <v>44377</v>
      </c>
      <c r="J179" s="42">
        <v>46568</v>
      </c>
      <c r="K179" s="37" t="s">
        <v>50</v>
      </c>
    </row>
    <row r="180" spans="1:11" s="18" customFormat="1" ht="15" customHeight="1">
      <c r="A180" s="28" t="s">
        <v>389</v>
      </c>
      <c r="B180" s="29" t="s">
        <v>264</v>
      </c>
      <c r="C180" s="28" t="s">
        <v>20</v>
      </c>
      <c r="D180" s="29" t="s">
        <v>390</v>
      </c>
      <c r="E180" s="30">
        <v>42270</v>
      </c>
      <c r="F180" s="31">
        <v>28105573.390000001</v>
      </c>
      <c r="G180" s="32" t="s">
        <v>15</v>
      </c>
      <c r="H180" s="33">
        <v>20531121.399999999</v>
      </c>
      <c r="I180" s="30">
        <v>44941</v>
      </c>
      <c r="J180" s="30">
        <v>49505</v>
      </c>
      <c r="K180" s="34" t="s">
        <v>391</v>
      </c>
    </row>
    <row r="181" spans="1:11" s="18" customFormat="1" ht="15" customHeight="1">
      <c r="A181" s="35" t="s">
        <v>392</v>
      </c>
      <c r="B181" s="36" t="s">
        <v>172</v>
      </c>
      <c r="C181" s="37" t="s">
        <v>173</v>
      </c>
      <c r="D181" s="37" t="s">
        <v>393</v>
      </c>
      <c r="E181" s="38">
        <v>42459</v>
      </c>
      <c r="F181" s="39">
        <v>18799249.923</v>
      </c>
      <c r="G181" s="40" t="s">
        <v>175</v>
      </c>
      <c r="H181" s="41">
        <v>16335000</v>
      </c>
      <c r="I181" s="38">
        <v>45231</v>
      </c>
      <c r="J181" s="42">
        <v>51987</v>
      </c>
      <c r="K181" s="37" t="s">
        <v>48</v>
      </c>
    </row>
    <row r="182" spans="1:11" s="18" customFormat="1" ht="15" customHeight="1">
      <c r="A182" s="28" t="s">
        <v>394</v>
      </c>
      <c r="B182" s="29" t="s">
        <v>264</v>
      </c>
      <c r="C182" s="28" t="s">
        <v>20</v>
      </c>
      <c r="D182" s="29" t="s">
        <v>395</v>
      </c>
      <c r="E182" s="30">
        <v>42717</v>
      </c>
      <c r="F182" s="31">
        <v>63800000</v>
      </c>
      <c r="G182" s="32" t="s">
        <v>15</v>
      </c>
      <c r="H182" s="33">
        <v>60163871.240000002</v>
      </c>
      <c r="I182" s="30">
        <v>45748</v>
      </c>
      <c r="J182" s="30">
        <v>51775</v>
      </c>
      <c r="K182" s="34" t="s">
        <v>48</v>
      </c>
    </row>
    <row r="183" spans="1:11" s="18" customFormat="1" ht="15" customHeight="1">
      <c r="A183" s="35" t="s">
        <v>396</v>
      </c>
      <c r="B183" s="36" t="s">
        <v>12</v>
      </c>
      <c r="C183" s="37" t="s">
        <v>13</v>
      </c>
      <c r="D183" s="37" t="s">
        <v>397</v>
      </c>
      <c r="E183" s="38">
        <v>42719</v>
      </c>
      <c r="F183" s="39">
        <v>12000000</v>
      </c>
      <c r="G183" s="40" t="s">
        <v>15</v>
      </c>
      <c r="H183" s="41">
        <v>5029830.84</v>
      </c>
      <c r="I183" s="38">
        <v>44560</v>
      </c>
      <c r="J183" s="42">
        <v>48212</v>
      </c>
      <c r="K183" s="37" t="s">
        <v>398</v>
      </c>
    </row>
    <row r="184" spans="1:11" s="18" customFormat="1" ht="15" customHeight="1">
      <c r="A184" s="28" t="s">
        <v>399</v>
      </c>
      <c r="B184" s="29" t="s">
        <v>293</v>
      </c>
      <c r="C184" s="28" t="s">
        <v>126</v>
      </c>
      <c r="D184" s="29" t="s">
        <v>400</v>
      </c>
      <c r="E184" s="30">
        <v>42733</v>
      </c>
      <c r="F184" s="31">
        <v>77570000</v>
      </c>
      <c r="G184" s="32" t="s">
        <v>15</v>
      </c>
      <c r="H184" s="33">
        <v>39586820.649999999</v>
      </c>
      <c r="I184" s="30">
        <v>44321</v>
      </c>
      <c r="J184" s="30">
        <v>48157</v>
      </c>
      <c r="K184" s="34" t="s">
        <v>401</v>
      </c>
    </row>
    <row r="185" spans="1:11" s="18" customFormat="1" ht="15" customHeight="1">
      <c r="A185" s="35" t="s">
        <v>402</v>
      </c>
      <c r="B185" s="36" t="s">
        <v>264</v>
      </c>
      <c r="C185" s="37" t="s">
        <v>20</v>
      </c>
      <c r="D185" s="37" t="s">
        <v>403</v>
      </c>
      <c r="E185" s="38">
        <v>42776</v>
      </c>
      <c r="F185" s="39">
        <v>65800000</v>
      </c>
      <c r="G185" s="40" t="s">
        <v>15</v>
      </c>
      <c r="H185" s="41">
        <v>47264140</v>
      </c>
      <c r="I185" s="38">
        <v>44621</v>
      </c>
      <c r="J185" s="42">
        <v>50284</v>
      </c>
      <c r="K185" s="37" t="s">
        <v>16</v>
      </c>
    </row>
    <row r="186" spans="1:11" s="18" customFormat="1" ht="15" customHeight="1">
      <c r="A186" s="28" t="s">
        <v>404</v>
      </c>
      <c r="B186" s="29" t="str">
        <f>B83</f>
        <v>Cassa Depositi &amp;Prestiti</v>
      </c>
      <c r="C186" s="28" t="str">
        <f>C83</f>
        <v>Itali</v>
      </c>
      <c r="D186" s="29" t="s">
        <v>405</v>
      </c>
      <c r="E186" s="30">
        <v>42838</v>
      </c>
      <c r="F186" s="31">
        <v>2100000</v>
      </c>
      <c r="G186" s="32" t="s">
        <v>15</v>
      </c>
      <c r="H186" s="33">
        <v>0</v>
      </c>
      <c r="I186" s="30">
        <v>48773</v>
      </c>
      <c r="J186" s="30">
        <v>52244</v>
      </c>
      <c r="K186" s="34" t="s">
        <v>398</v>
      </c>
    </row>
    <row r="187" spans="1:11" s="18" customFormat="1" ht="15" customHeight="1">
      <c r="A187" s="35" t="s">
        <v>406</v>
      </c>
      <c r="B187" s="36" t="str">
        <f>B151</f>
        <v>KfW</v>
      </c>
      <c r="C187" s="37" t="s">
        <v>13</v>
      </c>
      <c r="D187" s="37" t="s">
        <v>407</v>
      </c>
      <c r="E187" s="38">
        <v>42843</v>
      </c>
      <c r="F187" s="39">
        <v>35000000</v>
      </c>
      <c r="G187" s="40" t="s">
        <v>15</v>
      </c>
      <c r="H187" s="41">
        <v>18200000</v>
      </c>
      <c r="I187" s="38">
        <v>44012</v>
      </c>
      <c r="J187" s="42" t="s">
        <v>408</v>
      </c>
      <c r="K187" s="37" t="s">
        <v>195</v>
      </c>
    </row>
    <row r="188" spans="1:11" s="18" customFormat="1" ht="15" customHeight="1">
      <c r="A188" s="28" t="s">
        <v>409</v>
      </c>
      <c r="B188" s="29" t="s">
        <v>264</v>
      </c>
      <c r="C188" s="28" t="s">
        <v>20</v>
      </c>
      <c r="D188" s="29" t="s">
        <v>410</v>
      </c>
      <c r="E188" s="30">
        <v>42814</v>
      </c>
      <c r="F188" s="31">
        <v>100000000</v>
      </c>
      <c r="G188" s="32" t="s">
        <v>56</v>
      </c>
      <c r="H188" s="33">
        <v>93760000</v>
      </c>
      <c r="I188" s="30">
        <v>45731</v>
      </c>
      <c r="J188" s="30" t="s">
        <v>411</v>
      </c>
      <c r="K188" s="34" t="s">
        <v>16</v>
      </c>
    </row>
    <row r="189" spans="1:11" s="18" customFormat="1" ht="15" customHeight="1">
      <c r="A189" s="35" t="s">
        <v>412</v>
      </c>
      <c r="B189" s="36" t="s">
        <v>264</v>
      </c>
      <c r="C189" s="37" t="s">
        <v>20</v>
      </c>
      <c r="D189" s="37" t="s">
        <v>413</v>
      </c>
      <c r="E189" s="38">
        <v>43178</v>
      </c>
      <c r="F189" s="39">
        <v>22376112.18</v>
      </c>
      <c r="G189" s="40" t="s">
        <v>15</v>
      </c>
      <c r="H189" s="41">
        <v>21132000.379999999</v>
      </c>
      <c r="I189" s="38">
        <v>45778</v>
      </c>
      <c r="J189" s="42">
        <v>52171</v>
      </c>
      <c r="K189" s="37" t="s">
        <v>414</v>
      </c>
    </row>
    <row r="190" spans="1:11" s="18" customFormat="1" ht="15" customHeight="1">
      <c r="A190" s="28" t="s">
        <v>415</v>
      </c>
      <c r="B190" s="29" t="s">
        <v>81</v>
      </c>
      <c r="C190" s="28" t="s">
        <v>82</v>
      </c>
      <c r="D190" s="29" t="s">
        <v>416</v>
      </c>
      <c r="E190" s="30">
        <v>43235</v>
      </c>
      <c r="F190" s="31">
        <v>5000000</v>
      </c>
      <c r="G190" s="32" t="s">
        <v>15</v>
      </c>
      <c r="H190" s="33">
        <v>3245877.49</v>
      </c>
      <c r="I190" s="30">
        <v>47665</v>
      </c>
      <c r="J190" s="30">
        <v>51867</v>
      </c>
      <c r="K190" s="34" t="s">
        <v>417</v>
      </c>
    </row>
    <row r="191" spans="1:11" s="18" customFormat="1" ht="15" customHeight="1">
      <c r="A191" s="35" t="s">
        <v>418</v>
      </c>
      <c r="B191" s="36" t="s">
        <v>264</v>
      </c>
      <c r="C191" s="37" t="s">
        <v>20</v>
      </c>
      <c r="D191" s="37" t="s">
        <v>419</v>
      </c>
      <c r="E191" s="38">
        <v>43256</v>
      </c>
      <c r="F191" s="39">
        <v>49405168.649999999</v>
      </c>
      <c r="G191" s="40" t="s">
        <v>56</v>
      </c>
      <c r="H191" s="41">
        <v>45171635.93</v>
      </c>
      <c r="I191" s="38">
        <v>45536</v>
      </c>
      <c r="J191" s="42">
        <v>53936</v>
      </c>
      <c r="K191" s="37" t="s">
        <v>48</v>
      </c>
    </row>
    <row r="192" spans="1:11" s="18" customFormat="1" ht="15" customHeight="1">
      <c r="A192" s="28" t="s">
        <v>420</v>
      </c>
      <c r="B192" s="29" t="s">
        <v>264</v>
      </c>
      <c r="C192" s="28" t="s">
        <v>20</v>
      </c>
      <c r="D192" s="29" t="s">
        <v>421</v>
      </c>
      <c r="E192" s="30">
        <v>43256</v>
      </c>
      <c r="F192" s="31">
        <v>10994146.029999999</v>
      </c>
      <c r="G192" s="32" t="s">
        <v>56</v>
      </c>
      <c r="H192" s="33">
        <v>10444438.73</v>
      </c>
      <c r="I192" s="30">
        <v>45870</v>
      </c>
      <c r="J192" s="30">
        <v>52994</v>
      </c>
      <c r="K192" s="34" t="s">
        <v>422</v>
      </c>
    </row>
    <row r="193" spans="1:11" s="18" customFormat="1" ht="15" customHeight="1">
      <c r="A193" s="35" t="s">
        <v>423</v>
      </c>
      <c r="B193" s="36" t="s">
        <v>264</v>
      </c>
      <c r="C193" s="37" t="s">
        <v>20</v>
      </c>
      <c r="D193" s="37" t="s">
        <v>424</v>
      </c>
      <c r="E193" s="38">
        <v>43272</v>
      </c>
      <c r="F193" s="39">
        <v>10472939.07</v>
      </c>
      <c r="G193" s="40" t="s">
        <v>15</v>
      </c>
      <c r="H193" s="41">
        <v>9817333.0899999999</v>
      </c>
      <c r="I193" s="38">
        <v>45792</v>
      </c>
      <c r="J193" s="42">
        <v>51455</v>
      </c>
      <c r="K193" s="37" t="s">
        <v>425</v>
      </c>
    </row>
    <row r="194" spans="1:11" s="18" customFormat="1" ht="15" customHeight="1">
      <c r="A194" s="28" t="s">
        <v>426</v>
      </c>
      <c r="B194" s="29" t="s">
        <v>236</v>
      </c>
      <c r="C194" s="28" t="s">
        <v>37</v>
      </c>
      <c r="D194" s="29" t="s">
        <v>427</v>
      </c>
      <c r="E194" s="30">
        <v>43354</v>
      </c>
      <c r="F194" s="31">
        <v>15370418.130000001</v>
      </c>
      <c r="G194" s="32" t="s">
        <v>56</v>
      </c>
      <c r="H194" s="33">
        <v>12296318.130000001</v>
      </c>
      <c r="I194" s="30">
        <v>45184</v>
      </c>
      <c r="J194" s="30">
        <v>50479</v>
      </c>
      <c r="K194" s="34" t="s">
        <v>161</v>
      </c>
    </row>
    <row r="195" spans="1:11" s="18" customFormat="1" ht="15" customHeight="1">
      <c r="A195" s="35" t="s">
        <v>428</v>
      </c>
      <c r="B195" s="36" t="s">
        <v>12</v>
      </c>
      <c r="C195" s="37" t="s">
        <v>13</v>
      </c>
      <c r="D195" s="37" t="s">
        <v>429</v>
      </c>
      <c r="E195" s="38">
        <v>43588</v>
      </c>
      <c r="F195" s="39">
        <v>30000000</v>
      </c>
      <c r="G195" s="40" t="s">
        <v>15</v>
      </c>
      <c r="H195" s="41">
        <v>3747545.13</v>
      </c>
      <c r="I195" s="38">
        <v>45061</v>
      </c>
      <c r="J195" s="42">
        <v>47983</v>
      </c>
      <c r="K195" s="37" t="s">
        <v>430</v>
      </c>
    </row>
    <row r="196" spans="1:11" s="18" customFormat="1" ht="15" customHeight="1">
      <c r="A196" s="28" t="s">
        <v>431</v>
      </c>
      <c r="B196" s="29" t="s">
        <v>12</v>
      </c>
      <c r="C196" s="28" t="s">
        <v>13</v>
      </c>
      <c r="D196" s="29" t="s">
        <v>432</v>
      </c>
      <c r="E196" s="30">
        <v>43530</v>
      </c>
      <c r="F196" s="31">
        <v>40000000</v>
      </c>
      <c r="G196" s="32" t="s">
        <v>15</v>
      </c>
      <c r="H196" s="33">
        <v>24321622.489999998</v>
      </c>
      <c r="I196" s="30">
        <v>44880</v>
      </c>
      <c r="J196" s="30">
        <v>49263</v>
      </c>
      <c r="K196" s="34" t="s">
        <v>48</v>
      </c>
    </row>
    <row r="197" spans="1:11" s="18" customFormat="1" ht="15" customHeight="1">
      <c r="A197" s="35" t="s">
        <v>433</v>
      </c>
      <c r="B197" s="36" t="s">
        <v>264</v>
      </c>
      <c r="C197" s="37" t="s">
        <v>20</v>
      </c>
      <c r="D197" s="37" t="s">
        <v>434</v>
      </c>
      <c r="E197" s="38">
        <v>43635</v>
      </c>
      <c r="F197" s="39">
        <v>17600000</v>
      </c>
      <c r="G197" s="40" t="s">
        <v>15</v>
      </c>
      <c r="H197" s="41">
        <v>8288052.1500000004</v>
      </c>
      <c r="I197" s="38">
        <v>46157</v>
      </c>
      <c r="J197" s="42">
        <v>51820</v>
      </c>
      <c r="K197" s="37" t="s">
        <v>417</v>
      </c>
    </row>
    <row r="198" spans="1:11" s="18" customFormat="1" ht="15" customHeight="1">
      <c r="A198" s="28" t="s">
        <v>435</v>
      </c>
      <c r="B198" s="29" t="s">
        <v>165</v>
      </c>
      <c r="C198" s="28" t="s">
        <v>126</v>
      </c>
      <c r="D198" s="29" t="s">
        <v>436</v>
      </c>
      <c r="E198" s="30">
        <v>43651</v>
      </c>
      <c r="F198" s="31">
        <v>8000000</v>
      </c>
      <c r="G198" s="32" t="s">
        <v>15</v>
      </c>
      <c r="H198" s="33">
        <v>0</v>
      </c>
      <c r="I198" s="30">
        <v>45782</v>
      </c>
      <c r="J198" s="30">
        <v>50895</v>
      </c>
      <c r="K198" s="34" t="s">
        <v>183</v>
      </c>
    </row>
    <row r="199" spans="1:11" s="18" customFormat="1" ht="15" customHeight="1">
      <c r="A199" s="35" t="s">
        <v>437</v>
      </c>
      <c r="B199" s="36" t="s">
        <v>264</v>
      </c>
      <c r="C199" s="37" t="s">
        <v>20</v>
      </c>
      <c r="D199" s="37" t="s">
        <v>438</v>
      </c>
      <c r="E199" s="38">
        <v>43845</v>
      </c>
      <c r="F199" s="39">
        <v>9100000</v>
      </c>
      <c r="G199" s="40" t="s">
        <v>15</v>
      </c>
      <c r="H199" s="41">
        <v>9100000</v>
      </c>
      <c r="I199" s="38">
        <v>46341</v>
      </c>
      <c r="J199" s="42">
        <v>52001</v>
      </c>
      <c r="K199" s="37" t="s">
        <v>417</v>
      </c>
    </row>
    <row r="200" spans="1:11" s="18" customFormat="1" ht="15" customHeight="1">
      <c r="A200" s="28" t="s">
        <v>439</v>
      </c>
      <c r="B200" s="29" t="s">
        <v>293</v>
      </c>
      <c r="C200" s="28" t="s">
        <v>126</v>
      </c>
      <c r="D200" s="29" t="s">
        <v>259</v>
      </c>
      <c r="E200" s="30">
        <v>44106</v>
      </c>
      <c r="F200" s="31">
        <v>50000000</v>
      </c>
      <c r="G200" s="32" t="s">
        <v>56</v>
      </c>
      <c r="H200" s="33">
        <v>23358415.699999999</v>
      </c>
      <c r="I200" s="30">
        <v>45361</v>
      </c>
      <c r="J200" s="30">
        <v>49197</v>
      </c>
      <c r="K200" s="34" t="s">
        <v>48</v>
      </c>
    </row>
    <row r="201" spans="1:11" s="18" customFormat="1" ht="15" customHeight="1">
      <c r="A201" s="35" t="s">
        <v>440</v>
      </c>
      <c r="B201" s="36" t="s">
        <v>441</v>
      </c>
      <c r="C201" s="37" t="s">
        <v>126</v>
      </c>
      <c r="D201" s="37" t="s">
        <v>442</v>
      </c>
      <c r="E201" s="38">
        <v>43998</v>
      </c>
      <c r="F201" s="39">
        <v>650000000</v>
      </c>
      <c r="G201" s="40" t="s">
        <v>15</v>
      </c>
      <c r="H201" s="41">
        <v>650000000</v>
      </c>
      <c r="I201" s="38">
        <v>46554</v>
      </c>
      <c r="J201" s="42">
        <v>46554</v>
      </c>
      <c r="K201" s="37" t="s">
        <v>417</v>
      </c>
    </row>
    <row r="202" spans="1:11" s="18" customFormat="1" ht="15" customHeight="1">
      <c r="A202" s="28" t="s">
        <v>443</v>
      </c>
      <c r="B202" s="29" t="s">
        <v>264</v>
      </c>
      <c r="C202" s="28" t="s">
        <v>20</v>
      </c>
      <c r="D202" s="29" t="s">
        <v>444</v>
      </c>
      <c r="E202" s="30">
        <v>44119</v>
      </c>
      <c r="F202" s="31">
        <v>14326361.189999999</v>
      </c>
      <c r="G202" s="32" t="s">
        <v>15</v>
      </c>
      <c r="H202" s="33">
        <v>10956801.07</v>
      </c>
      <c r="I202" s="30">
        <v>45413</v>
      </c>
      <c r="J202" s="30">
        <v>48335</v>
      </c>
      <c r="K202" s="34" t="s">
        <v>422</v>
      </c>
    </row>
    <row r="203" spans="1:11" s="18" customFormat="1" ht="15" customHeight="1">
      <c r="A203" s="35" t="s">
        <v>445</v>
      </c>
      <c r="B203" s="36" t="s">
        <v>446</v>
      </c>
      <c r="C203" s="37" t="s">
        <v>447</v>
      </c>
      <c r="D203" s="37" t="s">
        <v>442</v>
      </c>
      <c r="E203" s="38">
        <v>44139</v>
      </c>
      <c r="F203" s="39">
        <v>180000000</v>
      </c>
      <c r="G203" s="40" t="s">
        <v>15</v>
      </c>
      <c r="H203" s="41">
        <v>180000000</v>
      </c>
      <c r="I203" s="38">
        <v>49471</v>
      </c>
      <c r="J203" s="42">
        <v>49787</v>
      </c>
      <c r="K203" s="37" t="s">
        <v>417</v>
      </c>
    </row>
    <row r="204" spans="1:11" s="18" customFormat="1" ht="15" customHeight="1">
      <c r="A204" s="28" t="s">
        <v>448</v>
      </c>
      <c r="B204" s="29" t="s">
        <v>12</v>
      </c>
      <c r="C204" s="28" t="s">
        <v>13</v>
      </c>
      <c r="D204" s="29" t="s">
        <v>449</v>
      </c>
      <c r="E204" s="30">
        <v>44183</v>
      </c>
      <c r="F204" s="31">
        <v>80000000</v>
      </c>
      <c r="G204" s="32" t="s">
        <v>15</v>
      </c>
      <c r="H204" s="33">
        <v>40843778.409999996</v>
      </c>
      <c r="I204" s="30">
        <v>46157</v>
      </c>
      <c r="J204" s="30">
        <v>49810</v>
      </c>
      <c r="K204" s="34" t="s">
        <v>450</v>
      </c>
    </row>
    <row r="205" spans="1:11" s="18" customFormat="1" ht="15" customHeight="1">
      <c r="A205" s="35" t="s">
        <v>451</v>
      </c>
      <c r="B205" s="36" t="s">
        <v>293</v>
      </c>
      <c r="C205" s="37" t="s">
        <v>126</v>
      </c>
      <c r="D205" s="37" t="s">
        <v>452</v>
      </c>
      <c r="E205" s="38">
        <v>44112</v>
      </c>
      <c r="F205" s="39">
        <v>60000000</v>
      </c>
      <c r="G205" s="40" t="s">
        <v>15</v>
      </c>
      <c r="H205" s="41">
        <v>26311949.59</v>
      </c>
      <c r="I205" s="38">
        <v>45606</v>
      </c>
      <c r="J205" s="42">
        <v>50900</v>
      </c>
      <c r="K205" s="37" t="s">
        <v>48</v>
      </c>
    </row>
    <row r="206" spans="1:11" s="18" customFormat="1" ht="15" customHeight="1">
      <c r="A206" s="28" t="s">
        <v>453</v>
      </c>
      <c r="B206" s="29" t="s">
        <v>264</v>
      </c>
      <c r="C206" s="28" t="s">
        <v>20</v>
      </c>
      <c r="D206" s="29" t="s">
        <v>454</v>
      </c>
      <c r="E206" s="30">
        <v>44203</v>
      </c>
      <c r="F206" s="31">
        <v>80000000</v>
      </c>
      <c r="G206" s="32" t="s">
        <v>56</v>
      </c>
      <c r="H206" s="33">
        <v>65888000</v>
      </c>
      <c r="I206" s="30">
        <v>45597</v>
      </c>
      <c r="J206" s="30">
        <v>48519</v>
      </c>
      <c r="K206" s="34" t="s">
        <v>417</v>
      </c>
    </row>
    <row r="207" spans="1:11" s="18" customFormat="1" ht="15" customHeight="1">
      <c r="A207" s="35" t="s">
        <v>455</v>
      </c>
      <c r="B207" s="36" t="s">
        <v>285</v>
      </c>
      <c r="C207" s="37" t="s">
        <v>286</v>
      </c>
      <c r="D207" s="37" t="s">
        <v>456</v>
      </c>
      <c r="E207" s="38">
        <v>44291</v>
      </c>
      <c r="F207" s="39">
        <v>112500000</v>
      </c>
      <c r="G207" s="40" t="s">
        <v>287</v>
      </c>
      <c r="H207" s="41">
        <v>49884042.729999997</v>
      </c>
      <c r="I207" s="38">
        <v>46096</v>
      </c>
      <c r="J207" s="42">
        <v>53220</v>
      </c>
      <c r="K207" s="37" t="s">
        <v>48</v>
      </c>
    </row>
    <row r="208" spans="1:11" s="18" customFormat="1" ht="15" customHeight="1">
      <c r="A208" s="28" t="s">
        <v>457</v>
      </c>
      <c r="B208" s="29" t="s">
        <v>12</v>
      </c>
      <c r="C208" s="28" t="s">
        <v>13</v>
      </c>
      <c r="D208" s="29" t="s">
        <v>458</v>
      </c>
      <c r="E208" s="30">
        <v>44362</v>
      </c>
      <c r="F208" s="31">
        <v>100000000</v>
      </c>
      <c r="G208" s="32" t="s">
        <v>15</v>
      </c>
      <c r="H208" s="33">
        <v>84210526.329999998</v>
      </c>
      <c r="I208" s="30">
        <v>45611</v>
      </c>
      <c r="J208" s="30">
        <v>48898</v>
      </c>
      <c r="K208" s="34" t="s">
        <v>459</v>
      </c>
    </row>
    <row r="209" spans="1:11" s="18" customFormat="1" ht="15" customHeight="1">
      <c r="A209" s="35" t="s">
        <v>460</v>
      </c>
      <c r="B209" s="36" t="s">
        <v>441</v>
      </c>
      <c r="C209" s="37" t="s">
        <v>126</v>
      </c>
      <c r="D209" s="37" t="s">
        <v>442</v>
      </c>
      <c r="E209" s="38">
        <v>44523</v>
      </c>
      <c r="F209" s="39">
        <v>650000000</v>
      </c>
      <c r="G209" s="40" t="s">
        <v>15</v>
      </c>
      <c r="H209" s="41">
        <v>650000000</v>
      </c>
      <c r="I209" s="38">
        <v>48175</v>
      </c>
      <c r="J209" s="42">
        <v>48175</v>
      </c>
      <c r="K209" s="37" t="s">
        <v>417</v>
      </c>
    </row>
    <row r="210" spans="1:11" s="18" customFormat="1" ht="15" customHeight="1">
      <c r="A210" s="28" t="s">
        <v>461</v>
      </c>
      <c r="B210" s="29" t="s">
        <v>12</v>
      </c>
      <c r="C210" s="28" t="s">
        <v>13</v>
      </c>
      <c r="D210" s="29" t="s">
        <v>462</v>
      </c>
      <c r="E210" s="30">
        <v>44469</v>
      </c>
      <c r="F210" s="31">
        <v>20000000</v>
      </c>
      <c r="G210" s="32" t="s">
        <v>15</v>
      </c>
      <c r="H210" s="33">
        <v>1447596</v>
      </c>
      <c r="I210" s="30">
        <v>46157</v>
      </c>
      <c r="J210" s="30">
        <v>49810</v>
      </c>
      <c r="K210" s="34" t="s">
        <v>459</v>
      </c>
    </row>
    <row r="211" spans="1:11" s="18" customFormat="1" ht="15" customHeight="1">
      <c r="A211" s="35" t="s">
        <v>463</v>
      </c>
      <c r="B211" s="36" t="s">
        <v>179</v>
      </c>
      <c r="C211" s="37" t="s">
        <v>126</v>
      </c>
      <c r="D211" s="37" t="s">
        <v>464</v>
      </c>
      <c r="E211" s="38">
        <v>44503</v>
      </c>
      <c r="F211" s="39">
        <v>60000000</v>
      </c>
      <c r="G211" s="40" t="s">
        <v>15</v>
      </c>
      <c r="H211" s="41">
        <v>47538461.549999997</v>
      </c>
      <c r="I211" s="38">
        <v>45368</v>
      </c>
      <c r="J211" s="42">
        <v>49848</v>
      </c>
      <c r="K211" s="37" t="s">
        <v>417</v>
      </c>
    </row>
    <row r="212" spans="1:11" s="18" customFormat="1" ht="15" customHeight="1">
      <c r="A212" s="28" t="s">
        <v>465</v>
      </c>
      <c r="B212" s="29" t="s">
        <v>165</v>
      </c>
      <c r="C212" s="28" t="s">
        <v>126</v>
      </c>
      <c r="D212" s="29" t="s">
        <v>466</v>
      </c>
      <c r="E212" s="30">
        <v>44239</v>
      </c>
      <c r="F212" s="31">
        <v>80000000</v>
      </c>
      <c r="G212" s="32" t="s">
        <v>15</v>
      </c>
      <c r="H212" s="33">
        <v>0</v>
      </c>
      <c r="I212" s="30">
        <v>47089</v>
      </c>
      <c r="J212" s="30">
        <v>54394</v>
      </c>
      <c r="K212" s="34" t="s">
        <v>467</v>
      </c>
    </row>
    <row r="213" spans="1:11" s="18" customFormat="1" ht="15" customHeight="1">
      <c r="A213" s="35" t="s">
        <v>468</v>
      </c>
      <c r="B213" s="36" t="s">
        <v>12</v>
      </c>
      <c r="C213" s="37" t="s">
        <v>13</v>
      </c>
      <c r="D213" s="37" t="s">
        <v>469</v>
      </c>
      <c r="E213" s="38">
        <v>44553</v>
      </c>
      <c r="F213" s="39">
        <v>40000000</v>
      </c>
      <c r="G213" s="40" t="s">
        <v>15</v>
      </c>
      <c r="H213" s="41">
        <v>0</v>
      </c>
      <c r="I213" s="38">
        <v>46522</v>
      </c>
      <c r="J213" s="42">
        <v>50175</v>
      </c>
      <c r="K213" s="37" t="s">
        <v>425</v>
      </c>
    </row>
    <row r="214" spans="1:11" s="18" customFormat="1" ht="15" customHeight="1">
      <c r="A214" s="28" t="s">
        <v>470</v>
      </c>
      <c r="B214" s="29" t="s">
        <v>471</v>
      </c>
      <c r="C214" s="28" t="s">
        <v>472</v>
      </c>
      <c r="D214" s="29" t="s">
        <v>473</v>
      </c>
      <c r="E214" s="30">
        <v>44512</v>
      </c>
      <c r="F214" s="31">
        <v>50000000</v>
      </c>
      <c r="G214" s="32" t="s">
        <v>15</v>
      </c>
      <c r="H214" s="33">
        <v>41666666.659999996</v>
      </c>
      <c r="I214" s="30">
        <v>45688</v>
      </c>
      <c r="J214" s="30">
        <v>48791</v>
      </c>
      <c r="K214" s="34" t="s">
        <v>417</v>
      </c>
    </row>
    <row r="215" spans="1:11" s="18" customFormat="1" ht="15" customHeight="1">
      <c r="A215" s="35" t="s">
        <v>474</v>
      </c>
      <c r="B215" s="36" t="s">
        <v>471</v>
      </c>
      <c r="C215" s="37" t="s">
        <v>472</v>
      </c>
      <c r="D215" s="37" t="s">
        <v>475</v>
      </c>
      <c r="E215" s="38">
        <v>44525</v>
      </c>
      <c r="F215" s="39">
        <v>50000000</v>
      </c>
      <c r="G215" s="40" t="s">
        <v>15</v>
      </c>
      <c r="H215" s="41">
        <v>41666666.659999996</v>
      </c>
      <c r="I215" s="38">
        <v>45688</v>
      </c>
      <c r="J215" s="42">
        <v>48791</v>
      </c>
      <c r="K215" s="37" t="s">
        <v>417</v>
      </c>
    </row>
    <row r="216" spans="1:11" s="18" customFormat="1" ht="15" customHeight="1">
      <c r="A216" s="28" t="s">
        <v>476</v>
      </c>
      <c r="B216" s="29" t="s">
        <v>264</v>
      </c>
      <c r="C216" s="28" t="s">
        <v>20</v>
      </c>
      <c r="D216" s="29" t="s">
        <v>477</v>
      </c>
      <c r="E216" s="30">
        <v>44680</v>
      </c>
      <c r="F216" s="31">
        <v>25000000</v>
      </c>
      <c r="G216" s="32" t="s">
        <v>15</v>
      </c>
      <c r="H216" s="33">
        <v>22667682.309999999</v>
      </c>
      <c r="I216" s="30">
        <v>45931</v>
      </c>
      <c r="J216" s="30">
        <v>48853</v>
      </c>
      <c r="K216" s="34" t="s">
        <v>46</v>
      </c>
    </row>
    <row r="217" spans="1:11" s="18" customFormat="1" ht="15" customHeight="1">
      <c r="A217" s="35" t="s">
        <v>478</v>
      </c>
      <c r="B217" s="36" t="s">
        <v>264</v>
      </c>
      <c r="C217" s="37" t="s">
        <v>20</v>
      </c>
      <c r="D217" s="37" t="s">
        <v>479</v>
      </c>
      <c r="E217" s="38">
        <v>44761</v>
      </c>
      <c r="F217" s="39">
        <v>30000000</v>
      </c>
      <c r="G217" s="40" t="s">
        <v>15</v>
      </c>
      <c r="H217" s="41">
        <v>6369085.0599999996</v>
      </c>
      <c r="I217" s="38">
        <v>46113</v>
      </c>
      <c r="J217" s="42">
        <v>50314</v>
      </c>
      <c r="K217" s="37" t="s">
        <v>48</v>
      </c>
    </row>
    <row r="218" spans="1:11" s="18" customFormat="1" ht="15" customHeight="1">
      <c r="A218" s="28" t="s">
        <v>480</v>
      </c>
      <c r="B218" s="29" t="s">
        <v>285</v>
      </c>
      <c r="C218" s="28" t="s">
        <v>286</v>
      </c>
      <c r="D218" s="29" t="s">
        <v>481</v>
      </c>
      <c r="E218" s="30">
        <v>44842</v>
      </c>
      <c r="F218" s="31">
        <v>183750000</v>
      </c>
      <c r="G218" s="32" t="s">
        <v>287</v>
      </c>
      <c r="H218" s="33">
        <v>105113402.01000001</v>
      </c>
      <c r="I218" s="30">
        <v>46645</v>
      </c>
      <c r="J218" s="30">
        <v>53766</v>
      </c>
      <c r="K218" s="34" t="s">
        <v>459</v>
      </c>
    </row>
    <row r="219" spans="1:11" s="18" customFormat="1" ht="15" customHeight="1">
      <c r="A219" s="35" t="s">
        <v>482</v>
      </c>
      <c r="B219" s="36" t="s">
        <v>125</v>
      </c>
      <c r="C219" s="37" t="s">
        <v>126</v>
      </c>
      <c r="D219" s="37" t="s">
        <v>483</v>
      </c>
      <c r="E219" s="38">
        <v>44658</v>
      </c>
      <c r="F219" s="39">
        <v>56800000</v>
      </c>
      <c r="G219" s="40" t="s">
        <v>56</v>
      </c>
      <c r="H219" s="41">
        <v>56226991.25</v>
      </c>
      <c r="I219" s="38">
        <v>46229</v>
      </c>
      <c r="J219" s="42">
        <v>51527</v>
      </c>
      <c r="K219" s="37" t="s">
        <v>459</v>
      </c>
    </row>
    <row r="220" spans="1:11" s="18" customFormat="1" ht="15" customHeight="1">
      <c r="A220" s="28" t="s">
        <v>484</v>
      </c>
      <c r="B220" s="29" t="s">
        <v>264</v>
      </c>
      <c r="C220" s="28" t="s">
        <v>20</v>
      </c>
      <c r="D220" s="29" t="s">
        <v>485</v>
      </c>
      <c r="E220" s="30">
        <v>44910</v>
      </c>
      <c r="F220" s="31">
        <v>67300000</v>
      </c>
      <c r="G220" s="32" t="s">
        <v>15</v>
      </c>
      <c r="H220" s="33">
        <v>27703630.190000001</v>
      </c>
      <c r="I220" s="30">
        <v>46218</v>
      </c>
      <c r="J220" s="30">
        <v>50420</v>
      </c>
      <c r="K220" s="34" t="s">
        <v>450</v>
      </c>
    </row>
    <row r="221" spans="1:11" s="18" customFormat="1" ht="15" customHeight="1">
      <c r="A221" s="35" t="s">
        <v>486</v>
      </c>
      <c r="B221" s="36" t="s">
        <v>12</v>
      </c>
      <c r="C221" s="37" t="s">
        <v>13</v>
      </c>
      <c r="D221" s="37" t="s">
        <v>487</v>
      </c>
      <c r="E221" s="38">
        <v>44924</v>
      </c>
      <c r="F221" s="39">
        <v>50000000</v>
      </c>
      <c r="G221" s="40" t="s">
        <v>15</v>
      </c>
      <c r="H221" s="41">
        <v>0</v>
      </c>
      <c r="I221" s="38">
        <v>46888</v>
      </c>
      <c r="J221" s="42">
        <v>50540</v>
      </c>
      <c r="K221" s="37" t="s">
        <v>450</v>
      </c>
    </row>
    <row r="222" spans="1:11" s="18" customFormat="1" ht="15" customHeight="1">
      <c r="A222" s="28" t="s">
        <v>488</v>
      </c>
      <c r="B222" s="29" t="s">
        <v>12</v>
      </c>
      <c r="C222" s="28" t="s">
        <v>13</v>
      </c>
      <c r="D222" s="29" t="s">
        <v>489</v>
      </c>
      <c r="E222" s="30">
        <v>44924</v>
      </c>
      <c r="F222" s="31">
        <v>20000000</v>
      </c>
      <c r="G222" s="32" t="s">
        <v>15</v>
      </c>
      <c r="H222" s="33">
        <v>459765</v>
      </c>
      <c r="I222" s="30">
        <v>46888</v>
      </c>
      <c r="J222" s="30">
        <v>50540</v>
      </c>
      <c r="K222" s="34" t="s">
        <v>48</v>
      </c>
    </row>
    <row r="223" spans="1:11" s="18" customFormat="1" ht="15" customHeight="1">
      <c r="A223" s="35" t="s">
        <v>490</v>
      </c>
      <c r="B223" s="36" t="s">
        <v>471</v>
      </c>
      <c r="C223" s="37" t="s">
        <v>472</v>
      </c>
      <c r="D223" s="37" t="s">
        <v>491</v>
      </c>
      <c r="E223" s="38">
        <v>44880</v>
      </c>
      <c r="F223" s="39">
        <v>60000000</v>
      </c>
      <c r="G223" s="40" t="s">
        <v>15</v>
      </c>
      <c r="H223" s="41">
        <v>1989798.37</v>
      </c>
      <c r="I223" s="38">
        <v>46873</v>
      </c>
      <c r="J223" s="42">
        <v>52170</v>
      </c>
      <c r="K223" s="37" t="s">
        <v>450</v>
      </c>
    </row>
    <row r="224" spans="1:11" s="18" customFormat="1" ht="15" customHeight="1">
      <c r="A224" s="28" t="s">
        <v>492</v>
      </c>
      <c r="B224" s="29" t="s">
        <v>441</v>
      </c>
      <c r="C224" s="28" t="s">
        <v>126</v>
      </c>
      <c r="D224" s="29" t="s">
        <v>442</v>
      </c>
      <c r="E224" s="30">
        <v>45086</v>
      </c>
      <c r="F224" s="31">
        <v>600000000</v>
      </c>
      <c r="G224" s="32" t="s">
        <v>15</v>
      </c>
      <c r="H224" s="33">
        <v>600000000</v>
      </c>
      <c r="I224" s="30">
        <v>46913</v>
      </c>
      <c r="J224" s="30">
        <v>46913</v>
      </c>
      <c r="K224" s="34" t="s">
        <v>417</v>
      </c>
    </row>
    <row r="225" spans="1:11" s="18" customFormat="1" ht="15" customHeight="1">
      <c r="A225" s="35" t="s">
        <v>493</v>
      </c>
      <c r="B225" s="36" t="s">
        <v>264</v>
      </c>
      <c r="C225" s="37" t="s">
        <v>126</v>
      </c>
      <c r="D225" s="37" t="s">
        <v>494</v>
      </c>
      <c r="E225" s="38">
        <v>45036</v>
      </c>
      <c r="F225" s="39">
        <v>60000000</v>
      </c>
      <c r="G225" s="40" t="s">
        <v>15</v>
      </c>
      <c r="H225" s="41">
        <v>10785108.24</v>
      </c>
      <c r="I225" s="38">
        <v>46997</v>
      </c>
      <c r="J225" s="42">
        <v>51561</v>
      </c>
      <c r="K225" s="37" t="s">
        <v>417</v>
      </c>
    </row>
    <row r="226" spans="1:11" s="18" customFormat="1" ht="15" customHeight="1">
      <c r="A226" s="28" t="s">
        <v>495</v>
      </c>
      <c r="B226" s="29" t="s">
        <v>12</v>
      </c>
      <c r="C226" s="28" t="s">
        <v>13</v>
      </c>
      <c r="D226" s="29" t="s">
        <v>496</v>
      </c>
      <c r="E226" s="30">
        <v>45072</v>
      </c>
      <c r="F226" s="31">
        <v>50000000</v>
      </c>
      <c r="G226" s="32" t="s">
        <v>15</v>
      </c>
      <c r="H226" s="33">
        <v>50000000</v>
      </c>
      <c r="I226" s="30">
        <v>46157</v>
      </c>
      <c r="J226" s="30">
        <v>49444</v>
      </c>
      <c r="K226" s="34" t="s">
        <v>417</v>
      </c>
    </row>
    <row r="227" spans="1:11" s="18" customFormat="1" ht="15" customHeight="1">
      <c r="A227" s="35" t="s">
        <v>497</v>
      </c>
      <c r="B227" s="36" t="s">
        <v>471</v>
      </c>
      <c r="C227" s="37" t="s">
        <v>472</v>
      </c>
      <c r="D227" s="37" t="s">
        <v>498</v>
      </c>
      <c r="E227" s="38">
        <v>45083</v>
      </c>
      <c r="F227" s="39">
        <v>50000000</v>
      </c>
      <c r="G227" s="40" t="s">
        <v>15</v>
      </c>
      <c r="H227" s="41">
        <v>50000000</v>
      </c>
      <c r="I227" s="38">
        <v>46275</v>
      </c>
      <c r="J227" s="42">
        <v>49378</v>
      </c>
      <c r="K227" s="37" t="s">
        <v>417</v>
      </c>
    </row>
    <row r="228" spans="1:11" s="18" customFormat="1" ht="15" customHeight="1">
      <c r="A228" s="28" t="s">
        <v>499</v>
      </c>
      <c r="B228" s="29" t="s">
        <v>264</v>
      </c>
      <c r="C228" s="28" t="s">
        <v>126</v>
      </c>
      <c r="D228" s="29" t="s">
        <v>500</v>
      </c>
      <c r="E228" s="30">
        <v>45053</v>
      </c>
      <c r="F228" s="31">
        <v>51600000</v>
      </c>
      <c r="G228" s="32" t="s">
        <v>15</v>
      </c>
      <c r="H228" s="33">
        <v>10809910.27</v>
      </c>
      <c r="I228" s="30">
        <v>46645</v>
      </c>
      <c r="J228" s="30">
        <v>51940</v>
      </c>
      <c r="K228" s="34" t="s">
        <v>501</v>
      </c>
    </row>
    <row r="229" spans="1:11" s="18" customFormat="1" ht="15" customHeight="1">
      <c r="A229" s="35" t="s">
        <v>502</v>
      </c>
      <c r="B229" s="36" t="s">
        <v>264</v>
      </c>
      <c r="C229" s="37" t="s">
        <v>126</v>
      </c>
      <c r="D229" s="37" t="s">
        <v>503</v>
      </c>
      <c r="E229" s="38">
        <v>45024</v>
      </c>
      <c r="F229" s="39">
        <v>64600000</v>
      </c>
      <c r="G229" s="40" t="s">
        <v>15</v>
      </c>
      <c r="H229" s="41">
        <v>4736068.53</v>
      </c>
      <c r="I229" s="38">
        <v>47604</v>
      </c>
      <c r="J229" s="42">
        <v>52902</v>
      </c>
      <c r="K229" s="37" t="s">
        <v>504</v>
      </c>
    </row>
    <row r="230" spans="1:11" s="18" customFormat="1" ht="15" customHeight="1">
      <c r="A230" s="28" t="s">
        <v>505</v>
      </c>
      <c r="B230" s="29" t="s">
        <v>264</v>
      </c>
      <c r="C230" s="28" t="s">
        <v>126</v>
      </c>
      <c r="D230" s="29" t="s">
        <v>506</v>
      </c>
      <c r="E230" s="30">
        <v>45167</v>
      </c>
      <c r="F230" s="31">
        <v>110800000</v>
      </c>
      <c r="G230" s="32" t="s">
        <v>15</v>
      </c>
      <c r="H230" s="33">
        <v>110800000</v>
      </c>
      <c r="I230" s="30">
        <v>46949</v>
      </c>
      <c r="J230" s="30">
        <v>51516</v>
      </c>
      <c r="K230" s="34" t="s">
        <v>417</v>
      </c>
    </row>
    <row r="231" spans="1:11" s="18" customFormat="1" ht="15" customHeight="1">
      <c r="A231" s="35" t="s">
        <v>507</v>
      </c>
      <c r="B231" s="36" t="s">
        <v>12</v>
      </c>
      <c r="C231" s="37" t="s">
        <v>126</v>
      </c>
      <c r="D231" s="37" t="s">
        <v>508</v>
      </c>
      <c r="E231" s="38">
        <v>45288</v>
      </c>
      <c r="F231" s="39">
        <v>50000000</v>
      </c>
      <c r="G231" s="40" t="s">
        <v>15</v>
      </c>
      <c r="H231" s="41">
        <v>0</v>
      </c>
      <c r="I231" s="38">
        <v>47072</v>
      </c>
      <c r="J231" s="42">
        <v>50724</v>
      </c>
      <c r="K231" s="37" t="s">
        <v>183</v>
      </c>
    </row>
    <row r="232" spans="1:11" s="18" customFormat="1" ht="15" customHeight="1">
      <c r="A232" s="28" t="s">
        <v>509</v>
      </c>
      <c r="B232" s="29" t="s">
        <v>293</v>
      </c>
      <c r="C232" s="28" t="s">
        <v>126</v>
      </c>
      <c r="D232" s="29" t="s">
        <v>510</v>
      </c>
      <c r="E232" s="30">
        <v>45348</v>
      </c>
      <c r="F232" s="31">
        <v>98750000</v>
      </c>
      <c r="G232" s="32" t="s">
        <v>15</v>
      </c>
      <c r="H232" s="33">
        <v>845000</v>
      </c>
      <c r="I232" s="30">
        <v>47157</v>
      </c>
      <c r="J232" s="30">
        <v>51721</v>
      </c>
      <c r="K232" s="34" t="s">
        <v>511</v>
      </c>
    </row>
    <row r="233" spans="1:11" s="18" customFormat="1" ht="15" customHeight="1">
      <c r="A233" s="35" t="s">
        <v>512</v>
      </c>
      <c r="B233" s="36" t="s">
        <v>165</v>
      </c>
      <c r="C233" s="37" t="s">
        <v>126</v>
      </c>
      <c r="D233" s="37" t="s">
        <v>513</v>
      </c>
      <c r="E233" s="38">
        <v>45371</v>
      </c>
      <c r="F233" s="39">
        <v>100000000</v>
      </c>
      <c r="G233" s="40" t="s">
        <v>15</v>
      </c>
      <c r="H233" s="41">
        <v>500000</v>
      </c>
      <c r="I233" s="38">
        <v>47631</v>
      </c>
      <c r="J233" s="42">
        <v>54938</v>
      </c>
      <c r="K233" s="37" t="s">
        <v>511</v>
      </c>
    </row>
    <row r="234" spans="1:11" s="18" customFormat="1" ht="15" customHeight="1">
      <c r="A234" s="28" t="s">
        <v>514</v>
      </c>
      <c r="B234" s="29" t="s">
        <v>264</v>
      </c>
      <c r="C234" s="28" t="s">
        <v>126</v>
      </c>
      <c r="D234" s="29" t="s">
        <v>515</v>
      </c>
      <c r="E234" s="30">
        <v>45397</v>
      </c>
      <c r="F234" s="31">
        <v>75500000</v>
      </c>
      <c r="G234" s="32" t="s">
        <v>15</v>
      </c>
      <c r="H234" s="33">
        <v>5188750</v>
      </c>
      <c r="I234" s="30">
        <v>47574</v>
      </c>
      <c r="J234" s="30">
        <v>53601</v>
      </c>
      <c r="K234" s="34" t="s">
        <v>516</v>
      </c>
    </row>
    <row r="235" spans="1:11" s="18" customFormat="1" ht="15" customHeight="1">
      <c r="A235" s="35" t="s">
        <v>517</v>
      </c>
      <c r="B235" s="36" t="s">
        <v>471</v>
      </c>
      <c r="C235" s="37" t="s">
        <v>472</v>
      </c>
      <c r="D235" s="37" t="s">
        <v>518</v>
      </c>
      <c r="E235" s="38">
        <v>45394</v>
      </c>
      <c r="F235" s="39">
        <v>120000000</v>
      </c>
      <c r="G235" s="40" t="s">
        <v>15</v>
      </c>
      <c r="H235" s="41">
        <v>60000000</v>
      </c>
      <c r="I235" s="38">
        <v>46507</v>
      </c>
      <c r="J235" s="42">
        <v>49612</v>
      </c>
      <c r="K235" s="37" t="s">
        <v>16</v>
      </c>
    </row>
    <row r="236" spans="1:11" s="18" customFormat="1" ht="15" customHeight="1">
      <c r="A236" s="28" t="s">
        <v>519</v>
      </c>
      <c r="B236" s="29" t="s">
        <v>179</v>
      </c>
      <c r="C236" s="28" t="s">
        <v>126</v>
      </c>
      <c r="D236" s="29" t="s">
        <v>520</v>
      </c>
      <c r="E236" s="30">
        <v>45485</v>
      </c>
      <c r="F236" s="31">
        <v>27000000</v>
      </c>
      <c r="G236" s="32" t="s">
        <v>15</v>
      </c>
      <c r="H236" s="33">
        <v>0</v>
      </c>
      <c r="I236" s="30">
        <v>47331</v>
      </c>
      <c r="J236" s="30">
        <v>52994</v>
      </c>
      <c r="K236" s="34" t="s">
        <v>521</v>
      </c>
    </row>
    <row r="237" spans="1:11" s="18" customFormat="1" ht="15" customHeight="1">
      <c r="A237" s="35" t="s">
        <v>522</v>
      </c>
      <c r="B237" s="36" t="s">
        <v>342</v>
      </c>
      <c r="C237" s="37" t="s">
        <v>342</v>
      </c>
      <c r="D237" s="37" t="s">
        <v>523</v>
      </c>
      <c r="E237" s="38">
        <v>45672</v>
      </c>
      <c r="F237" s="39">
        <v>20000000</v>
      </c>
      <c r="G237" s="40" t="s">
        <v>56</v>
      </c>
      <c r="H237" s="41">
        <v>0</v>
      </c>
      <c r="I237" s="38">
        <v>46949</v>
      </c>
      <c r="J237" s="42">
        <v>51150</v>
      </c>
      <c r="K237" s="37" t="s">
        <v>16</v>
      </c>
    </row>
    <row r="238" spans="1:11" s="18" customFormat="1" ht="15" customHeight="1">
      <c r="A238" s="28" t="s">
        <v>524</v>
      </c>
      <c r="B238" s="29" t="s">
        <v>342</v>
      </c>
      <c r="C238" s="28" t="s">
        <v>342</v>
      </c>
      <c r="D238" s="29" t="s">
        <v>525</v>
      </c>
      <c r="E238" s="30">
        <v>45701</v>
      </c>
      <c r="F238" s="31">
        <v>118500000</v>
      </c>
      <c r="G238" s="32" t="s">
        <v>526</v>
      </c>
      <c r="H238" s="33">
        <v>0</v>
      </c>
      <c r="I238" s="30">
        <v>46979</v>
      </c>
      <c r="J238" s="30">
        <v>51180</v>
      </c>
      <c r="K238" s="34" t="s">
        <v>262</v>
      </c>
    </row>
    <row r="239" spans="1:11" s="18" customFormat="1" ht="15" customHeight="1">
      <c r="A239" s="35" t="s">
        <v>527</v>
      </c>
      <c r="B239" s="36" t="s">
        <v>441</v>
      </c>
      <c r="C239" s="37" t="s">
        <v>126</v>
      </c>
      <c r="D239" s="37" t="s">
        <v>442</v>
      </c>
      <c r="E239" s="38">
        <v>45702</v>
      </c>
      <c r="F239" s="39">
        <v>650000000</v>
      </c>
      <c r="G239" s="40" t="s">
        <v>15</v>
      </c>
      <c r="H239" s="41">
        <v>650000000</v>
      </c>
      <c r="I239" s="38">
        <v>49354</v>
      </c>
      <c r="J239" s="42">
        <v>49354</v>
      </c>
      <c r="K239" s="37" t="s">
        <v>16</v>
      </c>
    </row>
    <row r="240" spans="1:11" s="18" customFormat="1" ht="15" customHeight="1">
      <c r="A240" s="28" t="s">
        <v>528</v>
      </c>
      <c r="B240" s="29" t="s">
        <v>446</v>
      </c>
      <c r="C240" s="28" t="s">
        <v>447</v>
      </c>
      <c r="D240" s="29" t="s">
        <v>529</v>
      </c>
      <c r="E240" s="30">
        <v>45715</v>
      </c>
      <c r="F240" s="31">
        <v>657458743.66999996</v>
      </c>
      <c r="G240" s="32" t="s">
        <v>15</v>
      </c>
      <c r="H240" s="33">
        <v>76238776.489999995</v>
      </c>
      <c r="I240" s="30">
        <v>49794</v>
      </c>
      <c r="J240" s="30">
        <v>60021</v>
      </c>
      <c r="K240" s="34" t="s">
        <v>530</v>
      </c>
    </row>
    <row r="241" spans="1:11" s="18" customFormat="1" ht="15" customHeight="1">
      <c r="A241" s="35" t="s">
        <v>531</v>
      </c>
      <c r="B241" s="36" t="s">
        <v>264</v>
      </c>
      <c r="C241" s="37" t="s">
        <v>126</v>
      </c>
      <c r="D241" s="37" t="s">
        <v>532</v>
      </c>
      <c r="E241" s="38">
        <v>45769</v>
      </c>
      <c r="F241" s="39">
        <v>76900000</v>
      </c>
      <c r="G241" s="40" t="s">
        <v>15</v>
      </c>
      <c r="H241" s="41">
        <v>9092250</v>
      </c>
      <c r="I241" s="38">
        <v>47727</v>
      </c>
      <c r="J241" s="42">
        <v>52291</v>
      </c>
      <c r="K241" s="37" t="s">
        <v>533</v>
      </c>
    </row>
    <row r="242" spans="1:11" s="18" customFormat="1" ht="15" customHeight="1">
      <c r="A242" s="28" t="s">
        <v>534</v>
      </c>
      <c r="B242" s="29" t="s">
        <v>165</v>
      </c>
      <c r="C242" s="28" t="s">
        <v>126</v>
      </c>
      <c r="D242" s="29" t="s">
        <v>535</v>
      </c>
      <c r="E242" s="30">
        <v>45755</v>
      </c>
      <c r="F242" s="31">
        <v>30000000</v>
      </c>
      <c r="G242" s="32" t="s">
        <v>15</v>
      </c>
      <c r="H242" s="33">
        <v>0</v>
      </c>
      <c r="I242" s="30">
        <v>48477</v>
      </c>
      <c r="J242" s="30">
        <v>55782</v>
      </c>
      <c r="K242" s="34" t="s">
        <v>536</v>
      </c>
    </row>
    <row r="243" spans="1:11" s="18" customFormat="1" ht="15" customHeight="1">
      <c r="A243" s="35" t="s">
        <v>537</v>
      </c>
      <c r="B243" s="36" t="s">
        <v>264</v>
      </c>
      <c r="C243" s="37" t="s">
        <v>126</v>
      </c>
      <c r="D243" s="37" t="s">
        <v>538</v>
      </c>
      <c r="E243" s="38">
        <v>45796</v>
      </c>
      <c r="F243" s="39">
        <v>113600000</v>
      </c>
      <c r="G243" s="40" t="s">
        <v>15</v>
      </c>
      <c r="H243" s="41">
        <v>113600000</v>
      </c>
      <c r="I243" s="38">
        <v>47543</v>
      </c>
      <c r="J243" s="42">
        <v>52110</v>
      </c>
      <c r="K243" s="37" t="s">
        <v>16</v>
      </c>
    </row>
    <row r="244" spans="1:11" s="18" customFormat="1" ht="15" customHeight="1">
      <c r="A244" s="28" t="s">
        <v>539</v>
      </c>
      <c r="B244" s="29" t="s">
        <v>293</v>
      </c>
      <c r="C244" s="28" t="s">
        <v>126</v>
      </c>
      <c r="D244" s="29" t="s">
        <v>540</v>
      </c>
      <c r="E244" s="30">
        <v>45870</v>
      </c>
      <c r="F244" s="31">
        <v>30000000</v>
      </c>
      <c r="G244" s="32" t="s">
        <v>15</v>
      </c>
      <c r="H244" s="33">
        <v>0</v>
      </c>
      <c r="I244" s="30">
        <v>47557</v>
      </c>
      <c r="J244" s="30">
        <v>51940</v>
      </c>
      <c r="K244" s="34" t="s">
        <v>536</v>
      </c>
    </row>
    <row r="245" spans="1:11" s="18" customFormat="1" ht="15" customHeight="1">
      <c r="A245" s="35" t="s">
        <v>541</v>
      </c>
      <c r="B245" s="36" t="s">
        <v>12</v>
      </c>
      <c r="C245" s="37" t="s">
        <v>126</v>
      </c>
      <c r="D245" s="37" t="s">
        <v>542</v>
      </c>
      <c r="E245" s="38">
        <v>45982</v>
      </c>
      <c r="F245" s="39">
        <v>47000000</v>
      </c>
      <c r="G245" s="40" t="s">
        <v>15</v>
      </c>
      <c r="H245" s="41">
        <v>0</v>
      </c>
      <c r="I245" s="38">
        <v>47983</v>
      </c>
      <c r="J245" s="42">
        <v>51636</v>
      </c>
      <c r="K245" s="37" t="s">
        <v>543</v>
      </c>
    </row>
    <row r="246" spans="1:11" s="18" customFormat="1" ht="15" customHeight="1">
      <c r="A246" s="28" t="s">
        <v>544</v>
      </c>
      <c r="B246" s="29" t="s">
        <v>12</v>
      </c>
      <c r="C246" s="28" t="s">
        <v>126</v>
      </c>
      <c r="D246" s="29" t="s">
        <v>545</v>
      </c>
      <c r="E246" s="30">
        <v>46006</v>
      </c>
      <c r="F246" s="31">
        <v>40000000</v>
      </c>
      <c r="G246" s="32" t="s">
        <v>15</v>
      </c>
      <c r="H246" s="33">
        <v>0</v>
      </c>
      <c r="I246" s="30">
        <v>47618</v>
      </c>
      <c r="J246" s="30">
        <v>51271</v>
      </c>
      <c r="K246" s="34" t="s">
        <v>425</v>
      </c>
    </row>
    <row r="247" spans="1:11" s="18" customFormat="1" ht="15" customHeight="1">
      <c r="A247" s="35" t="s">
        <v>546</v>
      </c>
      <c r="B247" s="36" t="s">
        <v>81</v>
      </c>
      <c r="C247" s="37" t="s">
        <v>82</v>
      </c>
      <c r="D247" s="37" t="s">
        <v>547</v>
      </c>
      <c r="E247" s="38">
        <v>45973</v>
      </c>
      <c r="F247" s="39">
        <v>35000000</v>
      </c>
      <c r="G247" s="40" t="s">
        <v>15</v>
      </c>
      <c r="H247" s="41">
        <v>0</v>
      </c>
      <c r="I247" s="38">
        <v>50933</v>
      </c>
      <c r="J247" s="42">
        <v>55499</v>
      </c>
      <c r="K247" s="37" t="s">
        <v>548</v>
      </c>
    </row>
    <row r="248" spans="1:11" s="18" customFormat="1" ht="15" customHeight="1">
      <c r="A248" s="43" t="s">
        <v>549</v>
      </c>
      <c r="B248" s="44" t="s">
        <v>165</v>
      </c>
      <c r="C248" s="43" t="s">
        <v>126</v>
      </c>
      <c r="D248" s="44" t="s">
        <v>550</v>
      </c>
      <c r="E248" s="45">
        <v>46052</v>
      </c>
      <c r="F248" s="46">
        <v>50000000</v>
      </c>
      <c r="G248" s="47" t="s">
        <v>15</v>
      </c>
      <c r="H248" s="48">
        <v>0</v>
      </c>
      <c r="I248" s="45">
        <v>48512</v>
      </c>
      <c r="J248" s="45">
        <v>57460</v>
      </c>
      <c r="K248" s="49" t="s">
        <v>48</v>
      </c>
    </row>
    <row r="249" spans="1:11" s="18" customFormat="1" ht="15" customHeight="1">
      <c r="A249" s="50"/>
      <c r="B249" s="50"/>
      <c r="C249" s="50"/>
      <c r="D249" s="50"/>
      <c r="E249" s="42"/>
      <c r="F249" s="39"/>
      <c r="G249" s="51"/>
      <c r="H249" s="41"/>
      <c r="I249" s="42"/>
      <c r="J249" s="42"/>
      <c r="K249" s="50"/>
    </row>
    <row r="250" spans="1:11" s="18" customFormat="1" ht="15" customHeight="1">
      <c r="A250" s="52"/>
      <c r="B250" s="53"/>
      <c r="C250" s="54"/>
      <c r="D250" s="52"/>
      <c r="E250" s="55"/>
      <c r="F250" s="56"/>
      <c r="G250" s="57"/>
      <c r="H250" s="58"/>
      <c r="I250" s="59"/>
      <c r="J250" s="60"/>
      <c r="K250" s="52"/>
    </row>
    <row r="251" spans="1:11" s="18" customFormat="1" ht="20.25" customHeight="1">
      <c r="A251" s="52"/>
      <c r="B251" s="53"/>
      <c r="C251" s="52"/>
      <c r="D251" s="52"/>
      <c r="E251" s="61"/>
      <c r="F251" s="56"/>
      <c r="G251" s="62"/>
      <c r="H251" s="5"/>
      <c r="I251" s="62"/>
      <c r="J251" s="59"/>
      <c r="K251" s="63"/>
    </row>
    <row r="252" spans="1:11" s="18" customFormat="1" ht="15" customHeight="1">
      <c r="A252" s="64" t="s">
        <v>551</v>
      </c>
      <c r="B252" s="53"/>
      <c r="C252" s="52"/>
      <c r="D252" s="52"/>
      <c r="E252" s="65"/>
      <c r="F252" s="66"/>
      <c r="G252" s="67"/>
      <c r="H252" s="58"/>
      <c r="I252" s="67"/>
      <c r="J252" s="68"/>
      <c r="K252" s="52"/>
    </row>
    <row r="253" spans="1:11" s="18" customFormat="1" ht="15" customHeight="1">
      <c r="A253" s="64"/>
      <c r="B253" s="53"/>
      <c r="C253" s="52"/>
      <c r="D253" s="52"/>
      <c r="E253" s="65"/>
      <c r="F253" s="69"/>
      <c r="G253" s="67"/>
      <c r="H253" s="58"/>
      <c r="I253" s="59"/>
      <c r="J253" s="68"/>
      <c r="K253" s="52"/>
    </row>
    <row r="254" spans="1:11" s="18" customFormat="1" ht="15" customHeight="1">
      <c r="A254" s="70" t="s">
        <v>1</v>
      </c>
      <c r="B254" s="130" t="s">
        <v>2</v>
      </c>
      <c r="C254" s="130" t="s">
        <v>3</v>
      </c>
      <c r="D254" s="130" t="s">
        <v>4</v>
      </c>
      <c r="E254" s="132" t="s">
        <v>590</v>
      </c>
      <c r="F254" s="132" t="s">
        <v>5</v>
      </c>
      <c r="G254" s="130" t="s">
        <v>6</v>
      </c>
      <c r="H254" s="120" t="s">
        <v>7</v>
      </c>
      <c r="I254" s="122" t="s">
        <v>8</v>
      </c>
      <c r="J254" s="123"/>
      <c r="K254" s="124" t="s">
        <v>9</v>
      </c>
    </row>
    <row r="255" spans="1:11" s="18" customFormat="1" ht="15" customHeight="1">
      <c r="A255" s="71"/>
      <c r="B255" s="131"/>
      <c r="C255" s="131"/>
      <c r="D255" s="131"/>
      <c r="E255" s="133"/>
      <c r="F255" s="133"/>
      <c r="G255" s="131"/>
      <c r="H255" s="121"/>
      <c r="I255" s="72" t="s">
        <v>10</v>
      </c>
      <c r="J255" s="73" t="s">
        <v>11</v>
      </c>
      <c r="K255" s="125"/>
    </row>
    <row r="256" spans="1:11" s="18" customFormat="1" ht="15" customHeight="1">
      <c r="A256" s="22">
        <v>10</v>
      </c>
      <c r="B256" s="22" t="s">
        <v>552</v>
      </c>
      <c r="C256" s="22" t="s">
        <v>13</v>
      </c>
      <c r="D256" s="22" t="s">
        <v>553</v>
      </c>
      <c r="E256" s="23">
        <v>33735</v>
      </c>
      <c r="F256" s="74">
        <v>3579043.17</v>
      </c>
      <c r="G256" s="25" t="s">
        <v>15</v>
      </c>
      <c r="H256" s="75">
        <v>777674.92</v>
      </c>
      <c r="I256" s="23">
        <v>37621</v>
      </c>
      <c r="J256" s="23">
        <v>48395</v>
      </c>
      <c r="K256" s="22" t="s">
        <v>16</v>
      </c>
    </row>
    <row r="257" spans="1:11" s="18" customFormat="1" ht="15" customHeight="1">
      <c r="A257" s="76">
        <v>11</v>
      </c>
      <c r="B257" s="76" t="s">
        <v>552</v>
      </c>
      <c r="C257" s="76" t="s">
        <v>13</v>
      </c>
      <c r="D257" s="76" t="s">
        <v>554</v>
      </c>
      <c r="E257" s="77">
        <v>33735</v>
      </c>
      <c r="F257" s="78">
        <v>2556459.41</v>
      </c>
      <c r="G257" s="79" t="s">
        <v>15</v>
      </c>
      <c r="H257" s="80">
        <v>558330.56000000006</v>
      </c>
      <c r="I257" s="77">
        <v>37621</v>
      </c>
      <c r="J257" s="77">
        <v>48395</v>
      </c>
      <c r="K257" s="76" t="s">
        <v>16</v>
      </c>
    </row>
    <row r="258" spans="1:11" s="18" customFormat="1" ht="15" customHeight="1">
      <c r="A258" s="37">
        <v>14</v>
      </c>
      <c r="B258" s="37" t="s">
        <v>552</v>
      </c>
      <c r="C258" s="37" t="s">
        <v>13</v>
      </c>
      <c r="D258" s="37" t="s">
        <v>555</v>
      </c>
      <c r="E258" s="38">
        <v>33973</v>
      </c>
      <c r="F258" s="81">
        <v>3067751.29</v>
      </c>
      <c r="G258" s="40" t="s">
        <v>15</v>
      </c>
      <c r="H258" s="82">
        <v>715808.54</v>
      </c>
      <c r="I258" s="38">
        <v>37802</v>
      </c>
      <c r="J258" s="38">
        <v>48579</v>
      </c>
      <c r="K258" s="37" t="s">
        <v>16</v>
      </c>
    </row>
    <row r="259" spans="1:11" s="18" customFormat="1" ht="15" customHeight="1">
      <c r="A259" s="76">
        <v>27</v>
      </c>
      <c r="B259" s="76" t="s">
        <v>552</v>
      </c>
      <c r="C259" s="76" t="s">
        <v>13</v>
      </c>
      <c r="D259" s="76" t="s">
        <v>556</v>
      </c>
      <c r="E259" s="77">
        <v>34220</v>
      </c>
      <c r="F259" s="78">
        <v>3967381.11</v>
      </c>
      <c r="G259" s="79" t="s">
        <v>15</v>
      </c>
      <c r="H259" s="80">
        <v>1044019.1</v>
      </c>
      <c r="I259" s="77">
        <v>37985</v>
      </c>
      <c r="J259" s="77">
        <v>48943</v>
      </c>
      <c r="K259" s="76" t="s">
        <v>16</v>
      </c>
    </row>
    <row r="260" spans="1:11" s="18" customFormat="1" ht="15" customHeight="1">
      <c r="A260" s="37">
        <v>68</v>
      </c>
      <c r="B260" s="37" t="s">
        <v>557</v>
      </c>
      <c r="C260" s="37" t="s">
        <v>82</v>
      </c>
      <c r="D260" s="37" t="s">
        <v>558</v>
      </c>
      <c r="E260" s="38">
        <v>35142</v>
      </c>
      <c r="F260" s="81">
        <v>11362051.779999999</v>
      </c>
      <c r="G260" s="40" t="s">
        <v>15</v>
      </c>
      <c r="H260" s="82">
        <v>315612.53000000003</v>
      </c>
      <c r="I260" s="38">
        <v>39779</v>
      </c>
      <c r="J260" s="38">
        <v>46169</v>
      </c>
      <c r="K260" s="37" t="s">
        <v>32</v>
      </c>
    </row>
    <row r="261" spans="1:11" s="18" customFormat="1" ht="15" customHeight="1">
      <c r="A261" s="76">
        <v>75</v>
      </c>
      <c r="B261" s="76" t="s">
        <v>254</v>
      </c>
      <c r="C261" s="76" t="s">
        <v>559</v>
      </c>
      <c r="D261" s="76" t="s">
        <v>560</v>
      </c>
      <c r="E261" s="77">
        <v>35418</v>
      </c>
      <c r="F261" s="78">
        <v>3072399526</v>
      </c>
      <c r="G261" s="79" t="s">
        <v>257</v>
      </c>
      <c r="H261" s="80">
        <v>149872000</v>
      </c>
      <c r="I261" s="77">
        <v>39010</v>
      </c>
      <c r="J261" s="77">
        <v>46315</v>
      </c>
      <c r="K261" s="76" t="s">
        <v>561</v>
      </c>
    </row>
    <row r="262" spans="1:11" s="18" customFormat="1" ht="15" customHeight="1">
      <c r="A262" s="37">
        <v>92</v>
      </c>
      <c r="B262" s="37" t="s">
        <v>552</v>
      </c>
      <c r="C262" s="37" t="s">
        <v>13</v>
      </c>
      <c r="D262" s="37" t="s">
        <v>562</v>
      </c>
      <c r="E262" s="38">
        <v>35880</v>
      </c>
      <c r="F262" s="81">
        <v>1073712.95</v>
      </c>
      <c r="G262" s="40" t="s">
        <v>15</v>
      </c>
      <c r="H262" s="82">
        <v>447380.25</v>
      </c>
      <c r="I262" s="38">
        <v>39812</v>
      </c>
      <c r="J262" s="38">
        <v>50586</v>
      </c>
      <c r="K262" s="37" t="s">
        <v>563</v>
      </c>
    </row>
    <row r="263" spans="1:11" s="18" customFormat="1" ht="15" customHeight="1">
      <c r="A263" s="76" t="s">
        <v>564</v>
      </c>
      <c r="B263" s="76" t="s">
        <v>557</v>
      </c>
      <c r="C263" s="76" t="s">
        <v>82</v>
      </c>
      <c r="D263" s="76" t="s">
        <v>565</v>
      </c>
      <c r="E263" s="77">
        <v>36657</v>
      </c>
      <c r="F263" s="78">
        <v>27467648.149999999</v>
      </c>
      <c r="G263" s="79" t="s">
        <v>15</v>
      </c>
      <c r="H263" s="80">
        <v>23722059.370000001</v>
      </c>
      <c r="I263" s="77">
        <v>45729</v>
      </c>
      <c r="J263" s="77">
        <v>49565</v>
      </c>
      <c r="K263" s="76" t="s">
        <v>195</v>
      </c>
    </row>
    <row r="264" spans="1:11" s="18" customFormat="1">
      <c r="A264" s="37" t="s">
        <v>566</v>
      </c>
      <c r="B264" s="37" t="s">
        <v>557</v>
      </c>
      <c r="C264" s="37" t="s">
        <v>82</v>
      </c>
      <c r="D264" s="37" t="s">
        <v>567</v>
      </c>
      <c r="E264" s="38">
        <v>36657</v>
      </c>
      <c r="F264" s="81">
        <v>3511394.94</v>
      </c>
      <c r="G264" s="40" t="s">
        <v>15</v>
      </c>
      <c r="H264" s="82">
        <v>3032568.39</v>
      </c>
      <c r="I264" s="38">
        <v>45729</v>
      </c>
      <c r="J264" s="38">
        <v>49565</v>
      </c>
      <c r="K264" s="37" t="s">
        <v>195</v>
      </c>
    </row>
    <row r="265" spans="1:11" s="18" customFormat="1">
      <c r="A265" s="76" t="s">
        <v>568</v>
      </c>
      <c r="B265" s="76" t="s">
        <v>569</v>
      </c>
      <c r="C265" s="76" t="s">
        <v>570</v>
      </c>
      <c r="D265" s="76" t="s">
        <v>571</v>
      </c>
      <c r="E265" s="77">
        <v>38280</v>
      </c>
      <c r="F265" s="78">
        <v>28983819060</v>
      </c>
      <c r="G265" s="79" t="s">
        <v>572</v>
      </c>
      <c r="H265" s="80">
        <v>13042710000</v>
      </c>
      <c r="I265" s="77">
        <v>42114</v>
      </c>
      <c r="J265" s="77">
        <v>49237</v>
      </c>
      <c r="K265" s="76" t="s">
        <v>561</v>
      </c>
    </row>
    <row r="266" spans="1:11" s="18" customFormat="1">
      <c r="A266" s="37" t="s">
        <v>573</v>
      </c>
      <c r="B266" s="37" t="s">
        <v>552</v>
      </c>
      <c r="C266" s="37" t="s">
        <v>13</v>
      </c>
      <c r="D266" s="37" t="s">
        <v>574</v>
      </c>
      <c r="E266" s="38">
        <v>38309</v>
      </c>
      <c r="F266" s="81">
        <v>3488140.49</v>
      </c>
      <c r="G266" s="40" t="s">
        <v>15</v>
      </c>
      <c r="H266" s="82">
        <v>2222471.37</v>
      </c>
      <c r="I266" s="38">
        <v>42185</v>
      </c>
      <c r="J266" s="38">
        <v>52961</v>
      </c>
      <c r="K266" s="37" t="s">
        <v>561</v>
      </c>
    </row>
    <row r="267" spans="1:11" s="18" customFormat="1">
      <c r="A267" s="76" t="s">
        <v>575</v>
      </c>
      <c r="B267" s="76" t="s">
        <v>12</v>
      </c>
      <c r="C267" s="76" t="s">
        <v>13</v>
      </c>
      <c r="D267" s="76" t="s">
        <v>576</v>
      </c>
      <c r="E267" s="77">
        <v>42185</v>
      </c>
      <c r="F267" s="78">
        <v>40000000</v>
      </c>
      <c r="G267" s="79" t="s">
        <v>15</v>
      </c>
      <c r="H267" s="80">
        <v>7180730.9199999999</v>
      </c>
      <c r="I267" s="77">
        <v>44377</v>
      </c>
      <c r="J267" s="77">
        <v>47482</v>
      </c>
      <c r="K267" s="76" t="s">
        <v>143</v>
      </c>
    </row>
    <row r="268" spans="1:11" s="18" customFormat="1">
      <c r="A268" s="37" t="s">
        <v>577</v>
      </c>
      <c r="B268" s="37" t="s">
        <v>293</v>
      </c>
      <c r="C268" s="37" t="s">
        <v>126</v>
      </c>
      <c r="D268" s="37" t="s">
        <v>578</v>
      </c>
      <c r="E268" s="38">
        <v>42551</v>
      </c>
      <c r="F268" s="81">
        <v>207740094.44</v>
      </c>
      <c r="G268" s="40" t="s">
        <v>15</v>
      </c>
      <c r="H268" s="82">
        <v>95739315.790000007</v>
      </c>
      <c r="I268" s="38">
        <v>43383</v>
      </c>
      <c r="J268" s="38">
        <v>47948</v>
      </c>
      <c r="K268" s="37" t="s">
        <v>50</v>
      </c>
    </row>
    <row r="269" spans="1:11" s="18" customFormat="1">
      <c r="A269" s="76" t="s">
        <v>579</v>
      </c>
      <c r="B269" s="76" t="str">
        <f>B259</f>
        <v>KFW</v>
      </c>
      <c r="C269" s="76" t="str">
        <f>C268</f>
        <v>Institucion Financiar</v>
      </c>
      <c r="D269" s="76" t="s">
        <v>580</v>
      </c>
      <c r="E269" s="77">
        <v>42692</v>
      </c>
      <c r="F269" s="78">
        <v>50000000</v>
      </c>
      <c r="G269" s="79" t="s">
        <v>15</v>
      </c>
      <c r="H269" s="80">
        <v>13485242.98</v>
      </c>
      <c r="I269" s="77">
        <v>45290</v>
      </c>
      <c r="J269" s="77">
        <v>47117</v>
      </c>
      <c r="K269" s="76" t="s">
        <v>143</v>
      </c>
    </row>
    <row r="270" spans="1:11" s="18" customFormat="1">
      <c r="A270" s="37" t="s">
        <v>581</v>
      </c>
      <c r="B270" s="37" t="s">
        <v>293</v>
      </c>
      <c r="C270" s="37" t="s">
        <v>126</v>
      </c>
      <c r="D270" s="37" t="s">
        <v>582</v>
      </c>
      <c r="E270" s="38">
        <v>45726</v>
      </c>
      <c r="F270" s="81">
        <v>45750000</v>
      </c>
      <c r="G270" s="40" t="s">
        <v>15</v>
      </c>
      <c r="H270" s="82">
        <v>45750000</v>
      </c>
      <c r="I270" s="38">
        <v>46873</v>
      </c>
      <c r="J270" s="38">
        <v>49978</v>
      </c>
      <c r="K270" s="37" t="s">
        <v>430</v>
      </c>
    </row>
    <row r="271" spans="1:11" s="18" customFormat="1">
      <c r="A271" s="76" t="s">
        <v>583</v>
      </c>
      <c r="B271" s="76" t="s">
        <v>293</v>
      </c>
      <c r="C271" s="76" t="s">
        <v>126</v>
      </c>
      <c r="D271" s="76" t="s">
        <v>584</v>
      </c>
      <c r="E271" s="77">
        <v>45860</v>
      </c>
      <c r="F271" s="78">
        <v>30000000</v>
      </c>
      <c r="G271" s="79" t="s">
        <v>15</v>
      </c>
      <c r="H271" s="80">
        <v>0</v>
      </c>
      <c r="I271" s="77">
        <v>46670</v>
      </c>
      <c r="J271" s="77">
        <v>51236</v>
      </c>
      <c r="K271" s="76" t="s">
        <v>585</v>
      </c>
    </row>
    <row r="272" spans="1:11" s="18" customFormat="1">
      <c r="A272" s="83" t="s">
        <v>586</v>
      </c>
      <c r="B272" s="83" t="s">
        <v>293</v>
      </c>
      <c r="C272" s="83" t="s">
        <v>126</v>
      </c>
      <c r="D272" s="83" t="s">
        <v>587</v>
      </c>
      <c r="E272" s="84">
        <v>46108</v>
      </c>
      <c r="F272" s="85">
        <v>22500000</v>
      </c>
      <c r="G272" s="86" t="s">
        <v>15</v>
      </c>
      <c r="H272" s="87">
        <v>0</v>
      </c>
      <c r="I272" s="84">
        <v>46476</v>
      </c>
      <c r="J272" s="84">
        <v>49948</v>
      </c>
      <c r="K272" s="83" t="s">
        <v>430</v>
      </c>
    </row>
    <row r="273" spans="1:13">
      <c r="A273" s="89" t="s">
        <v>588</v>
      </c>
      <c r="B273" s="2"/>
      <c r="C273" s="3"/>
      <c r="D273" s="90"/>
      <c r="E273" s="4"/>
      <c r="F273" s="56"/>
      <c r="G273" s="57"/>
      <c r="J273" s="11"/>
      <c r="K273" s="88"/>
    </row>
    <row r="274" spans="1:13">
      <c r="A274" s="93" t="s">
        <v>589</v>
      </c>
      <c r="B274" s="94"/>
      <c r="C274" s="95"/>
      <c r="D274" s="96"/>
      <c r="E274" s="97"/>
      <c r="F274" s="98"/>
      <c r="G274" s="18"/>
      <c r="H274" s="99"/>
      <c r="I274" s="100"/>
      <c r="J274" s="11"/>
      <c r="K274" s="95"/>
      <c r="L274" s="95"/>
      <c r="M274" s="95"/>
    </row>
    <row r="275" spans="1:13">
      <c r="A275" s="101"/>
      <c r="B275" s="10"/>
      <c r="E275" s="10"/>
      <c r="F275" s="102"/>
      <c r="I275" s="103"/>
      <c r="J275" s="11"/>
    </row>
    <row r="276" spans="1:13">
      <c r="F276" s="102"/>
      <c r="I276" s="103"/>
      <c r="J276" s="11"/>
      <c r="K276" s="106"/>
    </row>
    <row r="277" spans="1:13">
      <c r="A277" s="107"/>
      <c r="B277" s="108"/>
      <c r="D277" s="95"/>
      <c r="E277" s="10"/>
      <c r="F277" s="109"/>
      <c r="H277" s="7"/>
      <c r="I277" s="7"/>
      <c r="J277" s="11"/>
    </row>
    <row r="278" spans="1:13">
      <c r="A278" s="110"/>
      <c r="B278" s="111"/>
      <c r="C278" s="112"/>
      <c r="F278" s="102"/>
      <c r="I278" s="103"/>
      <c r="J278" s="11"/>
    </row>
    <row r="279" spans="1:13">
      <c r="A279" s="110"/>
      <c r="B279" s="111"/>
      <c r="C279" s="112"/>
      <c r="F279" s="102"/>
    </row>
    <row r="280" spans="1:13">
      <c r="B280" s="113"/>
      <c r="C280" s="110"/>
      <c r="D280" s="110"/>
      <c r="F280" s="102"/>
    </row>
    <row r="281" spans="1:13">
      <c r="A281" s="110"/>
      <c r="F281" s="114"/>
    </row>
    <row r="282" spans="1:13">
      <c r="F282" s="114"/>
    </row>
    <row r="283" spans="1:13">
      <c r="F283" s="114"/>
    </row>
    <row r="284" spans="1:13">
      <c r="E284" s="115"/>
      <c r="F284" s="114"/>
    </row>
    <row r="285" spans="1:13">
      <c r="E285" s="116"/>
      <c r="F285" s="114"/>
    </row>
    <row r="286" spans="1:13">
      <c r="E286" s="117"/>
      <c r="F286" s="114"/>
    </row>
    <row r="287" spans="1:13" s="7" customFormat="1">
      <c r="A287" s="10"/>
      <c r="B287" s="104"/>
      <c r="C287" s="10"/>
      <c r="D287" s="10"/>
      <c r="E287" s="105"/>
      <c r="F287" s="114"/>
      <c r="H287" s="91"/>
      <c r="I287" s="92"/>
      <c r="J287" s="92"/>
      <c r="K287" s="10"/>
      <c r="L287" s="10"/>
      <c r="M287" s="10"/>
    </row>
    <row r="288" spans="1:13" s="7" customFormat="1">
      <c r="A288" s="10"/>
      <c r="B288" s="104"/>
      <c r="C288" s="10"/>
      <c r="D288" s="10"/>
      <c r="E288" s="105"/>
      <c r="F288" s="114"/>
      <c r="H288" s="91"/>
      <c r="I288" s="92"/>
      <c r="J288" s="92"/>
      <c r="K288" s="10"/>
      <c r="L288" s="10"/>
      <c r="M288" s="10"/>
    </row>
    <row r="289" spans="1:13" s="7" customFormat="1">
      <c r="A289" s="10"/>
      <c r="B289" s="104"/>
      <c r="C289" s="10"/>
      <c r="D289" s="10"/>
      <c r="E289" s="118"/>
      <c r="F289" s="114"/>
      <c r="H289" s="91"/>
      <c r="I289" s="92"/>
      <c r="J289" s="92"/>
      <c r="K289" s="10"/>
      <c r="L289" s="10"/>
      <c r="M289" s="10"/>
    </row>
    <row r="290" spans="1:13" s="7" customFormat="1">
      <c r="A290" s="10"/>
      <c r="B290" s="104"/>
      <c r="C290" s="10"/>
      <c r="D290" s="10"/>
      <c r="E290" s="118"/>
      <c r="F290" s="119"/>
      <c r="H290" s="91"/>
      <c r="I290" s="92"/>
      <c r="J290" s="92"/>
      <c r="K290" s="10"/>
      <c r="L290" s="10"/>
      <c r="M290" s="10"/>
    </row>
    <row r="291" spans="1:13" s="7" customFormat="1">
      <c r="A291" s="10"/>
      <c r="B291" s="104"/>
      <c r="C291" s="10"/>
      <c r="D291" s="10"/>
      <c r="E291" s="118"/>
      <c r="F291" s="119"/>
      <c r="H291" s="91"/>
      <c r="I291" s="92"/>
      <c r="J291" s="92"/>
      <c r="K291" s="10"/>
      <c r="L291" s="10"/>
      <c r="M291" s="10"/>
    </row>
    <row r="292" spans="1:13" s="7" customFormat="1">
      <c r="A292" s="10"/>
      <c r="B292" s="104"/>
      <c r="C292" s="10"/>
      <c r="D292" s="10"/>
      <c r="E292" s="118"/>
      <c r="F292" s="119"/>
      <c r="H292" s="91"/>
      <c r="I292" s="92"/>
      <c r="J292" s="92"/>
      <c r="K292" s="10"/>
      <c r="L292" s="10"/>
      <c r="M292" s="10"/>
    </row>
    <row r="293" spans="1:13" s="7" customFormat="1">
      <c r="A293" s="10"/>
      <c r="B293" s="104"/>
      <c r="C293" s="10"/>
      <c r="D293" s="10"/>
      <c r="E293" s="118"/>
      <c r="F293" s="119"/>
      <c r="H293" s="91"/>
      <c r="I293" s="92"/>
      <c r="J293" s="92"/>
      <c r="K293" s="10"/>
      <c r="L293" s="10"/>
      <c r="M293" s="10"/>
    </row>
    <row r="294" spans="1:13" s="7" customFormat="1">
      <c r="A294" s="10"/>
      <c r="B294" s="104"/>
      <c r="C294" s="10"/>
      <c r="D294" s="10"/>
      <c r="E294" s="105"/>
      <c r="F294" s="119"/>
      <c r="H294" s="91"/>
      <c r="I294" s="92"/>
      <c r="J294" s="92"/>
      <c r="K294" s="10"/>
      <c r="L294" s="10"/>
      <c r="M294" s="10"/>
    </row>
  </sheetData>
  <autoFilter ref="A4:M248" xr:uid="{A568168F-01E8-4D82-9AB1-A1CB1A62F9D4}"/>
  <mergeCells count="19">
    <mergeCell ref="F3:F4"/>
    <mergeCell ref="A3:A4"/>
    <mergeCell ref="B3:B4"/>
    <mergeCell ref="C3:C4"/>
    <mergeCell ref="D3:D4"/>
    <mergeCell ref="E3:E4"/>
    <mergeCell ref="B254:B255"/>
    <mergeCell ref="C254:C255"/>
    <mergeCell ref="D254:D255"/>
    <mergeCell ref="E254:E255"/>
    <mergeCell ref="F254:F255"/>
    <mergeCell ref="H254:H255"/>
    <mergeCell ref="I254:J254"/>
    <mergeCell ref="K254:K255"/>
    <mergeCell ref="G3:G4"/>
    <mergeCell ref="H3:H4"/>
    <mergeCell ref="I3:J3"/>
    <mergeCell ref="K3:K4"/>
    <mergeCell ref="G254:G255"/>
  </mergeCells>
  <hyperlinks>
    <hyperlink ref="K260" r:id="rId1" display="http://www.google.com/url?q=http://www.transporti.gov.al/&amp;sa=U&amp;ved=0CBQQFjAAahUKEwjxoN-K0-LIAhXCXCwKHVGuBEo&amp;usg=AFQjCNGGexP9EzLpr4wa1JXEVTkjUMFofw" xr:uid="{E69FAF76-25C0-49A6-8D9A-F1BEA9E519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F565-DE80-42BD-81BD-96E4E0B07F6E}">
  <sheetPr>
    <tabColor theme="8" tint="0.59999389629810485"/>
  </sheetPr>
  <dimension ref="A3:G30"/>
  <sheetViews>
    <sheetView workbookViewId="0">
      <selection activeCell="D34" sqref="D34"/>
    </sheetView>
  </sheetViews>
  <sheetFormatPr defaultRowHeight="12.75"/>
  <cols>
    <col min="1" max="1" width="31.7109375" style="3" customWidth="1"/>
    <col min="2" max="2" width="23.140625" style="3" customWidth="1"/>
    <col min="3" max="3" width="18.7109375" style="3" customWidth="1"/>
    <col min="4" max="4" width="15.7109375" style="3" customWidth="1"/>
    <col min="5" max="5" width="19.7109375" style="3" customWidth="1"/>
    <col min="6" max="6" width="20.1406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>
      <c r="A3" s="353"/>
      <c r="B3" s="353"/>
      <c r="C3" s="353"/>
      <c r="D3" s="353"/>
      <c r="E3" s="353"/>
      <c r="F3" s="353"/>
      <c r="G3" s="353"/>
    </row>
    <row r="4" spans="1:7" s="357" customFormat="1" ht="15">
      <c r="A4" s="354" t="s">
        <v>808</v>
      </c>
      <c r="B4" s="354"/>
      <c r="C4" s="354"/>
      <c r="D4" s="354"/>
      <c r="E4" s="354"/>
      <c r="F4" s="355"/>
      <c r="G4" s="356"/>
    </row>
    <row r="5" spans="1:7" ht="15">
      <c r="A5" s="358"/>
      <c r="B5" s="358"/>
      <c r="C5" s="358"/>
      <c r="D5" s="359"/>
      <c r="E5" s="358"/>
      <c r="F5" s="360" t="s">
        <v>809</v>
      </c>
      <c r="G5" s="353"/>
    </row>
    <row r="6" spans="1:7">
      <c r="A6" s="361" t="s">
        <v>810</v>
      </c>
      <c r="B6" s="362" t="s">
        <v>760</v>
      </c>
      <c r="C6" s="363" t="s">
        <v>761</v>
      </c>
      <c r="D6" s="363" t="s">
        <v>5</v>
      </c>
      <c r="E6" s="361" t="s">
        <v>811</v>
      </c>
      <c r="F6" s="364" t="s">
        <v>7</v>
      </c>
    </row>
    <row r="7" spans="1:7">
      <c r="A7" s="365" t="s">
        <v>759</v>
      </c>
      <c r="B7" s="366"/>
      <c r="C7" s="367"/>
      <c r="D7" s="367"/>
      <c r="E7" s="365" t="s">
        <v>812</v>
      </c>
      <c r="F7" s="368" t="s">
        <v>765</v>
      </c>
    </row>
    <row r="8" spans="1:7" ht="15">
      <c r="A8" s="369" t="s">
        <v>813</v>
      </c>
      <c r="B8" s="369" t="s">
        <v>814</v>
      </c>
      <c r="C8" s="369" t="s">
        <v>815</v>
      </c>
      <c r="D8" s="369">
        <v>800</v>
      </c>
      <c r="E8" s="370" t="s">
        <v>816</v>
      </c>
      <c r="F8" s="371">
        <v>10.352542944506714</v>
      </c>
    </row>
    <row r="9" spans="1:7" ht="15">
      <c r="A9" s="372" t="s">
        <v>817</v>
      </c>
      <c r="B9" s="373"/>
      <c r="C9" s="373"/>
      <c r="D9" s="373"/>
      <c r="E9" s="373"/>
      <c r="F9" s="374"/>
    </row>
    <row r="10" spans="1:7" ht="15">
      <c r="A10" s="353"/>
      <c r="B10" s="353"/>
      <c r="C10" s="353"/>
      <c r="D10" s="353"/>
      <c r="E10" s="353"/>
      <c r="F10" s="353"/>
    </row>
    <row r="12" spans="1:7">
      <c r="A12" s="375"/>
      <c r="B12" s="375"/>
      <c r="C12" s="375"/>
      <c r="D12" s="375"/>
    </row>
    <row r="13" spans="1:7">
      <c r="A13" s="375"/>
      <c r="B13" s="375"/>
      <c r="C13" s="375"/>
      <c r="D13" s="375"/>
      <c r="F13" s="376"/>
    </row>
    <row r="14" spans="1:7">
      <c r="A14" s="375"/>
      <c r="B14" s="375"/>
      <c r="C14" s="375"/>
      <c r="D14" s="375"/>
      <c r="E14" s="375"/>
      <c r="F14" s="376"/>
      <c r="G14" s="375"/>
    </row>
    <row r="15" spans="1:7">
      <c r="A15" s="375"/>
      <c r="B15" s="375"/>
      <c r="C15" s="375"/>
      <c r="D15" s="375"/>
      <c r="F15" s="376"/>
    </row>
    <row r="16" spans="1:7">
      <c r="A16" s="375"/>
      <c r="B16" s="375"/>
      <c r="C16" s="375"/>
      <c r="D16" s="375"/>
      <c r="E16" s="377"/>
      <c r="F16" s="376"/>
    </row>
    <row r="17" spans="1:6">
      <c r="A17" s="375"/>
      <c r="B17" s="375"/>
      <c r="C17" s="375"/>
      <c r="D17" s="375"/>
      <c r="F17" s="376"/>
    </row>
    <row r="18" spans="1:6">
      <c r="A18" s="375"/>
      <c r="B18" s="375"/>
      <c r="C18" s="375"/>
      <c r="D18" s="375"/>
      <c r="F18" s="376"/>
    </row>
    <row r="19" spans="1:6">
      <c r="A19" s="375"/>
      <c r="B19" s="375"/>
      <c r="C19" s="375"/>
      <c r="D19" s="375"/>
      <c r="F19" s="376"/>
    </row>
    <row r="20" spans="1:6">
      <c r="A20" s="375"/>
      <c r="B20" s="375"/>
      <c r="C20" s="375"/>
      <c r="D20" s="375"/>
    </row>
    <row r="21" spans="1:6">
      <c r="A21" s="375"/>
      <c r="B21" s="375"/>
      <c r="C21" s="375"/>
      <c r="D21" s="375"/>
    </row>
    <row r="22" spans="1:6">
      <c r="A22" s="375"/>
      <c r="B22" s="375"/>
      <c r="C22" s="375"/>
      <c r="D22" s="375"/>
    </row>
    <row r="23" spans="1:6">
      <c r="A23" s="375"/>
      <c r="B23" s="375"/>
      <c r="C23" s="375"/>
      <c r="D23" s="375"/>
    </row>
    <row r="24" spans="1:6">
      <c r="A24" s="375"/>
      <c r="B24" s="375"/>
      <c r="C24" s="375"/>
      <c r="D24" s="375"/>
    </row>
    <row r="25" spans="1:6">
      <c r="A25" s="375"/>
      <c r="B25" s="375"/>
      <c r="C25" s="375"/>
      <c r="D25" s="375"/>
    </row>
    <row r="26" spans="1:6">
      <c r="A26" s="375"/>
      <c r="B26" s="375"/>
      <c r="C26" s="375"/>
      <c r="D26" s="375"/>
    </row>
    <row r="27" spans="1:6" ht="15">
      <c r="A27" s="378"/>
    </row>
    <row r="28" spans="1:6" ht="15">
      <c r="A28" s="378"/>
    </row>
    <row r="29" spans="1:6" ht="15">
      <c r="A29" s="378"/>
    </row>
    <row r="30" spans="1:6" ht="15">
      <c r="A30" s="378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2026-04-23T11:43:32Z</dcterms:created>
  <dcterms:modified xsi:type="dcterms:W3CDTF">2026-04-27T10:09:25Z</dcterms:modified>
</cp:coreProperties>
</file>