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vivi.besho\AppData\Local\Microsoft\Windows\INetCache\Content.Outlook\POOYRXWH\"/>
    </mc:Choice>
  </mc:AlternateContent>
  <xr:revisionPtr revIDLastSave="0" documentId="13_ncr:1_{02E77EAA-BF4F-453D-83DB-C01F0665E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scal Accounts" sheetId="1" r:id="rId1"/>
    <sheet name="Fiscal Accounts (% of GDP)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>'[1]DAILY from archive'!#REF!</definedName>
    <definedName name="__123Graph_AADVANCE">#REF!</definedName>
    <definedName name="__123Graph_ACPI_ER_LOG">[2]ER!#REF!</definedName>
    <definedName name="__123Graph_ACUMCHANGE">'[3]DAILY from archive'!#REF!</definedName>
    <definedName name="__123Graph_ADAILYEXR">'[3]DAILY from archive'!$J$177:$J$332</definedName>
    <definedName name="__123Graph_ADAILYRATE">'[3]DAILY from archive'!#REF!</definedName>
    <definedName name="__123Graph_AGRAPH1">[4]M!#REF!</definedName>
    <definedName name="__123Graph_AGRAPH2">[4]M!#REF!</definedName>
    <definedName name="__123Graph_AGRAPH3">[4]M!#REF!</definedName>
    <definedName name="__123Graph_AIBA_IBRD">[2]WB!$Q$62:$AK$62</definedName>
    <definedName name="__123Graph_AIBRD_LEND">[2]WB!$Q$13:$AK$13</definedName>
    <definedName name="__123Graph_APIPELINE">[2]BoP!$U$359:$AQ$359</definedName>
    <definedName name="__123Graph_AREER">[2]ER!#REF!</definedName>
    <definedName name="__123Graph_ARESERVES">[5]NFA!$AX$73:$BZ$73</definedName>
    <definedName name="__123Graph_AWB_ADJ_PRJ">[2]WB!$Q$255:$AK$255</definedName>
    <definedName name="__123Graph_B">[6]revagtrim!#REF!</definedName>
    <definedName name="__123Graph_BCPI_ER_LOG">[2]ER!#REF!</definedName>
    <definedName name="__123Graph_BCUMCHANGE">'[3]DAILY from archive'!#REF!</definedName>
    <definedName name="__123Graph_BDAILYEXR">'[3]DAILY from archive'!#REF!</definedName>
    <definedName name="__123Graph_BDAILYRATE">'[3]DAILY from archive'!#REF!</definedName>
    <definedName name="__123Graph_BIBA_IBRD">[2]WB!#REF!</definedName>
    <definedName name="__123Graph_BIBRD_LEND">[2]WB!$Q$61:$AK$61</definedName>
    <definedName name="__123Graph_BPIPELINE">[2]BoP!$U$358:$AQ$358</definedName>
    <definedName name="__123Graph_BREER">[2]ER!#REF!</definedName>
    <definedName name="__123Graph_BRESERVES">[5]NFA!$AX$74:$BZ$74</definedName>
    <definedName name="__123Graph_BWB_ADJ_PRJ">[2]WB!$Q$257:$AK$257</definedName>
    <definedName name="__123Graph_C">[6]revagtrim!#REF!</definedName>
    <definedName name="__123Graph_CDAILYEXR">'[3]DAILY from archive'!#REF!</definedName>
    <definedName name="__123Graph_CDAILYRATE">'[3]DAILY from archive'!#REF!</definedName>
    <definedName name="__123Graph_CREER">[2]ER!#REF!</definedName>
    <definedName name="__123Graph_D">[7]SEI!#REF!</definedName>
    <definedName name="__123Graph_DDAILYEXR">'[3]DAILY from archive'!#REF!</definedName>
    <definedName name="__123Graph_DDAILYRATE">'[3]DAILY from archive'!#REF!</definedName>
    <definedName name="__123Graph_E">[7]SEI!#REF!</definedName>
    <definedName name="__123Graph_EDAILYEXR">'[3]DAILY from archive'!#REF!</definedName>
    <definedName name="__123Graph_F">[7]SEI!#REF!</definedName>
    <definedName name="__123Graph_FDAILYEXR">'[3]DAILY from archive'!$AA$18:$AA$332</definedName>
    <definedName name="__123Graph_X">'[8]SUMMARY TABLE'!$C$5:$S$5</definedName>
    <definedName name="__123Graph_XCUMCHANGE">'[3]DAILY from archive'!#REF!</definedName>
    <definedName name="__123Graph_XDAILYEXR">'[3]DAILY from archive'!$D$177:$D$332</definedName>
    <definedName name="__123Graph_XDAILYRATE">'[3]DAILY from archive'!$D$177:$D$332</definedName>
    <definedName name="__123Graph_XIBRD_LEND">[2]WB!$Q$9:$AK$9</definedName>
    <definedName name="_100__123Graph_AREER_1">[2]ER!#REF!</definedName>
    <definedName name="_1001tab12_2">#REF!</definedName>
    <definedName name="_1005tab12_3">#REF!</definedName>
    <definedName name="_1009tab14_1">#REF!</definedName>
    <definedName name="_1013tab14_2">#REF!</definedName>
    <definedName name="_1017tab14_3">#REF!</definedName>
    <definedName name="_1021tab15_1">#REF!</definedName>
    <definedName name="_1025tab15_2">#REF!</definedName>
    <definedName name="_1029tab15_3">#REF!</definedName>
    <definedName name="_1033tab9_1">[9]Assumptions!#REF!</definedName>
    <definedName name="_1037tab9_2">[9]Assumptions!#REF!</definedName>
    <definedName name="_104__123Graph_AREER_2">[2]ER!#REF!</definedName>
    <definedName name="_1041tab9_3">[9]Assumptions!#REF!</definedName>
    <definedName name="_1042Tabel_1">[10]Tregues!$A$1:$J$50</definedName>
    <definedName name="_1043Tabel_2">[10]Tregues!$A$1:$J$50</definedName>
    <definedName name="_1047TABLE14_1">#REF!</definedName>
    <definedName name="_1051TABLE14_2">#REF!</definedName>
    <definedName name="_1055TABLE14_3">#REF!</definedName>
    <definedName name="_1059TABLE15_1">#REF!</definedName>
    <definedName name="_1063TABLE15_2">#REF!</definedName>
    <definedName name="_1067TABLE15_3">#REF!</definedName>
    <definedName name="_1071Tetor_Ar_TOT_Lek_1">'[11]2003'!#REF!</definedName>
    <definedName name="_1075Tetor_Ar_TOT_Lek_2">'[11]2003'!#REF!</definedName>
    <definedName name="_1079Tetor_Ar_TOT_Lek_3">'[11]2003'!#REF!</definedName>
    <definedName name="_108__123Graph_AREER_3">[2]ER!#REF!</definedName>
    <definedName name="_1083Tetor_Ar_TOT_Valute_1">'[11]2003'!#REF!</definedName>
    <definedName name="_1087Tetor_Ar_TOT_Valute_2">'[11]2003'!#REF!</definedName>
    <definedName name="_1091Tetor_Ar_TOT_Valute_3">'[11]2003'!#REF!</definedName>
    <definedName name="_1092viti2006_1">[12]kursi!$A$27:$M$37</definedName>
    <definedName name="_1093viti2007_1">[12]kursi!$A$41:$M$51</definedName>
    <definedName name="_1094what_1">{"ca",#N/A,FALSE,"Detailed BOP";"ka",#N/A,FALSE,"Detailed BOP";"btl",#N/A,FALSE,"Detailed BOP";#N/A,#N/A,FALSE,"Debt  Stock TBL";"imfprint",#N/A,FALSE,"IMF";"imfdebtservice",#N/A,FALSE,"IMF";"tradeprint",#N/A,FALSE,"Trade"}</definedName>
    <definedName name="_1095what_10">{"ca",#N/A,FALSE,"Detailed BOP";"ka",#N/A,FALSE,"Detailed BOP";"btl",#N/A,FALSE,"Detailed BOP";#N/A,#N/A,FALSE,"Debt  Stock TBL";"imfprint",#N/A,FALSE,"IMF";"imfdebtservice",#N/A,FALSE,"IMF";"tradeprint",#N/A,FALSE,"Trade"}</definedName>
    <definedName name="_1096what_11">{"ca",#N/A,FALSE,"Detailed BOP";"ka",#N/A,FALSE,"Detailed BOP";"btl",#N/A,FALSE,"Detailed BOP";#N/A,#N/A,FALSE,"Debt  Stock TBL";"imfprint",#N/A,FALSE,"IMF";"imfdebtservice",#N/A,FALSE,"IMF";"tradeprint",#N/A,FALSE,"Trade"}</definedName>
    <definedName name="_1097what_12">{"ca",#N/A,FALSE,"Detailed BOP";"ka",#N/A,FALSE,"Detailed BOP";"btl",#N/A,FALSE,"Detailed BOP";#N/A,#N/A,FALSE,"Debt  Stock TBL";"imfprint",#N/A,FALSE,"IMF";"imfdebtservice",#N/A,FALSE,"IMF";"tradeprint",#N/A,FALSE,"Trade"}</definedName>
    <definedName name="_1098what_2">{"ca",#N/A,FALSE,"Detailed BOP";"ka",#N/A,FALSE,"Detailed BOP";"btl",#N/A,FALSE,"Detailed BOP";#N/A,#N/A,FALSE,"Debt  Stock TBL";"imfprint",#N/A,FALSE,"IMF";"imfdebtservice",#N/A,FALSE,"IMF";"tradeprint",#N/A,FALSE,"Trade"}</definedName>
    <definedName name="_1099what_3">{"ca",#N/A,FALSE,"Detailed BOP";"ka",#N/A,FALSE,"Detailed BOP";"btl",#N/A,FALSE,"Detailed BOP";#N/A,#N/A,FALSE,"Debt  Stock TBL";"imfprint",#N/A,FALSE,"IMF";"imfdebtservice",#N/A,FALSE,"IMF";"tradeprint",#N/A,FALSE,"Trade"}</definedName>
    <definedName name="_1100what_4">{"ca",#N/A,FALSE,"Detailed BOP";"ka",#N/A,FALSE,"Detailed BOP";"btl",#N/A,FALSE,"Detailed BOP";#N/A,#N/A,FALSE,"Debt  Stock TBL";"imfprint",#N/A,FALSE,"IMF";"imfdebtservice",#N/A,FALSE,"IMF";"tradeprint",#N/A,FALSE,"Trade"}</definedName>
    <definedName name="_1101what_5">{"ca",#N/A,FALSE,"Detailed BOP";"ka",#N/A,FALSE,"Detailed BOP";"btl",#N/A,FALSE,"Detailed BOP";#N/A,#N/A,FALSE,"Debt  Stock TBL";"imfprint",#N/A,FALSE,"IMF";"imfdebtservice",#N/A,FALSE,"IMF";"tradeprint",#N/A,FALSE,"Trade"}</definedName>
    <definedName name="_1102what_6">{"ca",#N/A,FALSE,"Detailed BOP";"ka",#N/A,FALSE,"Detailed BOP";"btl",#N/A,FALSE,"Detailed BOP";#N/A,#N/A,FALSE,"Debt  Stock TBL";"imfprint",#N/A,FALSE,"IMF";"imfdebtservice",#N/A,FALSE,"IMF";"tradeprint",#N/A,FALSE,"Trade"}</definedName>
    <definedName name="_1103what_7">{"ca",#N/A,FALSE,"Detailed BOP";"ka",#N/A,FALSE,"Detailed BOP";"btl",#N/A,FALSE,"Detailed BOP";#N/A,#N/A,FALSE,"Debt  Stock TBL";"imfprint",#N/A,FALSE,"IMF";"imfdebtservice",#N/A,FALSE,"IMF";"tradeprint",#N/A,FALSE,"Trade"}</definedName>
    <definedName name="_1104what_8">{"ca",#N/A,FALSE,"Detailed BOP";"ka",#N/A,FALSE,"Detailed BOP";"btl",#N/A,FALSE,"Detailed BOP";#N/A,#N/A,FALSE,"Debt  Stock TBL";"imfprint",#N/A,FALSE,"IMF";"imfdebtservice",#N/A,FALSE,"IMF";"tradeprint",#N/A,FALSE,"Trade"}</definedName>
    <definedName name="_1105what_9">{"ca",#N/A,FALSE,"Detailed BOP";"ka",#N/A,FALSE,"Detailed BOP";"btl",#N/A,FALSE,"Detailed BOP";#N/A,#N/A,FALSE,"Debt  Stock TBL";"imfprint",#N/A,FALSE,"IMF";"imfdebtservice",#N/A,FALSE,"IMF";"tradeprint",#N/A,FALSE,"Trade"}</definedName>
    <definedName name="_1106what_1_1">{"ca",#N/A,FALSE,"Detailed BOP";"ka",#N/A,FALSE,"Detailed BOP";"btl",#N/A,FALSE,"Detailed BOP";#N/A,#N/A,FALSE,"Debt  Stock TBL";"imfprint",#N/A,FALSE,"IMF";"imfdebtservice",#N/A,FALSE,"IMF";"tradeprint",#N/A,FALSE,"Trade"}</definedName>
    <definedName name="_1107what_2_1">{"ca",#N/A,FALSE,"Detailed BOP";"ka",#N/A,FALSE,"Detailed BOP";"btl",#N/A,FALSE,"Detailed BOP";#N/A,#N/A,FALSE,"Debt  Stock TBL";"imfprint",#N/A,FALSE,"IMF";"imfdebtservice",#N/A,FALSE,"IMF";"tradeprint",#N/A,FALSE,"Trade"}</definedName>
    <definedName name="_1108what_3_1">{"ca",#N/A,FALSE,"Detailed BOP";"ka",#N/A,FALSE,"Detailed BOP";"btl",#N/A,FALSE,"Detailed BOP";#N/A,#N/A,FALSE,"Debt  Stock TBL";"imfprint",#N/A,FALSE,"IMF";"imfdebtservice",#N/A,FALSE,"IMF";"tradeprint",#N/A,FALSE,"Trade"}</definedName>
    <definedName name="_1109wrn.BOP_MIDTERM._1">{"BOP_TAB",#N/A,FALSE,"N";"MIDTERM_TAB",#N/A,FALSE,"O"}</definedName>
    <definedName name="_1110wrn.BOP_MIDTERM._10">{"BOP_TAB",#N/A,FALSE,"N";"MIDTERM_TAB",#N/A,FALSE,"O"}</definedName>
    <definedName name="_1111wrn.BOP_MIDTERM._11">{"BOP_TAB",#N/A,FALSE,"N";"MIDTERM_TAB",#N/A,FALSE,"O"}</definedName>
    <definedName name="_1112wrn.BOP_MIDTERM._12">{"BOP_TAB",#N/A,FALSE,"N";"MIDTERM_TAB",#N/A,FALSE,"O"}</definedName>
    <definedName name="_1113wrn.BOP_MIDTERM._2">{"BOP_TAB",#N/A,FALSE,"N";"MIDTERM_TAB",#N/A,FALSE,"O"}</definedName>
    <definedName name="_1114wrn.BOP_MIDTERM._3">{"BOP_TAB",#N/A,FALSE,"N";"MIDTERM_TAB",#N/A,FALSE,"O"}</definedName>
    <definedName name="_1115wrn.BOP_MIDTERM._4">{"BOP_TAB",#N/A,FALSE,"N";"MIDTERM_TAB",#N/A,FALSE,"O"}</definedName>
    <definedName name="_1116wrn.BOP_MIDTERM._5">{"BOP_TAB",#N/A,FALSE,"N";"MIDTERM_TAB",#N/A,FALSE,"O"}</definedName>
    <definedName name="_1117wrn.BOP_MIDTERM._6">{"BOP_TAB",#N/A,FALSE,"N";"MIDTERM_TAB",#N/A,FALSE,"O"}</definedName>
    <definedName name="_1118wrn.BOP_MIDTERM._7">{"BOP_TAB",#N/A,FALSE,"N";"MIDTERM_TAB",#N/A,FALSE,"O"}</definedName>
    <definedName name="_1119wrn.BOP_MIDTERM._8">{"BOP_TAB",#N/A,FALSE,"N";"MIDTERM_TAB",#N/A,FALSE,"O"}</definedName>
    <definedName name="_112__123Graph_B_1">[6]revagtrim!#REF!</definedName>
    <definedName name="_1120wrn.BOP_MIDTERM._9">{"BOP_TAB",#N/A,FALSE,"N";"MIDTERM_TAB",#N/A,FALSE,"O"}</definedName>
    <definedName name="_1121wrn.BOP_MIDTERM._1_1">{"BOP_TAB",#N/A,FALSE,"N";"MIDTERM_TAB",#N/A,FALSE,"O"}</definedName>
    <definedName name="_1122wrn.BOP_MIDTERM._2_1">{"BOP_TAB",#N/A,FALSE,"N";"MIDTERM_TAB",#N/A,FALSE,"O"}</definedName>
    <definedName name="_1123wrn.BOP_MIDTERM._3_1">{"BOP_TAB",#N/A,FALSE,"N";"MIDTERM_TAB",#N/A,FALSE,"O"}</definedName>
    <definedName name="_1124wrn.formula._1">{#N/A,#N/A,FALSE,"MS"}</definedName>
    <definedName name="_1125wrn.formula._10">{#N/A,#N/A,FALSE,"MS"}</definedName>
    <definedName name="_1126wrn.formula._11">{#N/A,#N/A,FALSE,"MS"}</definedName>
    <definedName name="_1127wrn.formula._12">{#N/A,#N/A,FALSE,"MS"}</definedName>
    <definedName name="_1128wrn.formula._2">{#N/A,#N/A,FALSE,"MS"}</definedName>
    <definedName name="_1129wrn.formula._3">{#N/A,#N/A,FALSE,"MS"}</definedName>
    <definedName name="_1130wrn.formula._4">{#N/A,#N/A,FALSE,"MS"}</definedName>
    <definedName name="_1131wrn.formula._5">{#N/A,#N/A,FALSE,"MS"}</definedName>
    <definedName name="_1132wrn.formula._6">{#N/A,#N/A,FALSE,"MS"}</definedName>
    <definedName name="_1133wrn.formula._7">{#N/A,#N/A,FALSE,"MS"}</definedName>
    <definedName name="_1134wrn.formula._8">{#N/A,#N/A,FALSE,"MS"}</definedName>
    <definedName name="_1135wrn.formula._9">{#N/A,#N/A,FALSE,"MS"}</definedName>
    <definedName name="_1136wrn.formula._1_1">{#N/A,#N/A,FALSE,"MS"}</definedName>
    <definedName name="_1137wrn.formula._2_1">{#N/A,#N/A,FALSE,"MS"}</definedName>
    <definedName name="_1138wrn.formula._3_1">{#N/A,#N/A,FALSE,"MS"}</definedName>
    <definedName name="_1139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_1140wrn.IMF._.RR._.Office._10">{"ca",#N/A,FALSE,"Detailed BOP";"ka",#N/A,FALSE,"Detailed BOP";"btl",#N/A,FALSE,"Detailed BOP";#N/A,#N/A,FALSE,"Debt  Stock TBL";"imfprint",#N/A,FALSE,"IMF";"imfdebtservice",#N/A,FALSE,"IMF";"tradeprint",#N/A,FALSE,"Trade"}</definedName>
    <definedName name="_1141wrn.IMF._.RR._.Office._11">{"ca",#N/A,FALSE,"Detailed BOP";"ka",#N/A,FALSE,"Detailed BOP";"btl",#N/A,FALSE,"Detailed BOP";#N/A,#N/A,FALSE,"Debt  Stock TBL";"imfprint",#N/A,FALSE,"IMF";"imfdebtservice",#N/A,FALSE,"IMF";"tradeprint",#N/A,FALSE,"Trade"}</definedName>
    <definedName name="_1142wrn.IMF._.RR._.Office._12">{"ca",#N/A,FALSE,"Detailed BOP";"ka",#N/A,FALSE,"Detailed BOP";"btl",#N/A,FALSE,"Detailed BOP";#N/A,#N/A,FALSE,"Debt  Stock TBL";"imfprint",#N/A,FALSE,"IMF";"imfdebtservice",#N/A,FALSE,"IMF";"tradeprint",#N/A,FALSE,"Trade"}</definedName>
    <definedName name="_1143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_1144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_1145wrn.IMF._.RR._.Office._4">{"ca",#N/A,FALSE,"Detailed BOP";"ka",#N/A,FALSE,"Detailed BOP";"btl",#N/A,FALSE,"Detailed BOP";#N/A,#N/A,FALSE,"Debt  Stock TBL";"imfprint",#N/A,FALSE,"IMF";"imfdebtservice",#N/A,FALSE,"IMF";"tradeprint",#N/A,FALSE,"Trade"}</definedName>
    <definedName name="_1146wrn.IMF._.RR._.Office._5">{"ca",#N/A,FALSE,"Detailed BOP";"ka",#N/A,FALSE,"Detailed BOP";"btl",#N/A,FALSE,"Detailed BOP";#N/A,#N/A,FALSE,"Debt  Stock TBL";"imfprint",#N/A,FALSE,"IMF";"imfdebtservice",#N/A,FALSE,"IMF";"tradeprint",#N/A,FALSE,"Trade"}</definedName>
    <definedName name="_1147wrn.IMF._.RR._.Office._6">{"ca",#N/A,FALSE,"Detailed BOP";"ka",#N/A,FALSE,"Detailed BOP";"btl",#N/A,FALSE,"Detailed BOP";#N/A,#N/A,FALSE,"Debt  Stock TBL";"imfprint",#N/A,FALSE,"IMF";"imfdebtservice",#N/A,FALSE,"IMF";"tradeprint",#N/A,FALSE,"Trade"}</definedName>
    <definedName name="_1148wrn.IMF._.RR._.Office._7">{"ca",#N/A,FALSE,"Detailed BOP";"ka",#N/A,FALSE,"Detailed BOP";"btl",#N/A,FALSE,"Detailed BOP";#N/A,#N/A,FALSE,"Debt  Stock TBL";"imfprint",#N/A,FALSE,"IMF";"imfdebtservice",#N/A,FALSE,"IMF";"tradeprint",#N/A,FALSE,"Trade"}</definedName>
    <definedName name="_1149wrn.IMF._.RR._.Office._8">{"ca",#N/A,FALSE,"Detailed BOP";"ka",#N/A,FALSE,"Detailed BOP";"btl",#N/A,FALSE,"Detailed BOP";#N/A,#N/A,FALSE,"Debt  Stock TBL";"imfprint",#N/A,FALSE,"IMF";"imfdebtservice",#N/A,FALSE,"IMF";"tradeprint",#N/A,FALSE,"Trade"}</definedName>
    <definedName name="_1150wrn.IMF._.RR._.Office._9">{"ca",#N/A,FALSE,"Detailed BOP";"ka",#N/A,FALSE,"Detailed BOP";"btl",#N/A,FALSE,"Detailed BOP";#N/A,#N/A,FALSE,"Debt  Stock TBL";"imfprint",#N/A,FALSE,"IMF";"imfdebtservice",#N/A,FALSE,"IMF";"tradeprint",#N/A,FALSE,"Trade"}</definedName>
    <definedName name="_1151wrn.IMF._.RR._.Office._1_1">{"ca",#N/A,FALSE,"Detailed BOP";"ka",#N/A,FALSE,"Detailed BOP";"btl",#N/A,FALSE,"Detailed BOP";#N/A,#N/A,FALSE,"Debt  Stock TBL";"imfprint",#N/A,FALSE,"IMF";"imfdebtservice",#N/A,FALSE,"IMF";"tradeprint",#N/A,FALSE,"Trade"}</definedName>
    <definedName name="_1152wrn.IMF._.RR._.Office._2_1">{"ca",#N/A,FALSE,"Detailed BOP";"ka",#N/A,FALSE,"Detailed BOP";"btl",#N/A,FALSE,"Detailed BOP";#N/A,#N/A,FALSE,"Debt  Stock TBL";"imfprint",#N/A,FALSE,"IMF";"imfdebtservice",#N/A,FALSE,"IMF";"tradeprint",#N/A,FALSE,"Trade"}</definedName>
    <definedName name="_1153wrn.IMF._.RR._.Office._3_1">{"ca",#N/A,FALSE,"Detailed BOP";"ka",#N/A,FALSE,"Detailed BOP";"btl",#N/A,FALSE,"Detailed BOP";#N/A,#N/A,FALSE,"Debt  Stock TBL";"imfprint",#N/A,FALSE,"IMF";"imfdebtservice",#N/A,FALSE,"IMF";"tradeprint",#N/A,FALSE,"Trade"}</definedName>
    <definedName name="_1154wrn.Input._.and._.output._.tables._1">{#N/A,#N/A,FALSE,"SimInp1";#N/A,#N/A,FALSE,"SimInp2";#N/A,#N/A,FALSE,"SimOut1";#N/A,#N/A,FALSE,"SimOut2";#N/A,#N/A,FALSE,"SimOut3";#N/A,#N/A,FALSE,"SimOut4";#N/A,#N/A,FALSE,"SimOut5"}</definedName>
    <definedName name="_1155wrn.Input._.and._.output._.tables._10">{#N/A,#N/A,FALSE,"SimInp1";#N/A,#N/A,FALSE,"SimInp2";#N/A,#N/A,FALSE,"SimOut1";#N/A,#N/A,FALSE,"SimOut2";#N/A,#N/A,FALSE,"SimOut3";#N/A,#N/A,FALSE,"SimOut4";#N/A,#N/A,FALSE,"SimOut5"}</definedName>
    <definedName name="_1156wrn.Input._.and._.output._.tables._11">{#N/A,#N/A,FALSE,"SimInp1";#N/A,#N/A,FALSE,"SimInp2";#N/A,#N/A,FALSE,"SimOut1";#N/A,#N/A,FALSE,"SimOut2";#N/A,#N/A,FALSE,"SimOut3";#N/A,#N/A,FALSE,"SimOut4";#N/A,#N/A,FALSE,"SimOut5"}</definedName>
    <definedName name="_1157wrn.Input._.and._.output._.tables._12">{#N/A,#N/A,FALSE,"SimInp1";#N/A,#N/A,FALSE,"SimInp2";#N/A,#N/A,FALSE,"SimOut1";#N/A,#N/A,FALSE,"SimOut2";#N/A,#N/A,FALSE,"SimOut3";#N/A,#N/A,FALSE,"SimOut4";#N/A,#N/A,FALSE,"SimOut5"}</definedName>
    <definedName name="_1158wrn.Input._.and._.output._.tables._2">{#N/A,#N/A,FALSE,"SimInp1";#N/A,#N/A,FALSE,"SimInp2";#N/A,#N/A,FALSE,"SimOut1";#N/A,#N/A,FALSE,"SimOut2";#N/A,#N/A,FALSE,"SimOut3";#N/A,#N/A,FALSE,"SimOut4";#N/A,#N/A,FALSE,"SimOut5"}</definedName>
    <definedName name="_1159wrn.Input._.and._.output._.tables._3">{#N/A,#N/A,FALSE,"SimInp1";#N/A,#N/A,FALSE,"SimInp2";#N/A,#N/A,FALSE,"SimOut1";#N/A,#N/A,FALSE,"SimOut2";#N/A,#N/A,FALSE,"SimOut3";#N/A,#N/A,FALSE,"SimOut4";#N/A,#N/A,FALSE,"SimOut5"}</definedName>
    <definedName name="_116__123Graph_B_2">[6]revagtrim!#REF!</definedName>
    <definedName name="_1160wrn.Input._.and._.output._.tables._4">{#N/A,#N/A,FALSE,"SimInp1";#N/A,#N/A,FALSE,"SimInp2";#N/A,#N/A,FALSE,"SimOut1";#N/A,#N/A,FALSE,"SimOut2";#N/A,#N/A,FALSE,"SimOut3";#N/A,#N/A,FALSE,"SimOut4";#N/A,#N/A,FALSE,"SimOut5"}</definedName>
    <definedName name="_1161wrn.Input._.and._.output._.tables._5">{#N/A,#N/A,FALSE,"SimInp1";#N/A,#N/A,FALSE,"SimInp2";#N/A,#N/A,FALSE,"SimOut1";#N/A,#N/A,FALSE,"SimOut2";#N/A,#N/A,FALSE,"SimOut3";#N/A,#N/A,FALSE,"SimOut4";#N/A,#N/A,FALSE,"SimOut5"}</definedName>
    <definedName name="_1162wrn.Input._.and._.output._.tables._6">{#N/A,#N/A,FALSE,"SimInp1";#N/A,#N/A,FALSE,"SimInp2";#N/A,#N/A,FALSE,"SimOut1";#N/A,#N/A,FALSE,"SimOut2";#N/A,#N/A,FALSE,"SimOut3";#N/A,#N/A,FALSE,"SimOut4";#N/A,#N/A,FALSE,"SimOut5"}</definedName>
    <definedName name="_1163wrn.Input._.and._.output._.tables._7">{#N/A,#N/A,FALSE,"SimInp1";#N/A,#N/A,FALSE,"SimInp2";#N/A,#N/A,FALSE,"SimOut1";#N/A,#N/A,FALSE,"SimOut2";#N/A,#N/A,FALSE,"SimOut3";#N/A,#N/A,FALSE,"SimOut4";#N/A,#N/A,FALSE,"SimOut5"}</definedName>
    <definedName name="_1164wrn.Input._.and._.output._.tables._8">{#N/A,#N/A,FALSE,"SimInp1";#N/A,#N/A,FALSE,"SimInp2";#N/A,#N/A,FALSE,"SimOut1";#N/A,#N/A,FALSE,"SimOut2";#N/A,#N/A,FALSE,"SimOut3";#N/A,#N/A,FALSE,"SimOut4";#N/A,#N/A,FALSE,"SimOut5"}</definedName>
    <definedName name="_1165wrn.Input._.and._.output._.tables._9">{#N/A,#N/A,FALSE,"SimInp1";#N/A,#N/A,FALSE,"SimInp2";#N/A,#N/A,FALSE,"SimOut1";#N/A,#N/A,FALSE,"SimOut2";#N/A,#N/A,FALSE,"SimOut3";#N/A,#N/A,FALSE,"SimOut4";#N/A,#N/A,FALSE,"SimOut5"}</definedName>
    <definedName name="_1166wrn.Input._.and._.output._.tables._1_1">{#N/A,#N/A,FALSE,"SimInp1";#N/A,#N/A,FALSE,"SimInp2";#N/A,#N/A,FALSE,"SimOut1";#N/A,#N/A,FALSE,"SimOut2";#N/A,#N/A,FALSE,"SimOut3";#N/A,#N/A,FALSE,"SimOut4";#N/A,#N/A,FALSE,"SimOut5"}</definedName>
    <definedName name="_1167wrn.Input._.and._.output._.tables._2_1">{#N/A,#N/A,FALSE,"SimInp1";#N/A,#N/A,FALSE,"SimInp2";#N/A,#N/A,FALSE,"SimOut1";#N/A,#N/A,FALSE,"SimOut2";#N/A,#N/A,FALSE,"SimOut3";#N/A,#N/A,FALSE,"SimOut4";#N/A,#N/A,FALSE,"SimOut5"}</definedName>
    <definedName name="_1168wrn.Input._.and._.output._.tables._3_1">{#N/A,#N/A,FALSE,"SimInp1";#N/A,#N/A,FALSE,"SimInp2";#N/A,#N/A,FALSE,"SimOut1";#N/A,#N/A,FALSE,"SimOut2";#N/A,#N/A,FALSE,"SimOut3";#N/A,#N/A,FALSE,"SimOut4";#N/A,#N/A,FALSE,"SimOut5"}</definedName>
    <definedName name="_1169wrn.Main._.Economic._.Indicators._1">{"Main Economic Indicators",#N/A,FALSE,"C"}</definedName>
    <definedName name="_1170wrn.Main._.Economic._.Indicators._10">{"Main Economic Indicators",#N/A,FALSE,"C"}</definedName>
    <definedName name="_1171wrn.Main._.Economic._.Indicators._11">{"Main Economic Indicators",#N/A,FALSE,"C"}</definedName>
    <definedName name="_1172wrn.Main._.Economic._.Indicators._12">{"Main Economic Indicators",#N/A,FALSE,"C"}</definedName>
    <definedName name="_1173wrn.Main._.Economic._.Indicators._2">{"Main Economic Indicators",#N/A,FALSE,"C"}</definedName>
    <definedName name="_1174wrn.Main._.Economic._.Indicators._3">{"Main Economic Indicators",#N/A,FALSE,"C"}</definedName>
    <definedName name="_1175wrn.Main._.Economic._.Indicators._4">{"Main Economic Indicators",#N/A,FALSE,"C"}</definedName>
    <definedName name="_1176wrn.Main._.Economic._.Indicators._5">{"Main Economic Indicators",#N/A,FALSE,"C"}</definedName>
    <definedName name="_1177wrn.Main._.Economic._.Indicators._6">{"Main Economic Indicators",#N/A,FALSE,"C"}</definedName>
    <definedName name="_1178wrn.Main._.Economic._.Indicators._7">{"Main Economic Indicators",#N/A,FALSE,"C"}</definedName>
    <definedName name="_1179wrn.Main._.Economic._.Indicators._8">{"Main Economic Indicators",#N/A,FALSE,"C"}</definedName>
    <definedName name="_1180wrn.Main._.Economic._.Indicators._9">{"Main Economic Indicators",#N/A,FALSE,"C"}</definedName>
    <definedName name="_1181wrn.Main._.Economic._.Indicators._1_1">{"Main Economic Indicators",#N/A,FALSE,"C"}</definedName>
    <definedName name="_1182wrn.Main._.Economic._.Indicators._2_1">{"Main Economic Indicators",#N/A,FALSE,"C"}</definedName>
    <definedName name="_1183wrn.Main._.Economic._.Indicators._3_1">{"Main Economic Indicators",#N/A,FALSE,"C"}</definedName>
    <definedName name="_1184wrn.MDABOP._1">{"BOP_TAB",#N/A,FALSE,"N";"MIDTERM_TAB",#N/A,FALSE,"O";"FUND_CRED",#N/A,FALSE,"P";"DEBT_TAB1",#N/A,FALSE,"Q";"DEBT_TAB2",#N/A,FALSE,"Q";"FORFIN_TAB1",#N/A,FALSE,"R";"FORFIN_TAB2",#N/A,FALSE,"R";"BOP_ANALY",#N/A,FALSE,"U"}</definedName>
    <definedName name="_1185wrn.MDABOP._10">{"BOP_TAB",#N/A,FALSE,"N";"MIDTERM_TAB",#N/A,FALSE,"O";"FUND_CRED",#N/A,FALSE,"P";"DEBT_TAB1",#N/A,FALSE,"Q";"DEBT_TAB2",#N/A,FALSE,"Q";"FORFIN_TAB1",#N/A,FALSE,"R";"FORFIN_TAB2",#N/A,FALSE,"R";"BOP_ANALY",#N/A,FALSE,"U"}</definedName>
    <definedName name="_1186wrn.MDABOP._11">{"BOP_TAB",#N/A,FALSE,"N";"MIDTERM_TAB",#N/A,FALSE,"O";"FUND_CRED",#N/A,FALSE,"P";"DEBT_TAB1",#N/A,FALSE,"Q";"DEBT_TAB2",#N/A,FALSE,"Q";"FORFIN_TAB1",#N/A,FALSE,"R";"FORFIN_TAB2",#N/A,FALSE,"R";"BOP_ANALY",#N/A,FALSE,"U"}</definedName>
    <definedName name="_1187wrn.MDABOP._12">{"BOP_TAB",#N/A,FALSE,"N";"MIDTERM_TAB",#N/A,FALSE,"O";"FUND_CRED",#N/A,FALSE,"P";"DEBT_TAB1",#N/A,FALSE,"Q";"DEBT_TAB2",#N/A,FALSE,"Q";"FORFIN_TAB1",#N/A,FALSE,"R";"FORFIN_TAB2",#N/A,FALSE,"R";"BOP_ANALY",#N/A,FALSE,"U"}</definedName>
    <definedName name="_1188wrn.MDABOP._2">{"BOP_TAB",#N/A,FALSE,"N";"MIDTERM_TAB",#N/A,FALSE,"O";"FUND_CRED",#N/A,FALSE,"P";"DEBT_TAB1",#N/A,FALSE,"Q";"DEBT_TAB2",#N/A,FALSE,"Q";"FORFIN_TAB1",#N/A,FALSE,"R";"FORFIN_TAB2",#N/A,FALSE,"R";"BOP_ANALY",#N/A,FALSE,"U"}</definedName>
    <definedName name="_1189wrn.MDABOP._3">{"BOP_TAB",#N/A,FALSE,"N";"MIDTERM_TAB",#N/A,FALSE,"O";"FUND_CRED",#N/A,FALSE,"P";"DEBT_TAB1",#N/A,FALSE,"Q";"DEBT_TAB2",#N/A,FALSE,"Q";"FORFIN_TAB1",#N/A,FALSE,"R";"FORFIN_TAB2",#N/A,FALSE,"R";"BOP_ANALY",#N/A,FALSE,"U"}</definedName>
    <definedName name="_1190wrn.MDABOP._4">{"BOP_TAB",#N/A,FALSE,"N";"MIDTERM_TAB",#N/A,FALSE,"O";"FUND_CRED",#N/A,FALSE,"P";"DEBT_TAB1",#N/A,FALSE,"Q";"DEBT_TAB2",#N/A,FALSE,"Q";"FORFIN_TAB1",#N/A,FALSE,"R";"FORFIN_TAB2",#N/A,FALSE,"R";"BOP_ANALY",#N/A,FALSE,"U"}</definedName>
    <definedName name="_1191wrn.MDABOP._5">{"BOP_TAB",#N/A,FALSE,"N";"MIDTERM_TAB",#N/A,FALSE,"O";"FUND_CRED",#N/A,FALSE,"P";"DEBT_TAB1",#N/A,FALSE,"Q";"DEBT_TAB2",#N/A,FALSE,"Q";"FORFIN_TAB1",#N/A,FALSE,"R";"FORFIN_TAB2",#N/A,FALSE,"R";"BOP_ANALY",#N/A,FALSE,"U"}</definedName>
    <definedName name="_1192wrn.MDABOP._6">{"BOP_TAB",#N/A,FALSE,"N";"MIDTERM_TAB",#N/A,FALSE,"O";"FUND_CRED",#N/A,FALSE,"P";"DEBT_TAB1",#N/A,FALSE,"Q";"DEBT_TAB2",#N/A,FALSE,"Q";"FORFIN_TAB1",#N/A,FALSE,"R";"FORFIN_TAB2",#N/A,FALSE,"R";"BOP_ANALY",#N/A,FALSE,"U"}</definedName>
    <definedName name="_1193wrn.MDABOP._7">{"BOP_TAB",#N/A,FALSE,"N";"MIDTERM_TAB",#N/A,FALSE,"O";"FUND_CRED",#N/A,FALSE,"P";"DEBT_TAB1",#N/A,FALSE,"Q";"DEBT_TAB2",#N/A,FALSE,"Q";"FORFIN_TAB1",#N/A,FALSE,"R";"FORFIN_TAB2",#N/A,FALSE,"R";"BOP_ANALY",#N/A,FALSE,"U"}</definedName>
    <definedName name="_1194wrn.MDABOP._8">{"BOP_TAB",#N/A,FALSE,"N";"MIDTERM_TAB",#N/A,FALSE,"O";"FUND_CRED",#N/A,FALSE,"P";"DEBT_TAB1",#N/A,FALSE,"Q";"DEBT_TAB2",#N/A,FALSE,"Q";"FORFIN_TAB1",#N/A,FALSE,"R";"FORFIN_TAB2",#N/A,FALSE,"R";"BOP_ANALY",#N/A,FALSE,"U"}</definedName>
    <definedName name="_1195wrn.MDABOP._9">{"BOP_TAB",#N/A,FALSE,"N";"MIDTERM_TAB",#N/A,FALSE,"O";"FUND_CRED",#N/A,FALSE,"P";"DEBT_TAB1",#N/A,FALSE,"Q";"DEBT_TAB2",#N/A,FALSE,"Q";"FORFIN_TAB1",#N/A,FALSE,"R";"FORFIN_TAB2",#N/A,FALSE,"R";"BOP_ANALY",#N/A,FALSE,"U"}</definedName>
    <definedName name="_1196wrn.MDABOP._1_1">{"BOP_TAB",#N/A,FALSE,"N";"MIDTERM_TAB",#N/A,FALSE,"O";"FUND_CRED",#N/A,FALSE,"P";"DEBT_TAB1",#N/A,FALSE,"Q";"DEBT_TAB2",#N/A,FALSE,"Q";"FORFIN_TAB1",#N/A,FALSE,"R";"FORFIN_TAB2",#N/A,FALSE,"R";"BOP_ANALY",#N/A,FALSE,"U"}</definedName>
    <definedName name="_1197wrn.MDABOP._2_1">{"BOP_TAB",#N/A,FALSE,"N";"MIDTERM_TAB",#N/A,FALSE,"O";"FUND_CRED",#N/A,FALSE,"P";"DEBT_TAB1",#N/A,FALSE,"Q";"DEBT_TAB2",#N/A,FALSE,"Q";"FORFIN_TAB1",#N/A,FALSE,"R";"FORFIN_TAB2",#N/A,FALSE,"R";"BOP_ANALY",#N/A,FALSE,"U"}</definedName>
    <definedName name="_1198wrn.MDABOP._3_1">{"BOP_TAB",#N/A,FALSE,"N";"MIDTERM_TAB",#N/A,FALSE,"O";"FUND_CRED",#N/A,FALSE,"P";"DEBT_TAB1",#N/A,FALSE,"Q";"DEBT_TAB2",#N/A,FALSE,"Q";"FORFIN_TAB1",#N/A,FALSE,"R";"FORFIN_TAB2",#N/A,FALSE,"R";"BOP_ANALY",#N/A,FALSE,"U"}</definedName>
    <definedName name="_1199wrn.MONA._1">{"MONA",#N/A,FALSE,"S"}</definedName>
    <definedName name="_12__123Graph_A_3">'[1]DAILY from archive'!#REF!</definedName>
    <definedName name="_120__123Graph_B_3">[6]revagtrim!#REF!</definedName>
    <definedName name="_1200wrn.MONA._10">{"MONA",#N/A,FALSE,"S"}</definedName>
    <definedName name="_1201wrn.MONA._11">{"MONA",#N/A,FALSE,"S"}</definedName>
    <definedName name="_1202wrn.MONA._12">{"MONA",#N/A,FALSE,"S"}</definedName>
    <definedName name="_1203wrn.MONA._2">{"MONA",#N/A,FALSE,"S"}</definedName>
    <definedName name="_1204wrn.MONA._3">{"MONA",#N/A,FALSE,"S"}</definedName>
    <definedName name="_1205wrn.MONA._4">{"MONA",#N/A,FALSE,"S"}</definedName>
    <definedName name="_1206wrn.MONA._5">{"MONA",#N/A,FALSE,"S"}</definedName>
    <definedName name="_1207wrn.MONA._6">{"MONA",#N/A,FALSE,"S"}</definedName>
    <definedName name="_1208wrn.MONA._7">{"MONA",#N/A,FALSE,"S"}</definedName>
    <definedName name="_1209wrn.MONA._8">{"MONA",#N/A,FALSE,"S"}</definedName>
    <definedName name="_1210wrn.MONA._9">{"MONA",#N/A,FALSE,"S"}</definedName>
    <definedName name="_1211wrn.MONA._1_1">{"MONA",#N/A,FALSE,"S"}</definedName>
    <definedName name="_1212wrn.MONA._2_1">{"MONA",#N/A,FALSE,"S"}</definedName>
    <definedName name="_1213wrn.MONA._3_1">{"MONA",#N/A,FALSE,"S"}</definedName>
    <definedName name="_1214wrn.Output._.tables._1">{#N/A,#N/A,FALSE,"I";#N/A,#N/A,FALSE,"J";#N/A,#N/A,FALSE,"K";#N/A,#N/A,FALSE,"L";#N/A,#N/A,FALSE,"M";#N/A,#N/A,FALSE,"N";#N/A,#N/A,FALSE,"O"}</definedName>
    <definedName name="_1215wrn.Output._.tables._10">{#N/A,#N/A,FALSE,"I";#N/A,#N/A,FALSE,"J";#N/A,#N/A,FALSE,"K";#N/A,#N/A,FALSE,"L";#N/A,#N/A,FALSE,"M";#N/A,#N/A,FALSE,"N";#N/A,#N/A,FALSE,"O"}</definedName>
    <definedName name="_1216wrn.Output._.tables._11">{#N/A,#N/A,FALSE,"I";#N/A,#N/A,FALSE,"J";#N/A,#N/A,FALSE,"K";#N/A,#N/A,FALSE,"L";#N/A,#N/A,FALSE,"M";#N/A,#N/A,FALSE,"N";#N/A,#N/A,FALSE,"O"}</definedName>
    <definedName name="_1217wrn.Output._.tables._12">{#N/A,#N/A,FALSE,"I";#N/A,#N/A,FALSE,"J";#N/A,#N/A,FALSE,"K";#N/A,#N/A,FALSE,"L";#N/A,#N/A,FALSE,"M";#N/A,#N/A,FALSE,"N";#N/A,#N/A,FALSE,"O"}</definedName>
    <definedName name="_1218wrn.Output._.tables._2">{#N/A,#N/A,FALSE,"I";#N/A,#N/A,FALSE,"J";#N/A,#N/A,FALSE,"K";#N/A,#N/A,FALSE,"L";#N/A,#N/A,FALSE,"M";#N/A,#N/A,FALSE,"N";#N/A,#N/A,FALSE,"O"}</definedName>
    <definedName name="_1219wrn.Output._.tables._3">{#N/A,#N/A,FALSE,"I";#N/A,#N/A,FALSE,"J";#N/A,#N/A,FALSE,"K";#N/A,#N/A,FALSE,"L";#N/A,#N/A,FALSE,"M";#N/A,#N/A,FALSE,"N";#N/A,#N/A,FALSE,"O"}</definedName>
    <definedName name="_1220wrn.Output._.tables._4">{#N/A,#N/A,FALSE,"I";#N/A,#N/A,FALSE,"J";#N/A,#N/A,FALSE,"K";#N/A,#N/A,FALSE,"L";#N/A,#N/A,FALSE,"M";#N/A,#N/A,FALSE,"N";#N/A,#N/A,FALSE,"O"}</definedName>
    <definedName name="_1221wrn.Output._.tables._5">{#N/A,#N/A,FALSE,"I";#N/A,#N/A,FALSE,"J";#N/A,#N/A,FALSE,"K";#N/A,#N/A,FALSE,"L";#N/A,#N/A,FALSE,"M";#N/A,#N/A,FALSE,"N";#N/A,#N/A,FALSE,"O"}</definedName>
    <definedName name="_1222wrn.Output._.tables._6">{#N/A,#N/A,FALSE,"I";#N/A,#N/A,FALSE,"J";#N/A,#N/A,FALSE,"K";#N/A,#N/A,FALSE,"L";#N/A,#N/A,FALSE,"M";#N/A,#N/A,FALSE,"N";#N/A,#N/A,FALSE,"O"}</definedName>
    <definedName name="_1223wrn.Output._.tables._7">{#N/A,#N/A,FALSE,"I";#N/A,#N/A,FALSE,"J";#N/A,#N/A,FALSE,"K";#N/A,#N/A,FALSE,"L";#N/A,#N/A,FALSE,"M";#N/A,#N/A,FALSE,"N";#N/A,#N/A,FALSE,"O"}</definedName>
    <definedName name="_1224wrn.Output._.tables._8">{#N/A,#N/A,FALSE,"I";#N/A,#N/A,FALSE,"J";#N/A,#N/A,FALSE,"K";#N/A,#N/A,FALSE,"L";#N/A,#N/A,FALSE,"M";#N/A,#N/A,FALSE,"N";#N/A,#N/A,FALSE,"O"}</definedName>
    <definedName name="_1225wrn.Output._.tables._9">{#N/A,#N/A,FALSE,"I";#N/A,#N/A,FALSE,"J";#N/A,#N/A,FALSE,"K";#N/A,#N/A,FALSE,"L";#N/A,#N/A,FALSE,"M";#N/A,#N/A,FALSE,"N";#N/A,#N/A,FALSE,"O"}</definedName>
    <definedName name="_1226wrn.Output._.tables._1_1">{#N/A,#N/A,FALSE,"I";#N/A,#N/A,FALSE,"J";#N/A,#N/A,FALSE,"K";#N/A,#N/A,FALSE,"L";#N/A,#N/A,FALSE,"M";#N/A,#N/A,FALSE,"N";#N/A,#N/A,FALSE,"O"}</definedName>
    <definedName name="_1227wrn.Output._.tables._2_1">{#N/A,#N/A,FALSE,"I";#N/A,#N/A,FALSE,"J";#N/A,#N/A,FALSE,"K";#N/A,#N/A,FALSE,"L";#N/A,#N/A,FALSE,"M";#N/A,#N/A,FALSE,"N";#N/A,#N/A,FALSE,"O"}</definedName>
    <definedName name="_1228wrn.Output._.tables._3_1">{#N/A,#N/A,FALSE,"I";#N/A,#N/A,FALSE,"J";#N/A,#N/A,FALSE,"K";#N/A,#N/A,FALSE,"L";#N/A,#N/A,FALSE,"M";#N/A,#N/A,FALSE,"N";#N/A,#N/A,FALSE,"O"}</definedName>
    <definedName name="_1229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0wrn.Print._.Detailed._.Tables.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1wrn.Print._.Detailed._.Tables.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2wrn.Print._.Detailed._.Tables.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3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4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5wrn.Print._.Detailed._.Tables.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6wrn.Print._.Detailed._.Tables.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7wrn.Print._.Detailed._.Tables.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8wrn.Print._.Detailed._.Tables.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9wrn.Print._.Detailed._.Tables.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__123Graph_BCPI_ER_LOG_1">[2]ER!#REF!</definedName>
    <definedName name="_1240wrn.Print._.Detailed._.Tables.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1wrn.Print._.Detailed._.Tables.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2wrn.Print._.Detailed._.Tables.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3wrn.Print._.Detailed._.Tables.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4wrn.WEO._1">{"WEO",#N/A,FALSE,"T"}</definedName>
    <definedName name="_1245wrn.WEO._10">{"WEO",#N/A,FALSE,"T"}</definedName>
    <definedName name="_1246wrn.WEO._11">{"WEO",#N/A,FALSE,"T"}</definedName>
    <definedName name="_1247wrn.WEO._12">{"WEO",#N/A,FALSE,"T"}</definedName>
    <definedName name="_1248wrn.WEO._2">{"WEO",#N/A,FALSE,"T"}</definedName>
    <definedName name="_1249wrn.WEO._3">{"WEO",#N/A,FALSE,"T"}</definedName>
    <definedName name="_1250wrn.WEO._4">{"WEO",#N/A,FALSE,"T"}</definedName>
    <definedName name="_1251wrn.WEO._5">{"WEO",#N/A,FALSE,"T"}</definedName>
    <definedName name="_1252wrn.WEO._6">{"WEO",#N/A,FALSE,"T"}</definedName>
    <definedName name="_1253wrn.WEO._7">{"WEO",#N/A,FALSE,"T"}</definedName>
    <definedName name="_1254wrn.WEO._8">{"WEO",#N/A,FALSE,"T"}</definedName>
    <definedName name="_1255wrn.WEO._9">{"WEO",#N/A,FALSE,"T"}</definedName>
    <definedName name="_1256wrn.WEO._1_1">{"WEO",#N/A,FALSE,"T"}</definedName>
    <definedName name="_1257wrn.WEO._2_1">{"WEO",#N/A,FALSE,"T"}</definedName>
    <definedName name="_1258wrn.WEO._3_1">{"WEO",#N/A,FALSE,"T"}</definedName>
    <definedName name="_1259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0wvu.Print.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1wvu.Print.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2wvu.Print.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3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4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5wvu.Print.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6wvu.Print.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7wvu.Print.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8wvu.Print.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9wvu.Print.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0wvu.Print.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1wvu.Print.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2wvu.Print.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3wvu.Print.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4YEAR2009_1">#REF!</definedName>
    <definedName name="_1275YEAR2009_2">#REF!</definedName>
    <definedName name="_1279YEAR2013_1">#REF!</definedName>
    <definedName name="_128__123Graph_BCPI_ER_LOG_2">[2]ER!#REF!</definedName>
    <definedName name="_1283YEAR2013_2">#REF!</definedName>
    <definedName name="_1287YEAR2013_3">#REF!</definedName>
    <definedName name="_1291YEAR2013_4">#REF!</definedName>
    <definedName name="_1295YEAR2013_5">#REF!</definedName>
    <definedName name="_132__123Graph_BCPI_ER_LOG_3">[2]ER!#REF!</definedName>
    <definedName name="_136__123Graph_BCUMCHANGE_1">'[3]DAILY from archive'!#REF!</definedName>
    <definedName name="_140__123Graph_BCUMCHANGE_2">'[3]DAILY from archive'!#REF!</definedName>
    <definedName name="_144__123Graph_BCUMCHANGE_3">'[3]DAILY from archive'!#REF!</definedName>
    <definedName name="_148__123Graph_BDAILYEXR_1">'[3]DAILY from archive'!#REF!</definedName>
    <definedName name="_152__123Graph_BDAILYEXR_2">'[3]DAILY from archive'!#REF!</definedName>
    <definedName name="_156__123Graph_BDAILYEXR_3">'[3]DAILY from archive'!#REF!</definedName>
    <definedName name="_16__123Graph_AADVANCE_1">#REF!</definedName>
    <definedName name="_160__123Graph_BDAILYRATE_1">'[3]DAILY from archive'!#REF!</definedName>
    <definedName name="_164__123Graph_BDAILYRATE_2">'[3]DAILY from archive'!#REF!</definedName>
    <definedName name="_168__123Graph_BDAILYRATE_3">'[3]DAILY from archive'!#REF!</definedName>
    <definedName name="_172__123Graph_BIBA_IBRD_1">[2]WB!#REF!</definedName>
    <definedName name="_176__123Graph_BIBA_IBRD_2">[2]WB!#REF!</definedName>
    <definedName name="_180__123Graph_BIBA_IBRD_3">[2]WB!#REF!</definedName>
    <definedName name="_184__123Graph_BREER_1">[2]ER!#REF!</definedName>
    <definedName name="_188__123Graph_BREER_2">[2]ER!#REF!</definedName>
    <definedName name="_192__123Graph_BREER_3">[2]ER!#REF!</definedName>
    <definedName name="_196__123Graph_C_1">[6]revagtrim!#REF!</definedName>
    <definedName name="_20__123Graph_AADVANCE_2">#REF!</definedName>
    <definedName name="_200__123Graph_C_2">[6]revagtrim!#REF!</definedName>
    <definedName name="_204__123Graph_C_3">[6]revagtrim!#REF!</definedName>
    <definedName name="_208__123Graph_CDAILYEXR_1">'[3]DAILY from archive'!#REF!</definedName>
    <definedName name="_212__123Graph_CDAILYEXR_2">'[3]DAILY from archive'!#REF!</definedName>
    <definedName name="_216__123Graph_CDAILYEXR_3">'[3]DAILY from archive'!#REF!</definedName>
    <definedName name="_220__123Graph_CDAILYRATE_1">'[3]DAILY from archive'!#REF!</definedName>
    <definedName name="_224__123Graph_CDAILYRATE_2">'[3]DAILY from archive'!#REF!</definedName>
    <definedName name="_228__123Graph_CDAILYRATE_3">'[3]DAILY from archive'!#REF!</definedName>
    <definedName name="_232__123Graph_CREER_1">[2]ER!#REF!</definedName>
    <definedName name="_236__123Graph_CREER_2">[2]ER!#REF!</definedName>
    <definedName name="_24__123Graph_AADVANCE_3">#REF!</definedName>
    <definedName name="_240__123Graph_CREER_3">[2]ER!#REF!</definedName>
    <definedName name="_244__123Graph_D_1">[7]SEI!#REF!</definedName>
    <definedName name="_248__123Graph_D_2">[7]SEI!#REF!</definedName>
    <definedName name="_252__123Graph_D_3">[7]SEI!#REF!</definedName>
    <definedName name="_256__123Graph_DDAILYEXR_1">'[3]DAILY from archive'!#REF!</definedName>
    <definedName name="_260__123Graph_DDAILYEXR_2">'[3]DAILY from archive'!#REF!</definedName>
    <definedName name="_264__123Graph_DDAILYEXR_3">'[3]DAILY from archive'!#REF!</definedName>
    <definedName name="_268__123Graph_DDAILYRATE_1">'[3]DAILY from archive'!#REF!</definedName>
    <definedName name="_272__123Graph_DDAILYRATE_2">'[3]DAILY from archive'!#REF!</definedName>
    <definedName name="_276__123Graph_DDAILYRATE_3">'[3]DAILY from archive'!#REF!</definedName>
    <definedName name="_28__123Graph_ACPI_ER_LOG_1">[2]ER!#REF!</definedName>
    <definedName name="_280__123Graph_E_1">[7]SEI!#REF!</definedName>
    <definedName name="_284__123Graph_E_2">[7]SEI!#REF!</definedName>
    <definedName name="_288__123Graph_E_3">[7]SEI!#REF!</definedName>
    <definedName name="_292__123Graph_EDAILYEXR_1">'[3]DAILY from archive'!#REF!</definedName>
    <definedName name="_296__123Graph_EDAILYEXR_2">'[3]DAILY from archive'!#REF!</definedName>
    <definedName name="_300__123Graph_EDAILYEXR_3">'[3]DAILY from archive'!#REF!</definedName>
    <definedName name="_304__123Graph_F_1">[7]SEI!#REF!</definedName>
    <definedName name="_308__123Graph_F_2">[7]SEI!#REF!</definedName>
    <definedName name="_312__123Graph_F_3">[7]SEI!#REF!</definedName>
    <definedName name="_316__123Graph_XCUMCHANGE_1">'[3]DAILY from archive'!#REF!</definedName>
    <definedName name="_32__123Graph_ACPI_ER_LOG_2">[2]ER!#REF!</definedName>
    <definedName name="_320__123Graph_XCUMCHANGE_2">'[3]DAILY from archive'!#REF!</definedName>
    <definedName name="_324__123Graph_XCUMCHANGE_3">'[3]DAILY from archive'!#REF!</definedName>
    <definedName name="_328_A_1">#REF!</definedName>
    <definedName name="_332_A_2">#REF!</definedName>
    <definedName name="_336_A_3">#REF!</definedName>
    <definedName name="_337_ftn1_1">#REF!</definedName>
    <definedName name="_338_ftn2_1">#REF!</definedName>
    <definedName name="_339_ftn3_1">#REF!</definedName>
    <definedName name="_340_ftn4_1">#REF!</definedName>
    <definedName name="_341_ftn5_1">#REF!</definedName>
    <definedName name="_342_ftn6_1">#REF!</definedName>
    <definedName name="_343_ftnref1_1">#REF!</definedName>
    <definedName name="_344_ftnref2_1">#REF!</definedName>
    <definedName name="_345_ftnref3_1">#REF!</definedName>
    <definedName name="_346_ftnref4_1">#REF!</definedName>
    <definedName name="_347_ftnref5_1">#REF!</definedName>
    <definedName name="_348_ftnref6_1">#REF!</definedName>
    <definedName name="_352_Key2_1">[13]Contents!#REF!</definedName>
    <definedName name="_356_Key2_2">[13]Contents!#REF!</definedName>
    <definedName name="_36__123Graph_ACPI_ER_LOG_3">[2]ER!#REF!</definedName>
    <definedName name="_360_Key2_3">[13]Contents!#REF!</definedName>
    <definedName name="_361_Macros_Import_.qbop_1">_Macros_Import_.qbop</definedName>
    <definedName name="_362_Macros_Import_.qbop_2">_Macros_Import_.qbop</definedName>
    <definedName name="_363_Macros_Import_.qbop_3">_Macros_Import_.qbop</definedName>
    <definedName name="_367ACTIVATE_1">#REF!</definedName>
    <definedName name="_371ACTIVATE_2">#REF!</definedName>
    <definedName name="_375ACTIVATE_3">#REF!</definedName>
    <definedName name="_376ams_1">{"Main Economic Indicators",#N/A,FALSE,"C"}</definedName>
    <definedName name="_377ams_10">{"Main Economic Indicators",#N/A,FALSE,"C"}</definedName>
    <definedName name="_378ams_11">{"Main Economic Indicators",#N/A,FALSE,"C"}</definedName>
    <definedName name="_379ams_12">{"Main Economic Indicators",#N/A,FALSE,"C"}</definedName>
    <definedName name="_380ams_2">{"Main Economic Indicators",#N/A,FALSE,"C"}</definedName>
    <definedName name="_381ams_3">{"Main Economic Indicators",#N/A,FALSE,"C"}</definedName>
    <definedName name="_382ams_4">{"Main Economic Indicators",#N/A,FALSE,"C"}</definedName>
    <definedName name="_383ams_5">{"Main Economic Indicators",#N/A,FALSE,"C"}</definedName>
    <definedName name="_384ams_6">{"Main Economic Indicators",#N/A,FALSE,"C"}</definedName>
    <definedName name="_385ams_7">{"Main Economic Indicators",#N/A,FALSE,"C"}</definedName>
    <definedName name="_386ams_8">{"Main Economic Indicators",#N/A,FALSE,"C"}</definedName>
    <definedName name="_387ams_9">{"Main Economic Indicators",#N/A,FALSE,"C"}</definedName>
    <definedName name="_388ams_1_1">{"Main Economic Indicators",#N/A,FALSE,"C"}</definedName>
    <definedName name="_389ams_2_1">{"Main Economic Indicators",#N/A,FALSE,"C"}</definedName>
    <definedName name="_390ams_3_1">{"Main Economic Indicators",#N/A,FALSE,"C"}</definedName>
    <definedName name="_391amstwo_1">{"Main Economic Indicators",#N/A,FALSE,"C"}</definedName>
    <definedName name="_392amstwo_10">{"Main Economic Indicators",#N/A,FALSE,"C"}</definedName>
    <definedName name="_393amstwo_11">{"Main Economic Indicators",#N/A,FALSE,"C"}</definedName>
    <definedName name="_394amstwo_12">{"Main Economic Indicators",#N/A,FALSE,"C"}</definedName>
    <definedName name="_395amstwo_2">{"Main Economic Indicators",#N/A,FALSE,"C"}</definedName>
    <definedName name="_396amstwo_3">{"Main Economic Indicators",#N/A,FALSE,"C"}</definedName>
    <definedName name="_397amstwo_4">{"Main Economic Indicators",#N/A,FALSE,"C"}</definedName>
    <definedName name="_398amstwo_5">{"Main Economic Indicators",#N/A,FALSE,"C"}</definedName>
    <definedName name="_399amstwo_6">{"Main Economic Indicators",#N/A,FALSE,"C"}</definedName>
    <definedName name="_4__123Graph_A_1">'[1]DAILY from archive'!#REF!</definedName>
    <definedName name="_40__123Graph_ACUMCHANGE_1">'[3]DAILY from archive'!#REF!</definedName>
    <definedName name="_400amstwo_7">{"Main Economic Indicators",#N/A,FALSE,"C"}</definedName>
    <definedName name="_401amstwo_8">{"Main Economic Indicators",#N/A,FALSE,"C"}</definedName>
    <definedName name="_402amstwo_9">{"Main Economic Indicators",#N/A,FALSE,"C"}</definedName>
    <definedName name="_403amstwo_1_1">{"Main Economic Indicators",#N/A,FALSE,"C"}</definedName>
    <definedName name="_404amstwo_2_1">{"Main Economic Indicators",#N/A,FALSE,"C"}</definedName>
    <definedName name="_405amstwo_3_1">{"Main Economic Indicators",#N/A,FALSE,"C"}</definedName>
    <definedName name="_409assu_1">#REF!</definedName>
    <definedName name="_413assu_2">#REF!</definedName>
    <definedName name="_417assu_3">#REF!</definedName>
    <definedName name="_421basktinf_1">[14]Bask_fd!#REF!</definedName>
    <definedName name="_425basktinf_2">[14]Bask_fd!#REF!</definedName>
    <definedName name="_429basktinf_3">[14]Bask_fd!#REF!</definedName>
    <definedName name="_433basktinf12__1">[14]Bask_fd!#REF!</definedName>
    <definedName name="_437basktinf12__2">[14]Bask_fd!#REF!</definedName>
    <definedName name="_44__123Graph_ACUMCHANGE_2">'[3]DAILY from archive'!#REF!</definedName>
    <definedName name="_441basktinf12__3">[14]Bask_fd!#REF!</definedName>
    <definedName name="_445cont_1">#REF!</definedName>
    <definedName name="_449cont_2">#REF!</definedName>
    <definedName name="_453cont_3">#REF!</definedName>
    <definedName name="_454Copyfrom_1">#REF!</definedName>
    <definedName name="_455Copyfrom_2">#REF!</definedName>
    <definedName name="_459COUNTER_1">#REF!</definedName>
    <definedName name="_463COUNTER_2">#REF!</definedName>
    <definedName name="_467COUNTER_3">#REF!</definedName>
    <definedName name="_471DATES_1">[15]RED98DATA!#REF!</definedName>
    <definedName name="_475DATES_2">[15]RED98DATA!#REF!</definedName>
    <definedName name="_479DATES_3">[15]RED98DATA!#REF!</definedName>
    <definedName name="_48__123Graph_ACUMCHANGE_3">'[3]DAILY from archive'!#REF!</definedName>
    <definedName name="_483Dhjetor_Ar_TOT_Lek_1">'[11]2003'!#REF!</definedName>
    <definedName name="_487Dhjetor_Ar_TOT_Lek_2">'[11]2003'!#REF!</definedName>
    <definedName name="_491Dhjetor_Ar_TOT_Lek_3">'[11]2003'!#REF!</definedName>
    <definedName name="_495Dhjetor_Ar_TOT_Valute_1">'[11]2003'!#REF!</definedName>
    <definedName name="_499Dhjetor_Ar_TOT_Valute_2">'[11]2003'!#REF!</definedName>
    <definedName name="_503Dhjetor_Ar_TOT_Valute_3">'[11]2003'!#REF!</definedName>
    <definedName name="_504endrit_1">{"Main Economic Indicators",#N/A,FALSE,"C"}</definedName>
    <definedName name="_505endrit_10">{"Main Economic Indicators",#N/A,FALSE,"C"}</definedName>
    <definedName name="_506endrit_11">{"Main Economic Indicators",#N/A,FALSE,"C"}</definedName>
    <definedName name="_507endrit_12">{"Main Economic Indicators",#N/A,FALSE,"C"}</definedName>
    <definedName name="_508endrit_2">{"Main Economic Indicators",#N/A,FALSE,"C"}</definedName>
    <definedName name="_509endrit_3">{"Main Economic Indicators",#N/A,FALSE,"C"}</definedName>
    <definedName name="_510endrit_4">{"Main Economic Indicators",#N/A,FALSE,"C"}</definedName>
    <definedName name="_511endrit_5">{"Main Economic Indicators",#N/A,FALSE,"C"}</definedName>
    <definedName name="_512endrit_6">{"Main Economic Indicators",#N/A,FALSE,"C"}</definedName>
    <definedName name="_513endrit_7">{"Main Economic Indicators",#N/A,FALSE,"C"}</definedName>
    <definedName name="_514endrit_8">{"Main Economic Indicators",#N/A,FALSE,"C"}</definedName>
    <definedName name="_515endrit_9">{"Main Economic Indicators",#N/A,FALSE,"C"}</definedName>
    <definedName name="_516endrit_1_1">{"Main Economic Indicators",#N/A,FALSE,"C"}</definedName>
    <definedName name="_517endrit_2_1">{"Main Economic Indicators",#N/A,FALSE,"C"}</definedName>
    <definedName name="_518endrit_3_1">{"Main Economic Indicators",#N/A,FALSE,"C"}</definedName>
    <definedName name="_519ergferger_1">{"Main Economic Indicators",#N/A,FALSE,"C"}</definedName>
    <definedName name="_52__123Graph_ADAILYRATE_1">'[3]DAILY from archive'!#REF!</definedName>
    <definedName name="_520ergferger_10">{"Main Economic Indicators",#N/A,FALSE,"C"}</definedName>
    <definedName name="_521ergferger_11">{"Main Economic Indicators",#N/A,FALSE,"C"}</definedName>
    <definedName name="_522ergferger_12">{"Main Economic Indicators",#N/A,FALSE,"C"}</definedName>
    <definedName name="_523ergferger_2">{"Main Economic Indicators",#N/A,FALSE,"C"}</definedName>
    <definedName name="_524ergferger_3">{"Main Economic Indicators",#N/A,FALSE,"C"}</definedName>
    <definedName name="_525ergferger_4">{"Main Economic Indicators",#N/A,FALSE,"C"}</definedName>
    <definedName name="_526ergferger_5">{"Main Economic Indicators",#N/A,FALSE,"C"}</definedName>
    <definedName name="_527ergferger_6">{"Main Economic Indicators",#N/A,FALSE,"C"}</definedName>
    <definedName name="_528ergferger_7">{"Main Economic Indicators",#N/A,FALSE,"C"}</definedName>
    <definedName name="_529ergferger_8">{"Main Economic Indicators",#N/A,FALSE,"C"}</definedName>
    <definedName name="_530ergferger_9">{"Main Economic Indicators",#N/A,FALSE,"C"}</definedName>
    <definedName name="_531ergferger_1_1">{"Main Economic Indicators",#N/A,FALSE,"C"}</definedName>
    <definedName name="_532ergferger_2_1">{"Main Economic Indicators",#N/A,FALSE,"C"}</definedName>
    <definedName name="_533ergferger_3_1">{"Main Economic Indicators",#N/A,FALSE,"C"}</definedName>
    <definedName name="_534Excel_BuiltIn_Print_Area_1">#REF!</definedName>
    <definedName name="_538GOVERNMENT_1">#REF!</definedName>
    <definedName name="_542GOVERNMENT_2">#REF!</definedName>
    <definedName name="_546GOVERNMENT_3">#REF!</definedName>
    <definedName name="_550Gusht_Ar_TOT_Lek_1">'[11]2003'!#REF!</definedName>
    <definedName name="_554Gusht_Ar_TOT_Lek_2">'[11]2003'!#REF!</definedName>
    <definedName name="_558Gusht_Ar_TOT_Lek_3">'[11]2003'!#REF!</definedName>
    <definedName name="_56__123Graph_ADAILYRATE_2">'[3]DAILY from archive'!#REF!</definedName>
    <definedName name="_562Gusht_Ar_TOT_Valute_1">'[11]2003'!#REF!</definedName>
    <definedName name="_566Gusht_Ar_TOT_Valute_2">'[11]2003'!#REF!</definedName>
    <definedName name="_570Gusht_Ar_TOT_Valute_3">'[11]2003'!#REF!</definedName>
    <definedName name="_574Janar_Ar_TOT_Lek_1">'[11]2003'!#REF!</definedName>
    <definedName name="_578Janar_Ar_TOT_Lek_2">'[11]2003'!#REF!</definedName>
    <definedName name="_582Janar_Ar_TOT_Lek_3">'[11]2003'!#REF!</definedName>
    <definedName name="_586Janar_Ar_TOT_Valute_1">'[11]2003'!#REF!</definedName>
    <definedName name="_590Janar_Ar_TOT_Valute_2">'[11]2003'!#REF!</definedName>
    <definedName name="_594Janar_Ar_TOT_Valute_3">'[11]2003'!#REF!</definedName>
    <definedName name="_598Korrik_Ar_TOT_Lek_1">'[11]2003'!#REF!</definedName>
    <definedName name="_60__123Graph_ADAILYRATE_3">'[3]DAILY from archive'!#REF!</definedName>
    <definedName name="_602Korrik_Ar_TOT_Lek_2">'[11]2003'!#REF!</definedName>
    <definedName name="_606Korrik_Ar_TOT_Lek_3">'[11]2003'!#REF!</definedName>
    <definedName name="_610Korrik_Ar_TOT_Valute_1">'[11]2003'!#REF!</definedName>
    <definedName name="_614Korrik_Ar_TOT_Valute_2">'[11]2003'!#REF!</definedName>
    <definedName name="_618Korrik_Ar_TOT_Valute_3">'[11]2003'!#REF!</definedName>
    <definedName name="_622MACRO_1">#REF!</definedName>
    <definedName name="_626MACRO_2">#REF!</definedName>
    <definedName name="_630MACRO_3">#REF!</definedName>
    <definedName name="_634Maj_Ar_TOT_Lek_1">'[11]2003'!#REF!</definedName>
    <definedName name="_638Maj_Ar_TOT_Lek_2">'[11]2003'!#REF!</definedName>
    <definedName name="_64__123Graph_AGRAPH1_1">[4]M!#REF!</definedName>
    <definedName name="_642Maj_Ar_TOT_Lek_3">'[11]2003'!#REF!</definedName>
    <definedName name="_646Maj_Ar_TOT_Valute_1">'[11]2003'!#REF!</definedName>
    <definedName name="_650Maj_Ar_TOT_Valute_2">'[11]2003'!#REF!</definedName>
    <definedName name="_654Maj_Ar_TOT_Valute_3">'[11]2003'!#REF!</definedName>
    <definedName name="_658MIDDLE_1">#REF!</definedName>
    <definedName name="_662MIDDLE_2">#REF!</definedName>
    <definedName name="_666MIDDLE_3">#REF!</definedName>
    <definedName name="_670mod1.03_1">[16]ModDef!#REF!</definedName>
    <definedName name="_674mod1.03_2">[16]ModDef!#REF!</definedName>
    <definedName name="_678mod1.03_3">[16]ModDef!#REF!</definedName>
    <definedName name="_68__123Graph_AGRAPH1_2">[4]M!#REF!</definedName>
    <definedName name="_682namehp_1">[17]SA_HP!#REF!</definedName>
    <definedName name="_686namehp_2">[17]SA_HP!#REF!</definedName>
    <definedName name="_690namehp_3">[17]SA_HP!#REF!</definedName>
    <definedName name="_694Nentor_Ar_TOT_Lek_1">'[11]2003'!#REF!</definedName>
    <definedName name="_698Nentor_Ar_TOT_Lek_2">'[11]2003'!#REF!</definedName>
    <definedName name="_702Nentor_Ar_TOT_Lek_3">'[11]2003'!#REF!</definedName>
    <definedName name="_706Nentor_Ar_TOT_Valute_1">'[11]2003'!#REF!</definedName>
    <definedName name="_710Nentor_Ar_TOT_Valute_2">'[11]2003'!#REF!</definedName>
    <definedName name="_714Nentor_Ar_TOT_Valute_3">'[11]2003'!#REF!</definedName>
    <definedName name="_718newname_1">[2]ER!#REF!</definedName>
    <definedName name="_72__123Graph_AGRAPH1_3">[4]M!#REF!</definedName>
    <definedName name="_722newname_2">[2]ER!#REF!</definedName>
    <definedName name="_726newname_3">[2]ER!#REF!</definedName>
    <definedName name="_727newname2_1">{#N/A,#N/A,FALSE,"I";#N/A,#N/A,FALSE,"J";#N/A,#N/A,FALSE,"K";#N/A,#N/A,FALSE,"L";#N/A,#N/A,FALSE,"M";#N/A,#N/A,FALSE,"N";#N/A,#N/A,FALSE,"O"}</definedName>
    <definedName name="_728newname2_10">{#N/A,#N/A,FALSE,"I";#N/A,#N/A,FALSE,"J";#N/A,#N/A,FALSE,"K";#N/A,#N/A,FALSE,"L";#N/A,#N/A,FALSE,"M";#N/A,#N/A,FALSE,"N";#N/A,#N/A,FALSE,"O"}</definedName>
    <definedName name="_729newname2_11">{#N/A,#N/A,FALSE,"I";#N/A,#N/A,FALSE,"J";#N/A,#N/A,FALSE,"K";#N/A,#N/A,FALSE,"L";#N/A,#N/A,FALSE,"M";#N/A,#N/A,FALSE,"N";#N/A,#N/A,FALSE,"O"}</definedName>
    <definedName name="_730newname2_12">{#N/A,#N/A,FALSE,"I";#N/A,#N/A,FALSE,"J";#N/A,#N/A,FALSE,"K";#N/A,#N/A,FALSE,"L";#N/A,#N/A,FALSE,"M";#N/A,#N/A,FALSE,"N";#N/A,#N/A,FALSE,"O"}</definedName>
    <definedName name="_731newname2_2">{#N/A,#N/A,FALSE,"I";#N/A,#N/A,FALSE,"J";#N/A,#N/A,FALSE,"K";#N/A,#N/A,FALSE,"L";#N/A,#N/A,FALSE,"M";#N/A,#N/A,FALSE,"N";#N/A,#N/A,FALSE,"O"}</definedName>
    <definedName name="_732newname2_3">{#N/A,#N/A,FALSE,"I";#N/A,#N/A,FALSE,"J";#N/A,#N/A,FALSE,"K";#N/A,#N/A,FALSE,"L";#N/A,#N/A,FALSE,"M";#N/A,#N/A,FALSE,"N";#N/A,#N/A,FALSE,"O"}</definedName>
    <definedName name="_733newname2_4">{#N/A,#N/A,FALSE,"I";#N/A,#N/A,FALSE,"J";#N/A,#N/A,FALSE,"K";#N/A,#N/A,FALSE,"L";#N/A,#N/A,FALSE,"M";#N/A,#N/A,FALSE,"N";#N/A,#N/A,FALSE,"O"}</definedName>
    <definedName name="_734newname2_5">{#N/A,#N/A,FALSE,"I";#N/A,#N/A,FALSE,"J";#N/A,#N/A,FALSE,"K";#N/A,#N/A,FALSE,"L";#N/A,#N/A,FALSE,"M";#N/A,#N/A,FALSE,"N";#N/A,#N/A,FALSE,"O"}</definedName>
    <definedName name="_735newname2_6">{#N/A,#N/A,FALSE,"I";#N/A,#N/A,FALSE,"J";#N/A,#N/A,FALSE,"K";#N/A,#N/A,FALSE,"L";#N/A,#N/A,FALSE,"M";#N/A,#N/A,FALSE,"N";#N/A,#N/A,FALSE,"O"}</definedName>
    <definedName name="_736newname2_7">{#N/A,#N/A,FALSE,"I";#N/A,#N/A,FALSE,"J";#N/A,#N/A,FALSE,"K";#N/A,#N/A,FALSE,"L";#N/A,#N/A,FALSE,"M";#N/A,#N/A,FALSE,"N";#N/A,#N/A,FALSE,"O"}</definedName>
    <definedName name="_737newname2_8">{#N/A,#N/A,FALSE,"I";#N/A,#N/A,FALSE,"J";#N/A,#N/A,FALSE,"K";#N/A,#N/A,FALSE,"L";#N/A,#N/A,FALSE,"M";#N/A,#N/A,FALSE,"N";#N/A,#N/A,FALSE,"O"}</definedName>
    <definedName name="_738newname2_9">{#N/A,#N/A,FALSE,"I";#N/A,#N/A,FALSE,"J";#N/A,#N/A,FALSE,"K";#N/A,#N/A,FALSE,"L";#N/A,#N/A,FALSE,"M";#N/A,#N/A,FALSE,"N";#N/A,#N/A,FALSE,"O"}</definedName>
    <definedName name="_739newname2_1_1">{#N/A,#N/A,FALSE,"I";#N/A,#N/A,FALSE,"J";#N/A,#N/A,FALSE,"K";#N/A,#N/A,FALSE,"L";#N/A,#N/A,FALSE,"M";#N/A,#N/A,FALSE,"N";#N/A,#N/A,FALSE,"O"}</definedName>
    <definedName name="_740newname2_2_1">{#N/A,#N/A,FALSE,"I";#N/A,#N/A,FALSE,"J";#N/A,#N/A,FALSE,"K";#N/A,#N/A,FALSE,"L";#N/A,#N/A,FALSE,"M";#N/A,#N/A,FALSE,"N";#N/A,#N/A,FALSE,"O"}</definedName>
    <definedName name="_741newname2_3_1">{#N/A,#N/A,FALSE,"I";#N/A,#N/A,FALSE,"J";#N/A,#N/A,FALSE,"K";#N/A,#N/A,FALSE,"L";#N/A,#N/A,FALSE,"M";#N/A,#N/A,FALSE,"N";#N/A,#N/A,FALSE,"O"}</definedName>
    <definedName name="_742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3newname3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4newname3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5newname3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6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7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8newname3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9newname3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0newname3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1newname3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2newname3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3newname3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4newname3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5newname3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6newname3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7newname4_1">{"WEO",#N/A,FALSE,"T"}</definedName>
    <definedName name="_758newname4_10">{"WEO",#N/A,FALSE,"T"}</definedName>
    <definedName name="_759newname4_11">{"WEO",#N/A,FALSE,"T"}</definedName>
    <definedName name="_76__123Graph_AGRAPH2_1">[4]M!#REF!</definedName>
    <definedName name="_760newname4_12">{"WEO",#N/A,FALSE,"T"}</definedName>
    <definedName name="_761newname4_2">{"WEO",#N/A,FALSE,"T"}</definedName>
    <definedName name="_762newname4_3">{"WEO",#N/A,FALSE,"T"}</definedName>
    <definedName name="_763newname4_4">{"WEO",#N/A,FALSE,"T"}</definedName>
    <definedName name="_764newname4_5">{"WEO",#N/A,FALSE,"T"}</definedName>
    <definedName name="_765newname4_6">{"WEO",#N/A,FALSE,"T"}</definedName>
    <definedName name="_766newname4_7">{"WEO",#N/A,FALSE,"T"}</definedName>
    <definedName name="_767newname4_8">{"WEO",#N/A,FALSE,"T"}</definedName>
    <definedName name="_768newname4_9">{"WEO",#N/A,FALSE,"T"}</definedName>
    <definedName name="_769newname4_1_1">{"WEO",#N/A,FALSE,"T"}</definedName>
    <definedName name="_770newname4_2_1">{"WEO",#N/A,FALSE,"T"}</definedName>
    <definedName name="_771newname4_3_1">{"WEO",#N/A,FALSE,"T"}</definedName>
    <definedName name="_772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3newname5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4newname5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5newname5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6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7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8newname5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9newname5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0newname5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1newname5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2newname5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3newname5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4newname5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5newname5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6newname5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90NFP_VE_1">[16]Model!#REF!</definedName>
    <definedName name="_794NFP_VE_2">[16]Model!#REF!</definedName>
    <definedName name="_798NFP_VE_3">[16]Model!#REF!</definedName>
    <definedName name="_8__123Graph_A_2">'[1]DAILY from archive'!#REF!</definedName>
    <definedName name="_80__123Graph_AGRAPH2_2">[4]M!#REF!</definedName>
    <definedName name="_802NFP_VE_1_1">[16]Model!#REF!</definedName>
    <definedName name="_806NFP_VE_1_2">[16]Model!#REF!</definedName>
    <definedName name="_810NFP_VE_1_3">[16]Model!#REF!</definedName>
    <definedName name="_814outl_1">#REF!</definedName>
    <definedName name="_818outl_2">#REF!</definedName>
    <definedName name="_822outl_3">#REF!</definedName>
    <definedName name="_826p_1">[18]labels!#REF!</definedName>
    <definedName name="_830p_2">[18]labels!#REF!</definedName>
    <definedName name="_834p_3">[18]labels!#REF!</definedName>
    <definedName name="_838PEOP_1">[16]Model!#REF!</definedName>
    <definedName name="_84__123Graph_AGRAPH2_3">[4]M!#REF!</definedName>
    <definedName name="_842PEOP_2">[16]Model!#REF!</definedName>
    <definedName name="_846PEOP_3">[16]Model!#REF!</definedName>
    <definedName name="_850PEOP_1_1">[16]Model!#REF!</definedName>
    <definedName name="_854PEOP_1_2">[16]Model!#REF!</definedName>
    <definedName name="_858PEOP_1_3">[16]Model!#REF!</definedName>
    <definedName name="_862Prill_Ar_TOT_Lek_1">'[11]2003'!#REF!</definedName>
    <definedName name="_866Prill_Ar_TOT_Lek_2">'[11]2003'!#REF!</definedName>
    <definedName name="_870Prill_Ar_TOT_Lek_3">'[11]2003'!#REF!</definedName>
    <definedName name="_874Prill_Ar_TOT_Valute_1">'[11]2003'!#REF!</definedName>
    <definedName name="_878Prill_Ar_TOT_Valute_2">'[11]2003'!#REF!</definedName>
    <definedName name="_88__123Graph_AGRAPH3_1">[4]M!#REF!</definedName>
    <definedName name="_882Prill_Ar_TOT_Valute_3">'[11]2003'!#REF!</definedName>
    <definedName name="_886Qershor_Ar_TOT_Lek_1">'[11]2003'!#REF!</definedName>
    <definedName name="_890Qershor_Ar_TOT_Lek_2">'[11]2003'!#REF!</definedName>
    <definedName name="_894Qershor_Ar_TOT_Lek_3">'[11]2003'!#REF!</definedName>
    <definedName name="_898Qershor_Ar_TOT_Valute_1">'[11]2003'!#REF!</definedName>
    <definedName name="_902Qershor_Ar_TOT_Valute_2">'[11]2003'!#REF!</definedName>
    <definedName name="_906Qershor_Ar_TOT_Valute_3">'[11]2003'!#REF!</definedName>
    <definedName name="_907rtre_1">{"Main Economic Indicators",#N/A,FALSE,"C"}</definedName>
    <definedName name="_908rtre_10">{"Main Economic Indicators",#N/A,FALSE,"C"}</definedName>
    <definedName name="_909rtre_11">{"Main Economic Indicators",#N/A,FALSE,"C"}</definedName>
    <definedName name="_910rtre_12">{"Main Economic Indicators",#N/A,FALSE,"C"}</definedName>
    <definedName name="_911rtre_2">{"Main Economic Indicators",#N/A,FALSE,"C"}</definedName>
    <definedName name="_912rtre_3">{"Main Economic Indicators",#N/A,FALSE,"C"}</definedName>
    <definedName name="_913rtre_4">{"Main Economic Indicators",#N/A,FALSE,"C"}</definedName>
    <definedName name="_914rtre_5">{"Main Economic Indicators",#N/A,FALSE,"C"}</definedName>
    <definedName name="_915rtre_6">{"Main Economic Indicators",#N/A,FALSE,"C"}</definedName>
    <definedName name="_916rtre_7">{"Main Economic Indicators",#N/A,FALSE,"C"}</definedName>
    <definedName name="_917rtre_8">{"Main Economic Indicators",#N/A,FALSE,"C"}</definedName>
    <definedName name="_918rtre_9">{"Main Economic Indicators",#N/A,FALSE,"C"}</definedName>
    <definedName name="_919rtre_1_1">{"Main Economic Indicators",#N/A,FALSE,"C"}</definedName>
    <definedName name="_92__123Graph_AGRAPH3_2">[4]M!#REF!</definedName>
    <definedName name="_920rtre_2_1">{"Main Economic Indicators",#N/A,FALSE,"C"}</definedName>
    <definedName name="_921rtre_3_1">{"Main Economic Indicators",#N/A,FALSE,"C"}</definedName>
    <definedName name="_925STOP_1">#REF!</definedName>
    <definedName name="_929STOP_2">#REF!</definedName>
    <definedName name="_933STOP_3">#REF!</definedName>
    <definedName name="_937Shkurt_Ar_TOT_Lek_1">'[11]2003'!#REF!</definedName>
    <definedName name="_941Shkurt_Ar_TOT_Lek_2">'[11]2003'!#REF!</definedName>
    <definedName name="_945Shkurt_Ar_TOT_Lek_3">'[11]2003'!#REF!</definedName>
    <definedName name="_949Shkurt_Ar_TOT_Valute_1">'[11]2003'!#REF!</definedName>
    <definedName name="_953Shkurt_Ar_TOT_Valute_2">'[11]2003'!#REF!</definedName>
    <definedName name="_957Shkurt_Ar_TOT_Valute_3">'[11]2003'!#REF!</definedName>
    <definedName name="_96__123Graph_AGRAPH3_3">[4]M!#REF!</definedName>
    <definedName name="_961Shtator_Ar_TOT_Lek_1">'[11]2003'!#REF!</definedName>
    <definedName name="_965Shtator_Ar_TOT_Lek_2">'[11]2003'!#REF!</definedName>
    <definedName name="_969Shtator_Ar_TOT_Lek_3">'[11]2003'!#REF!</definedName>
    <definedName name="_973Shtator_Ar_TOT_Valute_1">'[11]2003'!#REF!</definedName>
    <definedName name="_977Shtator_Ar_TOT_Valute_2">'[11]2003'!#REF!</definedName>
    <definedName name="_981Shtator_Ar_TOT_Valute_3">'[11]2003'!#REF!</definedName>
    <definedName name="_985tab11_1">#REF!</definedName>
    <definedName name="_989tab11_2">#REF!</definedName>
    <definedName name="_993tab11_3">#REF!</definedName>
    <definedName name="_997tab12_1">#REF!</definedName>
    <definedName name="_A">#REF!</definedName>
    <definedName name="_C">#REF!</definedName>
    <definedName name="_COL1">[16]SimInp1:ModDef!$A$1:$V$130</definedName>
    <definedName name="_D">#REF!</definedName>
    <definedName name="_E">#REF!</definedName>
    <definedName name="_END94">'[2]End-94'!$D$102:$AS$189</definedName>
    <definedName name="_Fill">#REF!</definedName>
    <definedName name="_Filler">[19]A!$A$43:$A$598</definedName>
    <definedName name="_ftn1">#REF!</definedName>
    <definedName name="_ftn2">#REF!</definedName>
    <definedName name="_ftn3">#REF!</definedName>
    <definedName name="_ftn4">#REF!</definedName>
    <definedName name="_ftn5">#REF!</definedName>
    <definedName name="_ftn6">#REF!</definedName>
    <definedName name="_ftn7">#REF!</definedName>
    <definedName name="_ftn8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  <definedName name="_ftnref6">#REF!</definedName>
    <definedName name="_ftnref7">#REF!</definedName>
    <definedName name="_ftnref8">#REF!</definedName>
    <definedName name="_H">#REF!</definedName>
    <definedName name="_K">#REF!</definedName>
    <definedName name="_Key2">[13]Contents!#REF!</definedName>
    <definedName name="_L">#REF!</definedName>
    <definedName name="_Macros_Import_.qbop">#N/A</definedName>
    <definedName name="_MCV1">[20]Main!$E$64:$AH$64</definedName>
    <definedName name="_Order1">0</definedName>
    <definedName name="_Order2">0</definedName>
    <definedName name="_P">#REF!</definedName>
    <definedName name="_Parse_Out">#REF!</definedName>
    <definedName name="_Q">#REF!</definedName>
    <definedName name="_Regression_Out">#REF!</definedName>
    <definedName name="_Regression_X">#REF!</definedName>
    <definedName name="_Regression_Y">#REF!</definedName>
    <definedName name="_S">#REF!</definedName>
    <definedName name="_SUM2">[2]BoP!$G$174:$AR$216</definedName>
    <definedName name="_T">#REF!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[9]Assumptions!#REF!</definedName>
    <definedName name="_TB1">[21]SummaryCG!$A$4:$CL$77</definedName>
    <definedName name="_TB2">[21]CGRev!$A$4:$CL$43</definedName>
    <definedName name="_TB3">[21]CGExp!$A$4:$CL$86</definedName>
    <definedName name="_TB4">[21]CGExternal!$B$4:$CL$55</definedName>
    <definedName name="_TB5">[21]CGAuthMeth!$B$4:$CL$55</definedName>
    <definedName name="_TB6">[21]CGAuthMeth!$B$64:$CL$131</definedName>
    <definedName name="_TB7">[21]CGFin_Monthly!$B$4:$AC$73</definedName>
    <definedName name="_TB8">[21]CGFin_Monthly!$B$174:$AC$234</definedName>
    <definedName name="_V">#REF!</definedName>
    <definedName name="_W">#REF!</definedName>
    <definedName name="_WB1">[2]WB!$D$13:$AF$264</definedName>
    <definedName name="_WB2">[2]WB!$AG$13:$AQ$264</definedName>
    <definedName name="_X">#REF!</definedName>
    <definedName name="a">[22]Debt!$T$2</definedName>
    <definedName name="ACTIVATE">#REF!</definedName>
    <definedName name="AID">#REF!</definedName>
    <definedName name="AlPr_TB_1">#REF!</definedName>
    <definedName name="AlPr_TB_1b">#REF!</definedName>
    <definedName name="ALTBCA">[20]QQ!$E$11:$AH$11</definedName>
    <definedName name="ALTNGDP_R">[20]Q4!$E$53:$AH$53</definedName>
    <definedName name="ALTPCPI">[20]Q6!$E$27:$AH$27</definedName>
    <definedName name="ams">{"Main Economic Indicators",#N/A,FALSE,"C"}</definedName>
    <definedName name="ams_1">{"Main Economic Indicators",#N/A,FALSE,"C"}</definedName>
    <definedName name="ams_2">{"Main Economic Indicators",#N/A,FALSE,"C"}</definedName>
    <definedName name="ams_3">{"Main Economic Indicators",#N/A,FALSE,"C"}</definedName>
    <definedName name="amstwo">{"Main Economic Indicators",#N/A,FALSE,"C"}</definedName>
    <definedName name="amstwo_1">{"Main Economic Indicators",#N/A,FALSE,"C"}</definedName>
    <definedName name="amstwo_2">{"Main Economic Indicators",#N/A,FALSE,"C"}</definedName>
    <definedName name="amstwo_3">{"Main Economic Indicators",#N/A,FALSE,"C"}</definedName>
    <definedName name="anscount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[14]Bask_fd!$BR$9:$CE$51</definedName>
    <definedName name="basktinf">[14]Bask_fd!#REF!</definedName>
    <definedName name="basktinf12_">[14]Bask_fd!#REF!</definedName>
    <definedName name="BCA">[20]QQ!$E$9:$AH$9</definedName>
    <definedName name="BCA_GDP">[20]QQ!$E$10:$AH$10</definedName>
    <definedName name="BCA_NGDP">#REF!</definedName>
    <definedName name="BE">[20]Q6!$E$137:$AH$137</definedName>
    <definedName name="BEA">[20]QQ!$E$140:$AH$140</definedName>
    <definedName name="BEC">#REF!</definedName>
    <definedName name="BED">#REF!</definedName>
    <definedName name="BED_6">#REF!</definedName>
    <definedName name="BEO">[20]Q6!$E$142:$AH$142</definedName>
    <definedName name="BER">[20]QQ!$E$141:$AH$141</definedName>
    <definedName name="BESD">[20]Q7!$E$42:$AH$42</definedName>
    <definedName name="BF">[20]QQ!$E$55:$AH$55</definedName>
    <definedName name="BFD">[20]QQ!$E$58:$AH$58</definedName>
    <definedName name="BFDA">[20]Q6!$E$60:$AH$60</definedName>
    <definedName name="BFDI">[20]Q6!$E$63:$AH$63</definedName>
    <definedName name="BFDIL">[20]QQ!$E$65:$AH$65</definedName>
    <definedName name="BFL_D">[20]DA!$E$49:$AH$49</definedName>
    <definedName name="BFO">[20]QQ!$E$90:$AH$90</definedName>
    <definedName name="BFOA">[20]Q6!$E$98:$AH$98</definedName>
    <definedName name="BFOAG">[20]QQ!$E$100:$AH$100</definedName>
    <definedName name="BFOAP">[20]Q6!$E$101:$AH$101</definedName>
    <definedName name="BFOG">[20]Q6!$E$93:$AH$93</definedName>
    <definedName name="BFOL">[20]QQ!$E$104:$AH$104</definedName>
    <definedName name="BFOL_B">[20]QQ!$E$118:$AH$118</definedName>
    <definedName name="BFOL_G">[20]QQ!$E$113:$AH$113</definedName>
    <definedName name="BFOL_L">#REF!</definedName>
    <definedName name="BFOL_O">[20]Q6!$E$120:$AH$120</definedName>
    <definedName name="BFOL_S">#REF!</definedName>
    <definedName name="BFOLB">#REF!</definedName>
    <definedName name="BFOLG">[20]Q6!$E$107:$AH$107</definedName>
    <definedName name="BFOLG_L">#REF!</definedName>
    <definedName name="BFOLP">[20]Q6!$E$109:$AH$109</definedName>
    <definedName name="BFOP">[20]Q6!$E$95:$AH$95</definedName>
    <definedName name="BFP">[20]QQ!$E$68:$AH$68</definedName>
    <definedName name="BFPA">[20]Q6!$E$75:$AH$75</definedName>
    <definedName name="BFPAG">[20]QQ!$E$77:$AH$77</definedName>
    <definedName name="BFPG">[20]Q6!$E$72:$AH$72</definedName>
    <definedName name="BFPL">[20]Q6!$E$78:$AH$78</definedName>
    <definedName name="BFPLBN">#REF!</definedName>
    <definedName name="BFPLD">[20]QQ!$E$83:$AH$83</definedName>
    <definedName name="BFPLD_G">#REF!</definedName>
    <definedName name="BFPLDG">[20]Q6!$E$88:$AH$88</definedName>
    <definedName name="BFPLDP">[20]Q6!$E$86:$AH$86</definedName>
    <definedName name="BFPLE">[20]Q6!$E$81:$AH$81</definedName>
    <definedName name="BFPLE_G">#REF!</definedName>
    <definedName name="BFPLMM">#REF!</definedName>
    <definedName name="BFPP">[20]Q6!$E$70:$AH$70</definedName>
    <definedName name="BFRA">[20]QQ!$E$123:$AH$123</definedName>
    <definedName name="BFUND">[20]Q6!$E$115:$AH$115</definedName>
    <definedName name="BGS">[20]Q6!$E$13:$AH$13</definedName>
    <definedName name="BI">[20]Q6!$E$32:$AH$32</definedName>
    <definedName name="BIC">[20]Q6!$E$35:$AH$35</definedName>
    <definedName name="BID">[20]Q6!$E$38:$AH$38</definedName>
    <definedName name="BIL">[15]Work!$B$26:$AG$97</definedName>
    <definedName name="BIP">#REF!</definedName>
    <definedName name="BK">[20]Q6!$E$48:$AH$48</definedName>
    <definedName name="BKF">[20]QQ!$E$51:$AH$51</definedName>
    <definedName name="BKF_6">[20]Q6!$E$139:$AH$139</definedName>
    <definedName name="BKFA">#REF!</definedName>
    <definedName name="BKO">[20]Q6!$E$52:$AH$52</definedName>
    <definedName name="BM">[20]Q6!$E$24:$AH$24</definedName>
    <definedName name="BMG">[20]Q6!$E$27:$AH$27</definedName>
    <definedName name="BMII">[20]QQ!$E$40:$AH$40</definedName>
    <definedName name="BMII_7">[20]Q7!$E$40:$AH$40</definedName>
    <definedName name="BMS">[20]Q6!$E$29:$AH$29</definedName>
    <definedName name="BOP">[20]Q6!$E$130:$AH$130</definedName>
    <definedName name="BOP_GDP">[20]Q6!$E$131:$AH$131</definedName>
    <definedName name="BRASS">[20]QQ!$E$150:$AH$150</definedName>
    <definedName name="BRASS_6">[20]Q6!$E$126:$AH$126</definedName>
    <definedName name="BRO">#REF!</definedName>
    <definedName name="BTR">[20]Q6!$E$42:$AH$42</definedName>
    <definedName name="BTRG">[20]Q6!$E$44:$AH$44</definedName>
    <definedName name="BTRP">[20]Q6!$E$45:$AH$45</definedName>
    <definedName name="budfin">#REF!</definedName>
    <definedName name="budget_financing">#REF!</definedName>
    <definedName name="BX">[20]Q6!$E$16:$AH$16</definedName>
    <definedName name="BXG">[20]Q6!$E$19:$AH$19</definedName>
    <definedName name="BXS">[20]Q6!$E$21:$AH$21</definedName>
    <definedName name="CAD">#REF!</definedName>
    <definedName name="CalcMCV_4">[20]Q4!$E$58:$AH$58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[15]RED98DATA!$B$62:$CG$74</definedName>
    <definedName name="CHART1_3">[15]RED98DATA!$B$2:$BY$78</definedName>
    <definedName name="CHART10_11">[15]RED98DATA!$A$160:$CJ$249</definedName>
    <definedName name="CHART11">[15]RED98DATA!$A$253:$U$258</definedName>
    <definedName name="CHART14">[15]RED98DATA!$A$178:$F$197</definedName>
    <definedName name="CHART5_6">[15]RED98DATA!$A$79:$J$129</definedName>
    <definedName name="CHART7_8">[15]RED98DATA!$A$130:$BA$158</definedName>
    <definedName name="CHART9">[15]RED98DATA!$A$159:$AM$185</definedName>
    <definedName name="CHF">#REF!</definedName>
    <definedName name="CHK1.1">[20]Q1!$E$61:$AH$61</definedName>
    <definedName name="CHK2.1">[20]Main!$E$67:$AH$67</definedName>
    <definedName name="CHK2.2">[20]Main!$E$70:$AH$70</definedName>
    <definedName name="CHK2.3">[20]Main!$E$75:$AH$75</definedName>
    <definedName name="CHK3.1">[20]Q3!$E$61:$AH$61</definedName>
    <definedName name="CHK5.1">[20]Q5!$E$107:$AH$107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[2]CPFs!$F$13:$AF$84</definedName>
    <definedName name="cpi">[15]Work!$ER$4:$FK$97</definedName>
    <definedName name="cpi_cmp">#REF!</definedName>
    <definedName name="cpi_nsa">[15]Work!$FM$5:$GF$97</definedName>
    <definedName name="Current_account">#REF!</definedName>
    <definedName name="CurrVintage">'[23]A Current Data'!$D$60</definedName>
    <definedName name="D">[20]DA!$E$9:$AH$9</definedName>
    <definedName name="D_ALTBCA_GDP">[24]DA!$E$78:$AH$78</definedName>
    <definedName name="D_ALTNGDP_R">[24]DA!$E$26:$AH$26</definedName>
    <definedName name="D_ALTNGDP_RG">[24]DA!$E$27:$AH$27</definedName>
    <definedName name="D_ALTPCPI">[24]DA!$E$50:$AH$50</definedName>
    <definedName name="D_ALTPCPIG">[24]DA!$E$51:$AH$51</definedName>
    <definedName name="D_B">[20]DA!$E$22:$AH$22</definedName>
    <definedName name="D_BCA_GDP">[24]DA!$E$77:$AH$77</definedName>
    <definedName name="D_BFD">[24]DA!$E$85:$AH$85</definedName>
    <definedName name="D_BFL">[24]DA!$E$120:$AH$120</definedName>
    <definedName name="D_BFL_D">#REF!</definedName>
    <definedName name="D_BFL_S">[24]DA!$E$121:$AH$121</definedName>
    <definedName name="D_BFLG">[24]DA!$E$122:$AH$122</definedName>
    <definedName name="D_BFOP">[24]DA!$E$87:$AH$87</definedName>
    <definedName name="D_BFPP">[24]DA!$E$86:$AH$86</definedName>
    <definedName name="D_BFRA1">[24]DA!$E$93:$AH$93</definedName>
    <definedName name="D_BFX">[24]DA!$E$91:$AH$91</definedName>
    <definedName name="D_BFXG">[24]DA!$E$89:$AH$89</definedName>
    <definedName name="D_BFXP">[24]DA!$E$84:$AH$84</definedName>
    <definedName name="D_BRASS">[24]DA!$E$118:$AH$118</definedName>
    <definedName name="D_CalcNGS">[24]DA!$E$46:$AH$46</definedName>
    <definedName name="D_CalcNMG_R">[24]DA!$E$73:$AH$73</definedName>
    <definedName name="D_CalcNXG_R">[24]DA!$E$70:$AH$70</definedName>
    <definedName name="D_D">[24]DA!$E$117:$AH$117</definedName>
    <definedName name="D_D_B">[24]DA!$E$114:$AH$114</definedName>
    <definedName name="D_D_Bdiff">[24]DA!$E$105:$AH$105</definedName>
    <definedName name="D_D_Bdiff1">[24]DA!$E$106:$AH$106</definedName>
    <definedName name="D_D_G">[24]DA!$E$115:$AH$115</definedName>
    <definedName name="D_D_Gdiff">[24]DA!$E$102:$AH$102</definedName>
    <definedName name="D_D_Gdiff1">[24]DA!$E$103:$AH$103</definedName>
    <definedName name="D_D_S">[24]DA!$E$116:$AH$116</definedName>
    <definedName name="D_D_Sdiff">#REF!</definedName>
    <definedName name="D_D_Sdiff1">#REF!</definedName>
    <definedName name="D_DA">[24]DA!$E$119:$AH$119</definedName>
    <definedName name="D_DAdiff">[24]DA!$E$111:$AH$111</definedName>
    <definedName name="D_DAdiff1">[24]DA!$E$112:$AH$112</definedName>
    <definedName name="D_Ddiff">[24]DA!$E$99:$AH$99</definedName>
    <definedName name="D_Ddiff1">[24]DA!$E$100:$AH$100</definedName>
    <definedName name="D_DSdiff">[24]DA!$E$108:$AH$108</definedName>
    <definedName name="D_DSdiff1">[24]DA!$E$109:$AH$109</definedName>
    <definedName name="D_EDNA">[24]DA!$E$17:$AH$17</definedName>
    <definedName name="D_ENDA">[24]DA!$E$16:$AH$16</definedName>
    <definedName name="D_G">[20]DA!$E$21:$AH$21</definedName>
    <definedName name="D_GCB">[24]DA!$E$62:$AH$62</definedName>
    <definedName name="D_GGB">[24]DA!$E$63:$AH$63</definedName>
    <definedName name="D_Ind">[2]DSA!$G$7:$AU$96</definedName>
    <definedName name="D_L">[20]Q7!$E$13:$AH$13</definedName>
    <definedName name="D_MCV">[24]DA!$E$10:$AH$10</definedName>
    <definedName name="D_MCV_B">[24]DA!$E$12:$AH$12</definedName>
    <definedName name="D_MCV_D">[24]DA!$E$13:$AH$13</definedName>
    <definedName name="D_MCV_N">[24]DA!$E$9:$AH$9</definedName>
    <definedName name="D_MCV_T">[24]DA!$E$11:$AH$11</definedName>
    <definedName name="D_NGDP">[24]DA!$E$35:$AH$35</definedName>
    <definedName name="D_NGDP_D">[24]DA!$E$57:$AH$57</definedName>
    <definedName name="D_NGDP_DAQ">[24]DA!$E$59:$AH$59</definedName>
    <definedName name="D_NGDP_DQ">#REF!</definedName>
    <definedName name="D_NGDP_RG">[24]DA!$E$28:$AH$28</definedName>
    <definedName name="D_NGDP_RGAQ">[24]DA!$E$30:$AH$30</definedName>
    <definedName name="D_NGDP_RGQ">[24]DA!$E$29:$AH$29</definedName>
    <definedName name="D_NGDPD">[24]DA!$E$36:$AH$36</definedName>
    <definedName name="D_NGDPDPC">[24]DA!$E$39:$AH$39</definedName>
    <definedName name="D_NGS">[24]DA!$E$44:$AH$44</definedName>
    <definedName name="D_NMG_R">[24]DA!$E$72:$AH$72</definedName>
    <definedName name="D_NSDGDP">[24]DA!$E$42:$AH$42</definedName>
    <definedName name="D_NSDGDP_R">[24]DA!$E$32:$AH$32</definedName>
    <definedName name="D_NTDD_RG">[24]DA!$E$21:$AH$21</definedName>
    <definedName name="D_NTDD_RGAQ">[24]DA!$E$23:$AH$23</definedName>
    <definedName name="D_NTDD_RGQ">[24]DA!$E$22:$AH$22</definedName>
    <definedName name="D_NXG_R">[24]DA!$E$69:$AH$69</definedName>
    <definedName name="D_O">[20]Q7!$E$23:$AH$23</definedName>
    <definedName name="D_OTB">[24]DA!$E$67:$AH$67</definedName>
    <definedName name="D_PCPI">#REF!</definedName>
    <definedName name="D_PCPIAQ">#REF!</definedName>
    <definedName name="D_PCPIG">[24]DA!$E$52:$AH$52</definedName>
    <definedName name="D_PCPIGAQ">[24]DA!$E$54:$AH$54</definedName>
    <definedName name="D_PCPIGQ">[24]DA!$E$53:$AH$53</definedName>
    <definedName name="D_PCPIQ">#REF!</definedName>
    <definedName name="D_PPPPC">[24]DA!$E$40:$AH$40</definedName>
    <definedName name="D_PPPWGT">[24]DA!$E$37:$AH$37</definedName>
    <definedName name="D_S">[20]Q7!$E$16:$AH$16</definedName>
    <definedName name="D_SRM">[20]Q7!$E$34:$AH$34</definedName>
    <definedName name="D_SY">#REF!</definedName>
    <definedName name="D_WPCP33_D">[24]DA!$E$66:$AH$66</definedName>
    <definedName name="DA">[20]DA!$E$33:$AH$33</definedName>
    <definedName name="date">#REF!</definedName>
    <definedName name="DATES">[15]RED98DATA!#REF!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[20]Q7!$E$28:$AH$28</definedName>
    <definedName name="DG">[20]Q7!$E$27:$AH$27</definedName>
    <definedName name="DG_S">[20]Q7!$E$18:$AH$18</definedName>
    <definedName name="Dhjetor_Ar_TOT_Lek">'[11]2003'!#REF!</definedName>
    <definedName name="Dhjetor_Ar_TOT_Valute">'[11]2003'!#REF!</definedName>
    <definedName name="Discount_NC">'[25]Triangle private'!$C$17</definedName>
    <definedName name="DiscountRate">#REF!</definedName>
    <definedName name="DKK">#REF!</definedName>
    <definedName name="DM">#REF!</definedName>
    <definedName name="DO">[20]Q7!$E$29:$AH$29</definedName>
    <definedName name="doc">[15]DOC!$A$1:$L$43</definedName>
    <definedName name="DOCFILE">#REF!</definedName>
    <definedName name="DS">[20]DA!$E$38:$AH$38</definedName>
    <definedName name="DSA_Assumptions">[2]DSA!$G$666:$AJ$698</definedName>
    <definedName name="DSDSI">[20]Q7!$E$42:$AH$42</definedName>
    <definedName name="DSDSP">[20]Q7!$E$52:$AH$52</definedName>
    <definedName name="DSI">[20]Q7!$E$46:$AH$46</definedName>
    <definedName name="DSP">[20]Q7!$E$56:$AH$56</definedName>
    <definedName name="DSPG">[20]Q7!$E$58:$AH$58</definedName>
    <definedName name="DTS">#REF!</definedName>
    <definedName name="EBRD">[2]EBRD!$D$14:$AM$120</definedName>
    <definedName name="ECU">#REF!</definedName>
    <definedName name="EDNA">[20]QQ!$E$151:$AH$151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[20]Q5!$DZ$1</definedName>
    <definedName name="ENDA">[20]QQ!$E$147:$AH$147</definedName>
    <definedName name="endrit">{"Main Economic Indicators",#N/A,FALSE,"C"}</definedName>
    <definedName name="endrit_1">{"Main Economic Indicators",#N/A,FALSE,"C"}</definedName>
    <definedName name="endrit_2">{"Main Economic Indicators",#N/A,FALSE,"C"}</definedName>
    <definedName name="endrit_3">{"Main Economic Indicators",#N/A,FALSE,"C"}</definedName>
    <definedName name="ergferger">{"Main Economic Indicators",#N/A,FALSE,"C"}</definedName>
    <definedName name="ergferger_1">{"Main Economic Indicators",#N/A,FALSE,"C"}</definedName>
    <definedName name="ergferger_2">{"Main Economic Indicators",#N/A,FALSE,"C"}</definedName>
    <definedName name="ergferger_3">{"Main Economic Indicators",#N/A,FALSE,"C"}</definedName>
    <definedName name="ESP">#REF!</definedName>
    <definedName name="Excel_BuiltIn_Print_Area">#REF!</definedName>
    <definedName name="Excel_BuiltIn_Print_Titles">([20]Micro!$A$1:$C$65536,[20]Micro!$A$1:$IV$7)</definedName>
    <definedName name="ExitWRS">[20]Main!$AB$25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[2]BoP!$G$365:$AK$434</definedName>
    <definedName name="FLRES">#REF!</definedName>
    <definedName name="FLRESC">#REF!</definedName>
    <definedName name="FMB">[20]Q4!$E$51:$AH$51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[20]Q4!$E$18:$AH$18</definedName>
    <definedName name="GCB_NGDP">[20]Q7!$E$19:$AH$19</definedName>
    <definedName name="GCD">[20]Q4!$E$21:$AH$21</definedName>
    <definedName name="GCEI">[20]Q4!$E$16:$AH$16</definedName>
    <definedName name="GCENL">[20]Q4!$E$13:$AH$13</definedName>
    <definedName name="GCND">[20]Q4!$E$24:$AH$24</definedName>
    <definedName name="GCND_NGDP">[20]Q4!$E$25:$AH$25</definedName>
    <definedName name="GCRG">[20]Q4!$E$10:$AH$10</definedName>
    <definedName name="GEORED98.XLS">[15]RED98DATA!$B$2:$BW$78</definedName>
    <definedName name="GGB">[20]Q4!$E$40:$AH$40</definedName>
    <definedName name="GGB_NGDP">[20]Q7!$E$41:$AH$41</definedName>
    <definedName name="GGD">[20]Q4!$E$43:$AH$43</definedName>
    <definedName name="GGED">[20]Q4!$E$35:$AH$35</definedName>
    <definedName name="GGEI">[20]Q4!$E$38:$AH$38</definedName>
    <definedName name="GGENL">[20]Q4!$E$32:$AH$32</definedName>
    <definedName name="GGND">[20]Q4!$E$46:$AH$46</definedName>
    <definedName name="GGRG">[20]Q4!$E$29:$AH$29</definedName>
    <definedName name="GOVERNMENT">#REF!</definedName>
    <definedName name="Grac_IDA">#REF!</definedName>
    <definedName name="Grace_IDA">#REF!</definedName>
    <definedName name="Grace_NC">'[25]Triangle private'!$C$14</definedName>
    <definedName name="Gross_reserves">#REF!</definedName>
    <definedName name="Gusht_Ar_TOT_Lek">'[11]2003'!#REF!</definedName>
    <definedName name="Gusht_Ar_TOT_Valute">'[11]2003'!#REF!</definedName>
    <definedName name="HERE">#REF!</definedName>
    <definedName name="IM">[2]BoP!$G$259:$AR$307</definedName>
    <definedName name="IMF">[2]IMF!$C$5:$AP$55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[26]Aid:Services!$A$39:$AJ$46</definedName>
    <definedName name="Interest_NC">'[25]Triangle private'!$C$16</definedName>
    <definedName name="InterestRate">#REF!</definedName>
    <definedName name="ISD">#REF!</definedName>
    <definedName name="ITL">#REF!</definedName>
    <definedName name="Janar_Ar_TOT_Lek">'[11]2003'!#REF!</definedName>
    <definedName name="Janar_Ar_TOT_Valute">'[11]2003'!#REF!</definedName>
    <definedName name="JPY">#REF!</definedName>
    <definedName name="KA">#REF!</definedName>
    <definedName name="KEND">#REF!</definedName>
    <definedName name="KMENU">#REF!</definedName>
    <definedName name="Korrik_Ar_TOT_Lek">'[11]2003'!#REF!</definedName>
    <definedName name="Korrik_Ar_TOT_Valute">'[11]2003'!#REF!</definedName>
    <definedName name="KWD">#REF!</definedName>
    <definedName name="latest1998">#REF!</definedName>
    <definedName name="LCM">[20]Q3!$E$46:$AH$46</definedName>
    <definedName name="LE">[20]Q3!$E$13:$AH$13</definedName>
    <definedName name="LEM">[20]Q3!$E$52:$AH$52</definedName>
    <definedName name="LHEM">[20]Q3!$E$34:$AH$34</definedName>
    <definedName name="LHM">[20]Q3!$E$55:$AH$55</definedName>
    <definedName name="LIPM">[20]Q3!$E$43:$AH$43</definedName>
    <definedName name="liquidity_reserve">#REF!</definedName>
    <definedName name="LLF">[20]Q3!$E$10:$AH$10</definedName>
    <definedName name="LP">[20]Q6!$E$19:$AH$19</definedName>
    <definedName name="LULCM">[20]Q3!$E$37:$AH$37</definedName>
    <definedName name="LUR">[20]Q3!$E$16:$AH$16</definedName>
    <definedName name="Lyon">[27]C!$O$1</definedName>
    <definedName name="MACRO">#REF!</definedName>
    <definedName name="MACROS">#REF!</definedName>
    <definedName name="Maj_Ar_TOT_Lek">'[11]2003'!#REF!</definedName>
    <definedName name="Maj_Ar_TOT_Valute">'[11]2003'!#REF!</definedName>
    <definedName name="Mars_Ar_TOT_Lek">#REF!</definedName>
    <definedName name="Mars_Ar_TOT_Valute">#REF!</definedName>
    <definedName name="Maturity_NC">'[25]Triangle private'!$C$15</definedName>
    <definedName name="MCV">[20]Main!$E$63:$AH$63</definedName>
    <definedName name="MCV_B">[20]QQ!$E$157:$AH$157</definedName>
    <definedName name="MCV_B1">[20]Q6!$E$158:$AH$158</definedName>
    <definedName name="MCV_D">[20]DA!$E$62:$AH$62</definedName>
    <definedName name="MCV_D1">[20]DA!$E$63:$AH$63</definedName>
    <definedName name="MCV_N">[20]Q4!$E$58:$AH$58</definedName>
    <definedName name="MCV_N1">[20]Q1!$E$59:$AH$59</definedName>
    <definedName name="MCV_T">[20]Micro!$E$103:$AH$103</definedName>
    <definedName name="MCV_T1">[20]Q5!$E$104:$AH$104</definedName>
    <definedName name="MIDDLE">#REF!</definedName>
    <definedName name="MNT_1_TB">#REF!</definedName>
    <definedName name="MNT_2_TB">#REF!</definedName>
    <definedName name="MNT_3_TB">#REF!</definedName>
    <definedName name="mod1.03">[16]ModDef!#REF!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[20]Q3!$E$27:$AH$27</definedName>
    <definedName name="MS_BMG">[20]Q3!$E$29:$AH$29</definedName>
    <definedName name="MS_BXG">[20]Q3!$E$28:$AH$28</definedName>
    <definedName name="MS_GCB_NGDP">[20]Q3!$E$19:$AH$19</definedName>
    <definedName name="MS_GGB_NGDP">[20]Q3!$E$20:$AH$20</definedName>
    <definedName name="MS_LUR">[20]Q3!$E$15:$AH$15</definedName>
    <definedName name="MS_NGDP">[20]Q3!$E$12:$AH$12</definedName>
    <definedName name="MS_NGDP_RG">[20]Q3!$E$9:$AH$9</definedName>
    <definedName name="MS_PCPIG">[20]Q3!$E$16:$AH$16</definedName>
    <definedName name="MS_TMG_RPCH">[20]Q3!$E$24:$AH$24</definedName>
    <definedName name="MS_TXG_RPCH">[20]Q3!$E$23:$AH$23</definedName>
    <definedName name="mt_moneyprog">#REF!</definedName>
    <definedName name="MTPROJ">#REF!</definedName>
    <definedName name="namehp">[17]SA_HP!#REF!</definedName>
    <definedName name="NAMES">#REF!</definedName>
    <definedName name="NAMES_Q">#REF!</definedName>
    <definedName name="namesreer">#REF!</definedName>
    <definedName name="namesweo">#REF!</definedName>
    <definedName name="NC_R">[20]Q1!$E$8:$AH$8</definedName>
    <definedName name="NCG">[20]Main!$E$8:$AH$8</definedName>
    <definedName name="NCG_R">[20]Q4!$E$11:$AH$11</definedName>
    <definedName name="NCP">[20]Main!$E$11:$AH$11</definedName>
    <definedName name="NCP_R">[20]Q4!$E$14:$AH$14</definedName>
    <definedName name="Nentor_Ar_TOT_Lek">'[11]2003'!#REF!</definedName>
    <definedName name="Nentor_Ar_TOT_Valute">'[11]2003'!#REF!</definedName>
    <definedName name="newname">[2]ER!#REF!</definedName>
    <definedName name="newname2">{#N/A,#N/A,FALSE,"I";#N/A,#N/A,FALSE,"J";#N/A,#N/A,FALSE,"K";#N/A,#N/A,FALSE,"L";#N/A,#N/A,FALSE,"M";#N/A,#N/A,FALSE,"N";#N/A,#N/A,FALSE,"O"}</definedName>
    <definedName name="newname2_1">{#N/A,#N/A,FALSE,"I";#N/A,#N/A,FALSE,"J";#N/A,#N/A,FALSE,"K";#N/A,#N/A,FALSE,"L";#N/A,#N/A,FALSE,"M";#N/A,#N/A,FALSE,"N";#N/A,#N/A,FALSE,"O"}</definedName>
    <definedName name="newname2_2">{#N/A,#N/A,FALSE,"I";#N/A,#N/A,FALSE,"J";#N/A,#N/A,FALSE,"K";#N/A,#N/A,FALSE,"L";#N/A,#N/A,FALSE,"M";#N/A,#N/A,FALSE,"N";#N/A,#N/A,FALSE,"O"}</definedName>
    <definedName name="newname2_3">{#N/A,#N/A,FALSE,"I";#N/A,#N/A,FALSE,"J";#N/A,#N/A,FALSE,"K";#N/A,#N/A,FALSE,"L";#N/A,#N/A,FALSE,"M";#N/A,#N/A,FALSE,"N";#N/A,#N/A,FALSE,"O"}</definedName>
    <definedName name="newname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>{"WEO",#N/A,FALSE,"T"}</definedName>
    <definedName name="newname4_1">{"WEO",#N/A,FALSE,"T"}</definedName>
    <definedName name="newname4_2">{"WEO",#N/A,FALSE,"T"}</definedName>
    <definedName name="newname4_3">{"WEO",#N/A,FALSE,"T"}</definedName>
    <definedName name="newname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FA_assumptions">#REF!</definedName>
    <definedName name="NFB_R">[20]Q1!$E$29:$AH$29</definedName>
    <definedName name="NFB_R_GDP">[20]Q1!$E$30:$AH$30</definedName>
    <definedName name="NFI">[20]Main!$E$20:$AH$20</definedName>
    <definedName name="NFI_R">[20]Q4!$E$23:$AH$23</definedName>
    <definedName name="NFIG">[20]Main!$E$23:$AH$23</definedName>
    <definedName name="NFIP">[20]Main!$E$26:$AH$26</definedName>
    <definedName name="NFP_VE">[16]Model!#REF!</definedName>
    <definedName name="NFP_VE_1">[16]Model!#REF!</definedName>
    <definedName name="NGDP">[20]Main!$E$47:$AH$47</definedName>
    <definedName name="NGDP_D">[20]Q3!$E$22:$AH$22</definedName>
    <definedName name="NGDP_D.ARQ">[20]Q2!$E$21:$CB$21</definedName>
    <definedName name="NGDP_D.Q">[20]Q2!$E$20:$CB$20</definedName>
    <definedName name="NGDP_D.YOY">[20]Q2!$E$22:$CB$22</definedName>
    <definedName name="NGDP_D.YOYAVG">[20]Q2!$L$23:$CB$23</definedName>
    <definedName name="NGDP_DG">[20]Q6!$E$23:$AH$23</definedName>
    <definedName name="NGDP_R">[20]Q4!$E$50:$AH$50</definedName>
    <definedName name="NGDP_R.ARQ">[20]Q2!$E$10:$CB$10</definedName>
    <definedName name="NGDP_R.Q">[20]Q2!$E$9:$CB$9</definedName>
    <definedName name="NGDP_R.YOY">[20]Q2!$E$11:$CB$11</definedName>
    <definedName name="NGDP_R.YOYAVG">[20]Q2!$L$12:$CB$12</definedName>
    <definedName name="NGDP_RG">[20]Q4!$E$51:$AH$51</definedName>
    <definedName name="NGK">#REF!</definedName>
    <definedName name="NGS">[20]Main!$E$50:$AH$50</definedName>
    <definedName name="NGS_NGDP">[20]Main!$E$51:$AH$51</definedName>
    <definedName name="NGSG">[20]Main!$E$53:$AH$53</definedName>
    <definedName name="NGSP">[20]Main!$E$56:$AH$56</definedName>
    <definedName name="NI">[20]Main!$E$14:$AH$14</definedName>
    <definedName name="NI_GDP">[20]Main!$E$16:$AH$16</definedName>
    <definedName name="NI_NGDP">[20]Main!$E$16:$AH$16</definedName>
    <definedName name="NI_R">[20]Q1!$E$17:$AH$17</definedName>
    <definedName name="NINV">[20]Main!$E$18:$AH$18</definedName>
    <definedName name="NINV_R">[20]Q4!$E$20:$AH$20</definedName>
    <definedName name="NINV_R_GDP">[20]Q1!$E$21:$AH$21</definedName>
    <definedName name="NM">[20]Main!$E$38:$AH$38</definedName>
    <definedName name="NM_R">[20]Q4!$E$41:$AH$41</definedName>
    <definedName name="NMG">[20]Main!$E$41:$AH$41</definedName>
    <definedName name="NMG_R">[20]Q1!$E$44:$AH$44</definedName>
    <definedName name="NMG_RG">[20]Q1!$E$45:$AH$45</definedName>
    <definedName name="NMS">[20]Main!$E$44:$AH$44</definedName>
    <definedName name="NMS_R">[20]Q1!$E$47:$AH$47</definedName>
    <definedName name="NOK">#REF!</definedName>
    <definedName name="Non_BRO">#REF!</definedName>
    <definedName name="NTDD_R">[20]Q1!$E$26:$AH$26</definedName>
    <definedName name="NTDD_R.ARQ">[20]Q2!$E$15:$CB$15</definedName>
    <definedName name="NTDD_R.Q">[20]Q2!$E$14:$CB$14</definedName>
    <definedName name="NTDD_R.YOY">[20]Q2!$E$16:$CB$16</definedName>
    <definedName name="NTDD_R.YOYAVG">[20]Q2!$L$17:$CB$17</definedName>
    <definedName name="NTDD_RG">[20]Q4!$E$27:$AH$27</definedName>
    <definedName name="NX">[20]Main!$E$29:$AH$29</definedName>
    <definedName name="NX_R">[20]Q4!$E$32:$AH$32</definedName>
    <definedName name="NXG">[20]Main!$E$32:$AH$32</definedName>
    <definedName name="NXG_R">[20]Q1!$E$35:$AH$35</definedName>
    <definedName name="NXG_RG">[20]Q1!$E$36:$AH$36</definedName>
    <definedName name="NXS">[20]Main!$E$35:$AH$35</definedName>
    <definedName name="NXS_R">[20]Q1!$E$38:$AH$38</definedName>
    <definedName name="outl">#REF!</definedName>
    <definedName name="outl2">#REF!</definedName>
    <definedName name="OUTLOOK">#REF!</definedName>
    <definedName name="OUTLOOK2">#REF!</definedName>
    <definedName name="p">[18]labels!#REF!</definedName>
    <definedName name="Paym_Cap">[2]Debt!$G$249:$AQ$309</definedName>
    <definedName name="pchBMG">#REF!</definedName>
    <definedName name="pchBXG">#REF!</definedName>
    <definedName name="pchNM_R">[20]Q1!$E$42:$AH$42</definedName>
    <definedName name="pchNMG_R">[20]Q4!$E$45:$AH$45</definedName>
    <definedName name="pchNX_R">[20]Q1!$E$33:$AH$33</definedName>
    <definedName name="pchNXG_R">[20]Q4!$E$36:$AH$36</definedName>
    <definedName name="PCPI">[20]Q3!$E$25:$AH$25</definedName>
    <definedName name="PCPI.ARQ">[20]Q2!$E$26:$CB$26</definedName>
    <definedName name="PCPI.Q">[20]Q2!$E$25:$CB$25</definedName>
    <definedName name="PCPI.YOY">[20]Q2!$E$27:$CB$27</definedName>
    <definedName name="PCPI.YOYAVG">[20]Q2!$L$28:$CB$28</definedName>
    <definedName name="PCPIE">[20]Q3!$E$29:$AH$29</definedName>
    <definedName name="PCPIG">[20]Q6!$E$26:$AH$26</definedName>
    <definedName name="PEND">#REF!</definedName>
    <definedName name="PEOP">[16]Model!#REF!</definedName>
    <definedName name="PEOP_1">[16]Model!#REF!</definedName>
    <definedName name="per931_987">#REF!</definedName>
    <definedName name="PFP">[2]PFP!$C$5:$AG$59</definedName>
    <definedName name="PMENU">#REF!</definedName>
    <definedName name="PPPWGT">[20]Main!$E$65:$AH$65</definedName>
    <definedName name="Pr_tb_5">[21]Prj_Food!$A$10:$O$40</definedName>
    <definedName name="Pr_tb_6">[21]Prj_Fuel!$A$11:$P$38</definedName>
    <definedName name="Pr_tb_7">[21]Pr_Electr!$A$10:$I$34</definedName>
    <definedName name="Pr_tb_8">'[21]JunPrg_9899&amp;beyond'!$A$1332:$AE$1383</definedName>
    <definedName name="Pr_tb_9">'[21]JunPrg_9899&amp;beyond'!$A$1389:$AE$1457</definedName>
    <definedName name="Pr_tb_food0">'[21]JunPrg_9899&amp;beyond'!$A$883:$AE$900</definedName>
    <definedName name="Pr_tb_food1">'[21]JunPrg_9899&amp;beyond'!$A$912:$AE$944</definedName>
    <definedName name="Pr_tb_food2">'[21]JunPrg_9899&amp;beyond'!$A$946:$AE$984</definedName>
    <definedName name="Pr_tb_food3">'[21]JunPrg_9899&amp;beyond'!$A$985:$AE$1028</definedName>
    <definedName name="Pr_tb1">'[21]JunPrg_9899&amp;beyond'!$A$4:$AE$75</definedName>
    <definedName name="Pr_tb1b">'[21]JunPrg_9899&amp;beyond'!$A$1105:$AE$1176</definedName>
    <definedName name="Pr_tb2">'[21]JunPrg_9899&amp;beyond'!$A$150:$AE$190</definedName>
    <definedName name="Pr_tb2b">'[21]JunPrg_9899&amp;beyond'!$A$1206:$AE$1249</definedName>
    <definedName name="Pr_tb3">'[21]JunPrg_9899&amp;beyond'!$A$198:$AE$272</definedName>
    <definedName name="Pr_tb3b">'[21]JunPrg_9899&amp;beyond'!$A$1252:$AE$1327</definedName>
    <definedName name="Pr_tb4">'[21]JunPrg_9899&amp;beyond'!$A$1032:$AE$1089</definedName>
    <definedName name="Prill_Ar_TOT_Lek">'[11]2003'!#REF!</definedName>
    <definedName name="Prill_Ar_TOT_Valute">'[11]2003'!#REF!</definedName>
    <definedName name="print">#REF!</definedName>
    <definedName name="Print_Area_table10">#REF!</definedName>
    <definedName name="PrintThis_Links">[20]Links!$A$1:$F$33</definedName>
    <definedName name="PTE">#REF!</definedName>
    <definedName name="Qershor_Ar_TOT_Lek">'[11]2003'!#REF!</definedName>
    <definedName name="Qershor_Ar_TOT_Valute">'[11]2003'!#REF!</definedName>
    <definedName name="REAL">#REF!</definedName>
    <definedName name="RED_BOP">[2]RED!$C$2:$AA$54</definedName>
    <definedName name="RED_D">[2]RED!$C$57:$AA$97</definedName>
    <definedName name="RED_DS">[2]RED!$AD$3:$AW$30</definedName>
    <definedName name="RED_TRD">[2]RED!$BC$3:$BF$45</definedName>
    <definedName name="REDBOP">#REF!</definedName>
    <definedName name="REDUC">#REF!</definedName>
    <definedName name="REER">[15]Work!$AK$26:$AV$97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News">[29]Main!$AB$27</definedName>
    <definedName name="rngQuestChecked">[20]ErrCheck!$A$3</definedName>
    <definedName name="rtre">{"Main Economic Indicators",#N/A,FALSE,"C"}</definedName>
    <definedName name="rtre_1">{"Main Economic Indicators",#N/A,FALSE,"C"}</definedName>
    <definedName name="rtre_2">{"Main Economic Indicators",#N/A,FALSE,"C"}</definedName>
    <definedName name="rtre_3">{"Main Economic Indicators",#N/A,FALSE,"C"}</definedName>
    <definedName name="Rwvu.Print.">NA()</definedName>
    <definedName name="rxrate">[15]Work!$DB$1:$DU$97</definedName>
    <definedName name="s">#REF!</definedName>
    <definedName name="SAR">#REF!</definedName>
    <definedName name="SECTORS">#REF!</definedName>
    <definedName name="SEK">#REF!</definedName>
    <definedName name="sencount">2</definedName>
    <definedName name="SERVICE">#REF!</definedName>
    <definedName name="Shkurt_Ar_TOT_Lek">'[11]2003'!#REF!</definedName>
    <definedName name="Shkurt_Ar_TOT_Valute">'[11]2003'!#REF!</definedName>
    <definedName name="Shtator_Ar_TOT_Lek">'[11]2003'!#REF!</definedName>
    <definedName name="Shtator_Ar_TOT_Valute">'[11]2003'!#REF!</definedName>
    <definedName name="STOP">#REF!</definedName>
    <definedName name="sum">[2]BoP!$G$174:$AR$216</definedName>
    <definedName name="SUMMARY1">#REF!</definedName>
    <definedName name="SUMMARY2">#REF!</definedName>
    <definedName name="SumSumTbl">#REF!</definedName>
    <definedName name="t_bills">'[15]T-bills2'!$A$1:$J$31</definedName>
    <definedName name="tab17bop">#REF!</definedName>
    <definedName name="Tabel">[10]Tregues!$A$1:$J$50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[21]CGExp!$B$135:$CL$192</definedName>
    <definedName name="TB_Subsd">#REF!</definedName>
    <definedName name="Tb_Tax_3year">[21]TaxRev!$A$2:$L$66</definedName>
    <definedName name="TB_Taxes">'[21]JunPrg_9899&amp;beyond'!$A$487:$AE$559</definedName>
    <definedName name="TB1_x">#REF!</definedName>
    <definedName name="TB1_xx">#REF!</definedName>
    <definedName name="TB1b">[21]SummaryCG!$A$79:$CL$150</definedName>
    <definedName name="TB1b_x">#REF!</definedName>
    <definedName name="TB2b">[21]CGRev!$A$57:$CL$99</definedName>
    <definedName name="TB3b">[21]CGExp!$B$284:$CL$356</definedName>
    <definedName name="TB5b">[21]CGAuthMeth!$B$174:$CL$223</definedName>
    <definedName name="TB6b">[21]CGAuthMeth!$B$231:$CL$297</definedName>
    <definedName name="TB7b">[21]CGFin_Monthly!$B$92:$AC$142</definedName>
    <definedName name="tblChecks">[20]ErrCheck!$A$3:$E$5</definedName>
    <definedName name="tblLinks">[20]Links!$A$4:$F$33</definedName>
    <definedName name="TBPRJ4">#REF!</definedName>
    <definedName name="Tbs1thr4">#REF!</definedName>
    <definedName name="Tetor_Ar_TOT_Lek">'[11]2003'!#REF!</definedName>
    <definedName name="Tetor_Ar_TOT_Valute">'[11]2003'!#REF!</definedName>
    <definedName name="TM">[20]Q5!$E$19:$AH$19</definedName>
    <definedName name="TM_D">[20]Q5!$E$23:$AH$23</definedName>
    <definedName name="TM_DPCH">[20]Q5!$E$24:$AH$24</definedName>
    <definedName name="TM_R">[20]Q5!$E$22:$AH$22</definedName>
    <definedName name="TM_RPCH">[20]Q5!$E$21:$AH$21</definedName>
    <definedName name="TMG">[20]Q5!$E$38:$AH$38</definedName>
    <definedName name="TMG_D">[20]Q5!$E$42:$AH$42</definedName>
    <definedName name="TMG_DPCH">[20]Q5!$E$43:$AH$43</definedName>
    <definedName name="TMG_R">[20]Q5!$E$41:$AH$41</definedName>
    <definedName name="TMG_RPCH">[20]Micro!$E$40:$AH$40</definedName>
    <definedName name="TMGO">[20]Micro!$E$58:$AH$58</definedName>
    <definedName name="TMGO_D">[20]Q5!$E$63:$AH$63</definedName>
    <definedName name="TMGO_DPCH">[20]Q5!$E$64:$AH$64</definedName>
    <definedName name="TMGO_R">[20]Q5!$E$62:$AH$62</definedName>
    <definedName name="TMGO_RPCH">[20]Q5!$E$60:$AH$60</definedName>
    <definedName name="TMGXO">[20]Q5!$E$82:$AH$82</definedName>
    <definedName name="TMGXO_D">[20]Q5!$E$88:$AH$88</definedName>
    <definedName name="TMGXO_DPCH">[20]Q5!$E$89:$AH$89</definedName>
    <definedName name="TMGXO_R">[20]Q5!$E$87:$AH$87</definedName>
    <definedName name="TMGXO_RPCH">[20]Q5!$E$84:$AH$84</definedName>
    <definedName name="TMS">[20]Q5!$E$97:$AH$97</definedName>
    <definedName name="Trade">[2]BoP!$G$218:$AR$256</definedName>
    <definedName name="Trade_balance">#REF!</definedName>
    <definedName name="TRANSFERTEST">#REF!</definedName>
    <definedName name="TX">[20]Q5!$E$11:$AH$11</definedName>
    <definedName name="TX_D">[20]Q5!$E$15:$AH$15</definedName>
    <definedName name="TX_DPCH">[20]Q5!$E$16:$AH$16</definedName>
    <definedName name="TX_R">[20]Q5!$E$14:$AH$14</definedName>
    <definedName name="TX_RPCH">[20]Q5!$E$13:$AH$13</definedName>
    <definedName name="TXG">[20]Q5!$E$30:$AH$30</definedName>
    <definedName name="TXG_D">[20]Q5!$E$34:$AH$34</definedName>
    <definedName name="TXG_DPCH">[20]Q5!$E$35:$AH$35</definedName>
    <definedName name="TXG_R">[20]Q5!$E$33:$AH$33</definedName>
    <definedName name="TXG_RPCH">[20]Micro!$E$32:$AH$32</definedName>
    <definedName name="TXGO">[20]Micro!$E$49:$AH$49</definedName>
    <definedName name="TXGO_D">[20]Q5!$E$54:$AH$54</definedName>
    <definedName name="TXGO_DPCH">[20]Q5!$E$55:$AH$55</definedName>
    <definedName name="TXGO_R">[20]Q5!$E$53:$AH$53</definedName>
    <definedName name="TXGO_RPCH">[20]Q5!$E$51:$AH$51</definedName>
    <definedName name="TXGXO">[20]Q5!$E$72:$AH$72</definedName>
    <definedName name="TXGXO_D">[20]Q5!$E$78:$AH$78</definedName>
    <definedName name="TXGXO_DPCH">[20]Q5!$E$79:$AH$79</definedName>
    <definedName name="TXGXO_R">[20]Q5!$E$77:$AH$77</definedName>
    <definedName name="TXGXO_RPCH">[20]Q5!$E$74:$AH$74</definedName>
    <definedName name="TXS">[20]Q5!$E$95:$AH$95</definedName>
    <definedName name="UCC">#REF!</definedName>
    <definedName name="USD">#REF!</definedName>
    <definedName name="USERNAME">#REF!</definedName>
    <definedName name="ValidationList">#REF!</definedName>
    <definedName name="viti2006">[12]kursi!$A$27:$M$37</definedName>
    <definedName name="viti2007">[12]kursi!$A$41:$M$51</definedName>
    <definedName name="WEO">#REF!</definedName>
    <definedName name="WEODATES">#REF!</definedName>
    <definedName name="weonames">#REF!</definedName>
    <definedName name="what">{"ca",#N/A,FALSE,"Detailed BOP";"ka",#N/A,FALSE,"Detailed BOP";"btl",#N/A,FALSE,"Detailed BOP";#N/A,#N/A,FALSE,"Debt  Stock TBL";"imfprint",#N/A,FALSE,"IMF";"imfdebtservice",#N/A,FALSE,"IMF";"tradeprint",#N/A,FALSE,"Trade"}</definedName>
    <definedName name="what_1">{"ca",#N/A,FALSE,"Detailed BOP";"ka",#N/A,FALSE,"Detailed BOP";"btl",#N/A,FALSE,"Detailed BOP";#N/A,#N/A,FALSE,"Debt  Stock TBL";"imfprint",#N/A,FALSE,"IMF";"imfdebtservice",#N/A,FALSE,"IMF";"tradeprint",#N/A,FALSE,"Trade"}</definedName>
    <definedName name="what_2">{"ca",#N/A,FALSE,"Detailed BOP";"ka",#N/A,FALSE,"Detailed BOP";"btl",#N/A,FALSE,"Detailed BOP";#N/A,#N/A,FALSE,"Debt  Stock TBL";"imfprint",#N/A,FALSE,"IMF";"imfdebtservice",#N/A,FALSE,"IMF";"tradeprint",#N/A,FALSE,"Trade"}</definedName>
    <definedName name="what_3">{"ca",#N/A,FALSE,"Detailed BOP";"ka",#N/A,FALSE,"Detailed BOP";"btl",#N/A,FALSE,"Detailed BOP";#N/A,#N/A,FALSE,"Debt  Stock TBL";"imfprint",#N/A,FALSE,"IMF";"imfdebtservice",#N/A,FALSE,"IMF";"tradeprint",#N/A,FALSE,"Trade"}</definedName>
    <definedName name="WPCP33_D">[20]Micro!$E$67:$AH$67</definedName>
    <definedName name="WPCP33pch">[20]Q5!$E$68:$AH$68</definedName>
    <definedName name="wrn.BOP_MIDTERM.">{"BOP_TAB",#N/A,FALSE,"N";"MIDTERM_TAB",#N/A,FALSE,"O"}</definedName>
    <definedName name="wrn.BOP_MIDTERM._1">{"BOP_TAB",#N/A,FALSE,"N";"MIDTERM_TAB",#N/A,FALSE,"O"}</definedName>
    <definedName name="wrn.BOP_MIDTERM._2">{"BOP_TAB",#N/A,FALSE,"N";"MIDTERM_TAB",#N/A,FALSE,"O"}</definedName>
    <definedName name="wrn.BOP_MIDTERM._3">{"BOP_TAB",#N/A,FALSE,"N";"MIDTERM_TAB",#N/A,FALSE,"O"}</definedName>
    <definedName name="wrn.formula.">{#N/A,#N/A,FALSE,"MS"}</definedName>
    <definedName name="wrn.formula._1">{#N/A,#N/A,FALSE,"MS"}</definedName>
    <definedName name="wrn.formula._2">{#N/A,#N/A,FALSE,"MS"}</definedName>
    <definedName name="wrn.formula._3">{#N/A,#N/A,FALSE,"MS"}</definedName>
    <definedName name="wrn.IMF._.RR._.Office.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>{#N/A,#N/A,FALSE,"SimInp1";#N/A,#N/A,FALSE,"SimInp2";#N/A,#N/A,FALSE,"SimOut1";#N/A,#N/A,FALSE,"SimOut2";#N/A,#N/A,FALSE,"SimOut3";#N/A,#N/A,FALSE,"SimOut4";#N/A,#N/A,FALSE,"SimOut5"}</definedName>
    <definedName name="wrn.Input._.and._.output._.tables._1">{#N/A,#N/A,FALSE,"SimInp1";#N/A,#N/A,FALSE,"SimInp2";#N/A,#N/A,FALSE,"SimOut1";#N/A,#N/A,FALSE,"SimOut2";#N/A,#N/A,FALSE,"SimOut3";#N/A,#N/A,FALSE,"SimOut4";#N/A,#N/A,FALSE,"SimOut5"}</definedName>
    <definedName name="wrn.Input._.and._.output._.tables._2">{#N/A,#N/A,FALSE,"SimInp1";#N/A,#N/A,FALSE,"SimInp2";#N/A,#N/A,FALSE,"SimOut1";#N/A,#N/A,FALSE,"SimOut2";#N/A,#N/A,FALSE,"SimOut3";#N/A,#N/A,FALSE,"SimOut4";#N/A,#N/A,FALSE,"SimOut5"}</definedName>
    <definedName name="wrn.Input._.and._.output._.tables._3">{#N/A,#N/A,FALSE,"SimInp1";#N/A,#N/A,FALSE,"SimInp2";#N/A,#N/A,FALSE,"SimOut1";#N/A,#N/A,FALSE,"SimOut2";#N/A,#N/A,FALSE,"SimOut3";#N/A,#N/A,FALSE,"SimOut4";#N/A,#N/A,FALSE,"SimOut5"}</definedName>
    <definedName name="wrn.Main._.Economic._.Indicators.">{"Main Economic Indicators",#N/A,FALSE,"C"}</definedName>
    <definedName name="wrn.Main._.Economic._.Indicators._1">{"Main Economic Indicators",#N/A,FALSE,"C"}</definedName>
    <definedName name="wrn.Main._.Economic._.Indicators._2">{"Main Economic Indicators",#N/A,FALSE,"C"}</definedName>
    <definedName name="wrn.Main._.Economic._.Indicators._3">{"Main Economic Indicators",#N/A,FALSE,"C"}</definedName>
    <definedName name="wrn.MDABOP.">{"BOP_TAB",#N/A,FALSE,"N";"MIDTERM_TAB",#N/A,FALSE,"O";"FUND_CRED",#N/A,FALSE,"P";"DEBT_TAB1",#N/A,FALSE,"Q";"DEBT_TAB2",#N/A,FALSE,"Q";"FORFIN_TAB1",#N/A,FALSE,"R";"FORFIN_TAB2",#N/A,FALSE,"R";"BOP_ANALY",#N/A,FALSE,"U"}</definedName>
    <definedName name="wrn.MDABOP._1">{"BOP_TAB",#N/A,FALSE,"N";"MIDTERM_TAB",#N/A,FALSE,"O";"FUND_CRED",#N/A,FALSE,"P";"DEBT_TAB1",#N/A,FALSE,"Q";"DEBT_TAB2",#N/A,FALSE,"Q";"FORFIN_TAB1",#N/A,FALSE,"R";"FORFIN_TAB2",#N/A,FALSE,"R";"BOP_ANALY",#N/A,FALSE,"U"}</definedName>
    <definedName name="wrn.MDABOP._2">{"BOP_TAB",#N/A,FALSE,"N";"MIDTERM_TAB",#N/A,FALSE,"O";"FUND_CRED",#N/A,FALSE,"P";"DEBT_TAB1",#N/A,FALSE,"Q";"DEBT_TAB2",#N/A,FALSE,"Q";"FORFIN_TAB1",#N/A,FALSE,"R";"FORFIN_TAB2",#N/A,FALSE,"R";"BOP_ANALY",#N/A,FALSE,"U"}</definedName>
    <definedName name="wrn.MDABOP._3">{"BOP_TAB",#N/A,FALSE,"N";"MIDTERM_TAB",#N/A,FALSE,"O";"FUND_CRED",#N/A,FALSE,"P";"DEBT_TAB1",#N/A,FALSE,"Q";"DEBT_TAB2",#N/A,FALSE,"Q";"FORFIN_TAB1",#N/A,FALSE,"R";"FORFIN_TAB2",#N/A,FALSE,"R";"BOP_ANALY",#N/A,FALSE,"U"}</definedName>
    <definedName name="wrn.MONA.">{"MONA",#N/A,FALSE,"S"}</definedName>
    <definedName name="wrn.MONA._1">{"MONA",#N/A,FALSE,"S"}</definedName>
    <definedName name="wrn.MONA._2">{"MONA",#N/A,FALSE,"S"}</definedName>
    <definedName name="wrn.MONA._3">{"MONA",#N/A,FALSE,"S"}</definedName>
    <definedName name="wrn.Output._.tables.">{#N/A,#N/A,FALSE,"I";#N/A,#N/A,FALSE,"J";#N/A,#N/A,FALSE,"K";#N/A,#N/A,FALSE,"L";#N/A,#N/A,FALSE,"M";#N/A,#N/A,FALSE,"N";#N/A,#N/A,FALSE,"O"}</definedName>
    <definedName name="wrn.Output._.tables._1">{#N/A,#N/A,FALSE,"I";#N/A,#N/A,FALSE,"J";#N/A,#N/A,FALSE,"K";#N/A,#N/A,FALSE,"L";#N/A,#N/A,FALSE,"M";#N/A,#N/A,FALSE,"N";#N/A,#N/A,FALSE,"O"}</definedName>
    <definedName name="wrn.Output._.tables._2">{#N/A,#N/A,FALSE,"I";#N/A,#N/A,FALSE,"J";#N/A,#N/A,FALSE,"K";#N/A,#N/A,FALSE,"L";#N/A,#N/A,FALSE,"M";#N/A,#N/A,FALSE,"N";#N/A,#N/A,FALSE,"O"}</definedName>
    <definedName name="wrn.Output._.tables._3">{#N/A,#N/A,FALSE,"I";#N/A,#N/A,FALSE,"J";#N/A,#N/A,FALSE,"K";#N/A,#N/A,FALSE,"L";#N/A,#N/A,FALSE,"M";#N/A,#N/A,FALSE,"N";#N/A,#N/A,FALSE,"O"}</definedName>
    <definedName name="wrn.Print._.Detailed._.Tables.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>{"WEO",#N/A,FALSE,"T"}</definedName>
    <definedName name="wrn.WEO._1">{"WEO",#N/A,FALSE,"T"}</definedName>
    <definedName name="wrn.WEO._2">{"WEO",#N/A,FALSE,"T"}</definedName>
    <definedName name="wrn.WEO._3">{"WEO",#N/A,FALSE,"T"}</definedName>
    <definedName name="wvu.Print.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XGS">#REF!</definedName>
    <definedName name="xrate_lari">[15]Work!$DW$5:$EP$97</definedName>
    <definedName name="xrates">[15]Work!$CG$5:$CZ$97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90" i="1" l="1"/>
  <c r="AI108" i="1"/>
  <c r="AI107" i="1"/>
  <c r="AH89" i="1" l="1"/>
  <c r="AI89" i="1"/>
  <c r="AI115" i="1"/>
  <c r="AI110" i="1"/>
  <c r="AH110" i="1" l="1"/>
  <c r="AH108" i="1"/>
  <c r="AH107" i="1"/>
  <c r="AI106" i="1"/>
  <c r="AH106" i="1"/>
  <c r="AF109" i="1"/>
  <c r="AH35" i="1" l="1"/>
  <c r="AH51" i="1"/>
  <c r="AH90" i="1"/>
  <c r="AH11" i="1"/>
  <c r="AH10" i="1" l="1"/>
  <c r="AH34" i="1"/>
  <c r="AH115" i="1"/>
  <c r="AH6" i="1" l="1"/>
  <c r="AG110" i="1"/>
  <c r="AG35" i="1" l="1"/>
  <c r="AG51" i="1"/>
  <c r="AG63" i="1" l="1"/>
  <c r="AG34" i="1" l="1"/>
  <c r="AG90" i="1"/>
  <c r="AG11" i="1"/>
  <c r="AG10" i="1" l="1"/>
  <c r="AG6" i="1" l="1"/>
  <c r="AG89" i="1"/>
  <c r="AG106" i="1" l="1"/>
  <c r="AE110" i="1"/>
  <c r="AE112" i="1"/>
  <c r="AG108" i="1" l="1"/>
  <c r="AG107" i="1"/>
  <c r="AF63" i="1" l="1"/>
  <c r="AF35" i="1" l="1"/>
  <c r="AF34" i="1" s="1"/>
  <c r="AF51" i="1" l="1"/>
  <c r="AF110" i="1"/>
  <c r="AD109" i="1" l="1"/>
  <c r="AF115" i="1" l="1"/>
  <c r="AE35" i="1" l="1"/>
  <c r="AF90" i="1" l="1"/>
  <c r="AF11" i="1"/>
  <c r="AF10" i="1" l="1"/>
  <c r="AF6" i="1" l="1"/>
  <c r="AF89" i="1" l="1"/>
  <c r="AF107" i="1" s="1"/>
  <c r="AF108" i="1" l="1"/>
  <c r="AF106" i="1"/>
  <c r="AE115" i="1"/>
  <c r="AD110" i="1" l="1"/>
  <c r="AE90" i="1"/>
  <c r="AD87" i="1"/>
  <c r="AE70" i="1"/>
  <c r="AE11" i="1"/>
  <c r="AE63" i="1" l="1"/>
  <c r="AE10" i="1"/>
  <c r="AE34" i="1" l="1"/>
  <c r="AE6" i="1"/>
  <c r="AD90" i="1"/>
  <c r="AE89" i="1" l="1"/>
  <c r="AE108" i="1" l="1"/>
  <c r="AE107" i="1"/>
  <c r="AE106" i="1"/>
  <c r="AD70" i="1"/>
  <c r="AD35" i="1"/>
  <c r="AD11" i="1"/>
  <c r="AD6" i="1"/>
  <c r="AD63" i="1" l="1"/>
  <c r="AD34" i="1" l="1"/>
  <c r="AD89" i="1" l="1"/>
  <c r="AD106" i="1"/>
</calcChain>
</file>

<file path=xl/sharedStrings.xml><?xml version="1.0" encoding="utf-8"?>
<sst xmlns="http://schemas.openxmlformats.org/spreadsheetml/2006/main" count="458" uniqueCount="219">
  <si>
    <t xml:space="preserve">TREGUESIT FISKALË SIPAS BUXHETIT TË KONSOLIDUAR </t>
  </si>
  <si>
    <t xml:space="preserve">në milion Lekë </t>
  </si>
  <si>
    <t>E  M  Ë R  T  I  M  I</t>
  </si>
  <si>
    <t>I T E M S</t>
  </si>
  <si>
    <t>TOTALI TË ARDHURAVE</t>
  </si>
  <si>
    <t>TOTAL REVENUE</t>
  </si>
  <si>
    <t>Ndihmat</t>
  </si>
  <si>
    <t>Grants</t>
  </si>
  <si>
    <t>from which: budgetary support from EC</t>
  </si>
  <si>
    <t>Të ardhura tatimore</t>
  </si>
  <si>
    <t>Tax Revenue</t>
  </si>
  <si>
    <t>Nga tatimet dhe doganat</t>
  </si>
  <si>
    <t>From tax offices and customs</t>
  </si>
  <si>
    <t>Tatimi mbi vlerën e shtuar</t>
  </si>
  <si>
    <t>V. A. T</t>
  </si>
  <si>
    <t>Tatmi mbi fitimin</t>
  </si>
  <si>
    <t>Profit Tax</t>
  </si>
  <si>
    <t>Akcizat</t>
  </si>
  <si>
    <t>Excise Tax</t>
  </si>
  <si>
    <t>Tatimi mbi të ardhurat personale</t>
  </si>
  <si>
    <t>Personal Income Tax</t>
  </si>
  <si>
    <t>Taksa nacionale dhe të tjera</t>
  </si>
  <si>
    <t>National Taxes and others</t>
  </si>
  <si>
    <t>Taksa doganore</t>
  </si>
  <si>
    <t>Custom Duties</t>
  </si>
  <si>
    <t>Të ardhura nga pushteti lokal</t>
  </si>
  <si>
    <t>Revenues from Local Gov.</t>
  </si>
  <si>
    <t>Taksa lokale</t>
  </si>
  <si>
    <t>Local Taxes</t>
  </si>
  <si>
    <t>Tatimi mbi pasurinë (ndërtesat)</t>
  </si>
  <si>
    <t>Propety tax (bildings)</t>
  </si>
  <si>
    <t>Tatimi i thjeshtuar mbi fitimin e biznesit të vogël</t>
  </si>
  <si>
    <t>Small Business Tax</t>
  </si>
  <si>
    <t>Të ardhura nga fondet speciale</t>
  </si>
  <si>
    <t>Social Ins. Contributions</t>
  </si>
  <si>
    <t>Sigurimi shoqëror</t>
  </si>
  <si>
    <t>Social Insurance</t>
  </si>
  <si>
    <t>Sigurimi shëndetësor</t>
  </si>
  <si>
    <t>Health insurance</t>
  </si>
  <si>
    <t>Të ardhurat për kompensimin në vlerë të pronarëve</t>
  </si>
  <si>
    <t>Revenue for owners compensation</t>
  </si>
  <si>
    <t>Të ardhura jo-tatimore</t>
  </si>
  <si>
    <t>Nontax Revenue</t>
  </si>
  <si>
    <t>Transferimi i fitimit nga Banka e Shqipërisë</t>
  </si>
  <si>
    <t>Profit transfered from BOA</t>
  </si>
  <si>
    <t>Budgetary institutions revenue</t>
  </si>
  <si>
    <t>Dividenti</t>
  </si>
  <si>
    <t>Divident</t>
  </si>
  <si>
    <t>Tarifat shërbimeve</t>
  </si>
  <si>
    <t>Revenue form services tariffs</t>
  </si>
  <si>
    <t>Të tjera, nga të cilat:</t>
  </si>
  <si>
    <t>Other revenue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</si>
  <si>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</si>
  <si>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</si>
  <si>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</si>
  <si>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</si>
  <si>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</si>
  <si>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</si>
  <si>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>Paga</t>
  </si>
  <si>
    <t>Wages</t>
  </si>
  <si>
    <t>Kontributi për sigurime shoqërore</t>
  </si>
  <si>
    <t>Social insurance contributions</t>
  </si>
  <si>
    <t>Arsimi i lartë nga të ardhurat e veta</t>
  </si>
  <si>
    <t>Interesat</t>
  </si>
  <si>
    <t>Interest</t>
  </si>
  <si>
    <t xml:space="preserve"> Të brendshme</t>
  </si>
  <si>
    <t>Domestic</t>
  </si>
  <si>
    <t xml:space="preserve"> Të huaja</t>
  </si>
  <si>
    <t>Foreign</t>
  </si>
  <si>
    <t>Shpenzime operative e mirëmbajtje</t>
  </si>
  <si>
    <t>Operational &amp; Maintenance</t>
  </si>
  <si>
    <t>Subvencionet</t>
  </si>
  <si>
    <t>Subsidies</t>
  </si>
  <si>
    <t>Mbeshtetje per Energjine</t>
  </si>
  <si>
    <t>Support for energy</t>
  </si>
  <si>
    <t>Shpenzime për fondet speciale</t>
  </si>
  <si>
    <t>Social insurance outlays</t>
  </si>
  <si>
    <t>Sigurime shoqërore</t>
  </si>
  <si>
    <t>Social insurance</t>
  </si>
  <si>
    <t>Sigurime shëndetësore</t>
  </si>
  <si>
    <t>Shpenzime për kompensimin në vlerë të pronarëve</t>
  </si>
  <si>
    <t>Compensation in value to owners</t>
  </si>
  <si>
    <t xml:space="preserve">Buxheti lokal </t>
  </si>
  <si>
    <t>Local Budget</t>
  </si>
  <si>
    <t>Granti nga Buxheti i Shtetit per pushtetin vendor</t>
  </si>
  <si>
    <t>Grants from Cent.Gov. to Loc.Gov</t>
  </si>
  <si>
    <t>Buxheti lokal (të ardhurat e veta tatimore)</t>
  </si>
  <si>
    <t>Buxheti lokal (të ardhurat e veta jo-tatimore)</t>
  </si>
  <si>
    <t>Financimi i huaj vendor dhe te tjera te mbartura</t>
  </si>
  <si>
    <t xml:space="preserve">Transferta të tjera </t>
  </si>
  <si>
    <t>Other expenditures</t>
  </si>
  <si>
    <t>Pagesa e papunësisë</t>
  </si>
  <si>
    <t>Unemployment insurance benefits</t>
  </si>
  <si>
    <t>Ndihma ekonomike</t>
  </si>
  <si>
    <t>Social assistance</t>
  </si>
  <si>
    <t>Kompensim për të përndjekurit politikë</t>
  </si>
  <si>
    <t>Compensation for the political persecuted</t>
  </si>
  <si>
    <t>Kompensim për energjinë elektrike</t>
  </si>
  <si>
    <t>Compensation for electric energy</t>
  </si>
  <si>
    <t>Subvecion për të pastrehët</t>
  </si>
  <si>
    <t>Subsidies for the homeless</t>
  </si>
  <si>
    <t>Kompensim në vlerë i pronarëve</t>
  </si>
  <si>
    <t>Shpenzime kapitale</t>
  </si>
  <si>
    <t>Capital expenditures</t>
  </si>
  <si>
    <t>Financimi i brendshëm</t>
  </si>
  <si>
    <t>Domestically financing from which:</t>
  </si>
  <si>
    <t>Arsim i lartë nga të ardhurat e veta</t>
  </si>
  <si>
    <t>High educaiton from its own revenues</t>
  </si>
  <si>
    <t>Financimi i huaj</t>
  </si>
  <si>
    <t>Foreign financing</t>
  </si>
  <si>
    <t xml:space="preserve">    Nga te cilat: energjia</t>
  </si>
  <si>
    <t>Shpronësime</t>
  </si>
  <si>
    <t>Transferta kapitale për OST</t>
  </si>
  <si>
    <t>Detyrimet e prapambetura</t>
  </si>
  <si>
    <t>Unpaid bills</t>
  </si>
  <si>
    <t>Detyrimet e infrastrukturës</t>
  </si>
  <si>
    <t>Infrastructure</t>
  </si>
  <si>
    <t>Detyrimet tatimore</t>
  </si>
  <si>
    <t>Taxes</t>
  </si>
  <si>
    <t>Të tjera</t>
  </si>
  <si>
    <t>Others</t>
  </si>
  <si>
    <t>Other transfers</t>
  </si>
  <si>
    <t>Kosto Int. të ristruktur. të bankës</t>
  </si>
  <si>
    <t>Rindërtimi i Gërdecit TS</t>
  </si>
  <si>
    <t>Hua e dhene per sis. energj. e te tjera nga burimet e brendshme</t>
  </si>
  <si>
    <t>Hua e kthyer nga sektorin energjitik</t>
  </si>
  <si>
    <t>Transferime kapitale</t>
  </si>
  <si>
    <t>Fond shpronesimi</t>
  </si>
  <si>
    <t>Expropriation fund</t>
  </si>
  <si>
    <t xml:space="preserve"> DEFIÇITI</t>
  </si>
  <si>
    <t>OVERALL DEFICIT</t>
  </si>
  <si>
    <t>FINANCIMI DEFIÇITIT</t>
  </si>
  <si>
    <t>DEFICIT FINANCING</t>
  </si>
  <si>
    <t xml:space="preserve"> I brendshëm</t>
  </si>
  <si>
    <t>Të ardhura nga privatizimi</t>
  </si>
  <si>
    <t>Privatization receipts</t>
  </si>
  <si>
    <t>Pagesa e prapambetur e TVSH së rimbursueshme_Kurum</t>
  </si>
  <si>
    <t>Hua-marrje e brendshme (neto)</t>
  </si>
  <si>
    <t>Domestic Borrowing</t>
  </si>
  <si>
    <t>Others, from which:</t>
  </si>
  <si>
    <t>Ndryshimi i gjendjes së likuiditetit në TSA</t>
  </si>
  <si>
    <t>Change of liquidity stock in TSA</t>
  </si>
  <si>
    <t>I huaj</t>
  </si>
  <si>
    <t>Hua afatgjatë (e marrë)</t>
  </si>
  <si>
    <t>Long-term Loan(Drawings)</t>
  </si>
  <si>
    <t>Per projekte</t>
  </si>
  <si>
    <t>from projects</t>
  </si>
  <si>
    <t>Eurobond</t>
  </si>
  <si>
    <t>from Eurobond</t>
  </si>
  <si>
    <t xml:space="preserve">Ndryshimi i gjendjes së arkës </t>
  </si>
  <si>
    <t xml:space="preserve">Chang. of stat. Account </t>
  </si>
  <si>
    <t>Ripagesat</t>
  </si>
  <si>
    <t>Repayments</t>
  </si>
  <si>
    <t>for Eurobond</t>
  </si>
  <si>
    <t>Mbështetje buxhetore (hua nga FMN, BB)</t>
  </si>
  <si>
    <t>Budgetary support (loans from IMF, WB)</t>
  </si>
  <si>
    <t>MEMO:</t>
  </si>
  <si>
    <t>Balanca e përgjithshme (deficiti përgjithshëm)</t>
  </si>
  <si>
    <t>Overall balance</t>
  </si>
  <si>
    <t>Balanca korente</t>
  </si>
  <si>
    <t>Current balance</t>
  </si>
  <si>
    <t>Balanca primare</t>
  </si>
  <si>
    <t>Primary balance</t>
  </si>
  <si>
    <t>Gjendja e likuiditetit në TSA (stok)</t>
  </si>
  <si>
    <t>Liquidity stock in TSA (stock)</t>
  </si>
  <si>
    <t>Borxhi publik NETO nga gjendja e likuiditetit në TSA (stok)</t>
  </si>
  <si>
    <t>Public debt NET of liquidity stock in TSA (stock)</t>
  </si>
  <si>
    <t>Borxhi publik (stok)</t>
  </si>
  <si>
    <t>Public Debt (stock)</t>
  </si>
  <si>
    <t>Borxhi publik nga buxheti (stok)</t>
  </si>
  <si>
    <t>Public Debt from the budget (stock)</t>
  </si>
  <si>
    <t>I brendshëm (stok)</t>
  </si>
  <si>
    <t>Domestic (stock)</t>
  </si>
  <si>
    <t>I huaj (stok)</t>
  </si>
  <si>
    <t>Foreign (stock), from which:</t>
  </si>
  <si>
    <t>Borxhi publik jashtë buxhetit (stok)</t>
  </si>
  <si>
    <t>Extra-budgetary public debt (stock)</t>
  </si>
  <si>
    <t>Pushteti vendor (stok)</t>
  </si>
  <si>
    <t>Local governent (stock)</t>
  </si>
  <si>
    <t>Borxhi publik i garantuar (stok)</t>
  </si>
  <si>
    <t>Garantied public debt (stock)</t>
  </si>
  <si>
    <t>Stoku i detyrimeve të papaguara (stok)</t>
  </si>
  <si>
    <t>Unpaid arrears (stock)</t>
  </si>
  <si>
    <t>PBB nominal</t>
  </si>
  <si>
    <t>Nominal GDP</t>
  </si>
  <si>
    <t>CONSOLIDATED FISCAL INDICATORS</t>
  </si>
  <si>
    <t>in million Lek</t>
  </si>
  <si>
    <t>Loc. Gov. from its own tax revenues</t>
  </si>
  <si>
    <t>Loc. Gov. from its own non-tax revenues</t>
  </si>
  <si>
    <t>Loc. Gov. Foreign financing and carry-overs</t>
  </si>
  <si>
    <t>From which: energy</t>
  </si>
  <si>
    <t>Expropriation</t>
  </si>
  <si>
    <t>Capital transfers to OST</t>
  </si>
  <si>
    <t>Costs for banks restructuring</t>
  </si>
  <si>
    <t>Reabilitation of Gerdec</t>
  </si>
  <si>
    <t>Lending to electricity sector</t>
  </si>
  <si>
    <t>Lending paid back by electricity sector</t>
  </si>
  <si>
    <t>Capital transfers</t>
  </si>
  <si>
    <t>Arrears payment for VAT refund to Kurum</t>
  </si>
  <si>
    <t>Të ardhura nga institucionet buxhetore</t>
  </si>
  <si>
    <t>Fondi Rezerve, Kontigjenca</t>
  </si>
  <si>
    <t>Shpenzime per Paketen Sociale anti-COVID19</t>
  </si>
  <si>
    <t>FondI i Rindertimit</t>
  </si>
  <si>
    <t>Nga qeverisja vendore</t>
  </si>
  <si>
    <t>Nga qeverisja qendrore</t>
  </si>
  <si>
    <t>Bonusi i lindjeve</t>
  </si>
  <si>
    <t>Birth bonus</t>
  </si>
  <si>
    <t>Reconstruction fund:</t>
  </si>
  <si>
    <t>Financed from Central Government</t>
  </si>
  <si>
    <t>Financed from Local Government</t>
  </si>
  <si>
    <t>Reserve fund/contigency</t>
  </si>
  <si>
    <t>Anti-Covid 19 social package expenditure</t>
  </si>
  <si>
    <t>Mbeshtetje buxhetore per sektorin energjitik</t>
  </si>
  <si>
    <t>Rezultati financiar I ISSH</t>
  </si>
  <si>
    <t>Te ardhurat nga Shpronesimet</t>
  </si>
  <si>
    <t>Transferte per llogarine e Fondit te Pensioneve ne BSH</t>
  </si>
  <si>
    <t xml:space="preserve">     nga te cilat: mbështetje buxhetore nga KE</t>
  </si>
  <si>
    <t xml:space="preserve">     nga te cilat: projekte te destinuara per investime</t>
  </si>
  <si>
    <t>*Statistika 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</si>
</sst>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_);\(0\)"/>
    <numFmt numFmtId="165" formatCode="0.0_);\(0.0\)"/>
    <numFmt numFmtId="166" formatCode="_(* #,##0.00_);_(* \(#,##0.00\);_(* \-??_);_(@_)"/>
    <numFmt numFmtId="167" formatCode="#,##0.0"/>
    <numFmt numFmtId="168" formatCode="0.0"/>
    <numFmt numFmtId="169" formatCode="0.0000000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u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name val="Arial Narrow"/>
      <family val="2"/>
    </font>
    <font>
      <sz val="11"/>
      <color rgb="FF000000"/>
      <name val="Calibri"/>
      <family val="2"/>
      <charset val="238"/>
    </font>
    <font>
      <b/>
      <sz val="10"/>
      <name val="Arial Narrow"/>
      <family val="2"/>
    </font>
    <font>
      <b/>
      <i/>
      <sz val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8"/>
      </top>
      <bottom style="thin">
        <color indexed="31"/>
      </bottom>
      <diagonal/>
    </border>
    <border>
      <left style="thin">
        <color indexed="31"/>
      </left>
      <right/>
      <top style="medium">
        <color indexed="8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thin">
        <color theme="0" tint="-0.14993743705557422"/>
      </right>
      <top style="thin">
        <color indexed="3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31"/>
      </top>
      <bottom/>
      <diagonal/>
    </border>
    <border>
      <left/>
      <right style="thin">
        <color indexed="31"/>
      </right>
      <top/>
      <bottom style="medium">
        <color indexed="8"/>
      </bottom>
      <diagonal/>
    </border>
    <border>
      <left style="thin">
        <color indexed="31"/>
      </left>
      <right style="thin">
        <color indexed="31"/>
      </right>
      <top/>
      <bottom style="medium">
        <color indexed="8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31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medium">
        <color indexed="8"/>
      </top>
      <bottom/>
      <diagonal/>
    </border>
    <border>
      <left/>
      <right style="thin">
        <color rgb="FFFF0000"/>
      </right>
      <top/>
      <bottom style="thin">
        <color indexed="31"/>
      </bottom>
      <diagonal/>
    </border>
    <border>
      <left/>
      <right style="thin">
        <color rgb="FFFF0000"/>
      </right>
      <top style="thin">
        <color indexed="31"/>
      </top>
      <bottom style="thin">
        <color indexed="31"/>
      </bottom>
      <diagonal/>
    </border>
    <border>
      <left/>
      <right style="thin">
        <color rgb="FFFF0000"/>
      </right>
      <top style="thin">
        <color indexed="31"/>
      </top>
      <bottom/>
      <diagonal/>
    </border>
    <border>
      <left/>
      <right style="thin">
        <color rgb="FFFF0000"/>
      </right>
      <top/>
      <bottom style="medium">
        <color indexed="8"/>
      </bottom>
      <diagonal/>
    </border>
    <border>
      <left style="thin">
        <color indexed="31"/>
      </left>
      <right style="thin">
        <color rgb="FFFF0000"/>
      </right>
      <top/>
      <bottom style="thin">
        <color indexed="31"/>
      </bottom>
      <diagonal/>
    </border>
    <border>
      <left style="thin">
        <color indexed="31"/>
      </left>
      <right style="thin">
        <color rgb="FFFF0000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166" fontId="1" fillId="0" borderId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165" fontId="3" fillId="0" borderId="8" xfId="0" applyNumberFormat="1" applyFont="1" applyBorder="1" applyAlignment="1">
      <alignment horizontal="left" indent="2"/>
    </xf>
    <xf numFmtId="3" fontId="4" fillId="0" borderId="13" xfId="0" applyNumberFormat="1" applyFont="1" applyBorder="1"/>
    <xf numFmtId="3" fontId="4" fillId="0" borderId="6" xfId="0" applyNumberFormat="1" applyFont="1" applyBorder="1"/>
    <xf numFmtId="165" fontId="4" fillId="0" borderId="5" xfId="0" applyNumberFormat="1" applyFont="1" applyBorder="1" applyAlignment="1">
      <alignment horizontal="left"/>
    </xf>
    <xf numFmtId="165" fontId="5" fillId="0" borderId="5" xfId="0" applyNumberFormat="1" applyFont="1" applyBorder="1" applyAlignment="1">
      <alignment horizontal="left" indent="1"/>
    </xf>
    <xf numFmtId="0" fontId="4" fillId="0" borderId="0" xfId="0" applyFont="1"/>
    <xf numFmtId="164" fontId="4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164" fontId="4" fillId="0" borderId="2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/>
    <xf numFmtId="164" fontId="4" fillId="0" borderId="7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 indent="1"/>
    </xf>
    <xf numFmtId="164" fontId="5" fillId="0" borderId="5" xfId="0" applyNumberFormat="1" applyFont="1" applyBorder="1" applyAlignment="1">
      <alignment horizontal="left" indent="1"/>
    </xf>
    <xf numFmtId="164" fontId="5" fillId="0" borderId="7" xfId="0" applyNumberFormat="1" applyFont="1" applyBorder="1" applyAlignment="1">
      <alignment horizontal="right" indent="1"/>
    </xf>
    <xf numFmtId="164" fontId="3" fillId="0" borderId="5" xfId="0" applyNumberFormat="1" applyFont="1" applyBorder="1" applyAlignment="1">
      <alignment horizontal="left" indent="2"/>
    </xf>
    <xf numFmtId="164" fontId="3" fillId="0" borderId="7" xfId="0" applyNumberFormat="1" applyFont="1" applyBorder="1" applyAlignment="1">
      <alignment horizontal="right" indent="2"/>
    </xf>
    <xf numFmtId="0" fontId="2" fillId="0" borderId="0" xfId="0" applyFont="1" applyAlignment="1">
      <alignment horizontal="left" indent="2"/>
    </xf>
    <xf numFmtId="164" fontId="4" fillId="0" borderId="5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left" indent="2"/>
    </xf>
    <xf numFmtId="165" fontId="3" fillId="0" borderId="7" xfId="0" applyNumberFormat="1" applyFont="1" applyBorder="1" applyAlignment="1">
      <alignment horizontal="right" indent="2"/>
    </xf>
    <xf numFmtId="165" fontId="3" fillId="0" borderId="5" xfId="0" applyNumberFormat="1" applyFont="1" applyBorder="1" applyAlignment="1">
      <alignment horizontal="left" indent="3"/>
    </xf>
    <xf numFmtId="165" fontId="3" fillId="0" borderId="7" xfId="0" applyNumberFormat="1" applyFont="1" applyBorder="1" applyAlignment="1">
      <alignment horizontal="right" indent="3"/>
    </xf>
    <xf numFmtId="165" fontId="3" fillId="0" borderId="11" xfId="0" applyNumberFormat="1" applyFont="1" applyBorder="1" applyAlignment="1">
      <alignment horizontal="right" indent="2"/>
    </xf>
    <xf numFmtId="164" fontId="6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indent="2"/>
    </xf>
    <xf numFmtId="165" fontId="3" fillId="0" borderId="0" xfId="0" applyNumberFormat="1" applyFont="1" applyAlignment="1">
      <alignment horizontal="right" indent="2"/>
    </xf>
    <xf numFmtId="165" fontId="4" fillId="0" borderId="17" xfId="0" applyNumberFormat="1" applyFont="1" applyBorder="1" applyAlignment="1">
      <alignment horizontal="left" indent="2"/>
    </xf>
    <xf numFmtId="3" fontId="2" fillId="0" borderId="0" xfId="0" applyNumberFormat="1" applyFont="1"/>
    <xf numFmtId="3" fontId="4" fillId="0" borderId="3" xfId="1" applyNumberFormat="1" applyFont="1" applyFill="1" applyBorder="1" applyAlignment="1" applyProtection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6" xfId="1" applyNumberFormat="1" applyFont="1" applyFill="1" applyBorder="1" applyAlignment="1" applyProtection="1">
      <alignment horizontal="right"/>
    </xf>
    <xf numFmtId="3" fontId="2" fillId="0" borderId="6" xfId="0" applyNumberFormat="1" applyFont="1" applyBorder="1"/>
    <xf numFmtId="3" fontId="2" fillId="0" borderId="10" xfId="0" applyNumberFormat="1" applyFont="1" applyBorder="1"/>
    <xf numFmtId="0" fontId="2" fillId="0" borderId="16" xfId="0" applyFont="1" applyBorder="1"/>
    <xf numFmtId="3" fontId="2" fillId="0" borderId="16" xfId="0" applyNumberFormat="1" applyFont="1" applyBorder="1"/>
    <xf numFmtId="3" fontId="4" fillId="0" borderId="18" xfId="0" applyNumberFormat="1" applyFont="1" applyBorder="1"/>
    <xf numFmtId="0" fontId="4" fillId="2" borderId="0" xfId="0" applyFont="1" applyFill="1"/>
    <xf numFmtId="3" fontId="2" fillId="2" borderId="0" xfId="0" applyNumberFormat="1" applyFont="1" applyFill="1"/>
    <xf numFmtId="0" fontId="2" fillId="2" borderId="0" xfId="0" applyFont="1" applyFill="1"/>
    <xf numFmtId="164" fontId="4" fillId="2" borderId="5" xfId="0" applyNumberFormat="1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left"/>
    </xf>
    <xf numFmtId="165" fontId="3" fillId="2" borderId="5" xfId="0" applyNumberFormat="1" applyFont="1" applyFill="1" applyBorder="1" applyAlignment="1">
      <alignment horizontal="left" indent="2"/>
    </xf>
    <xf numFmtId="165" fontId="3" fillId="2" borderId="9" xfId="0" applyNumberFormat="1" applyFont="1" applyFill="1" applyBorder="1" applyAlignment="1">
      <alignment horizontal="left" indent="2"/>
    </xf>
    <xf numFmtId="164" fontId="6" fillId="2" borderId="0" xfId="0" applyNumberFormat="1" applyFont="1" applyFill="1"/>
    <xf numFmtId="165" fontId="5" fillId="2" borderId="12" xfId="0" applyNumberFormat="1" applyFont="1" applyFill="1" applyBorder="1" applyAlignment="1">
      <alignment horizontal="left" indent="1"/>
    </xf>
    <xf numFmtId="3" fontId="4" fillId="0" borderId="3" xfId="1" applyNumberFormat="1" applyFont="1" applyFill="1" applyBorder="1" applyAlignment="1" applyProtection="1">
      <alignment horizontal="right" vertical="center"/>
    </xf>
    <xf numFmtId="3" fontId="4" fillId="2" borderId="3" xfId="1" applyNumberFormat="1" applyFont="1" applyFill="1" applyBorder="1" applyAlignment="1" applyProtection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 applyProtection="1">
      <alignment horizontal="right" vertical="center"/>
    </xf>
    <xf numFmtId="3" fontId="4" fillId="2" borderId="6" xfId="1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Border="1" applyAlignment="1">
      <alignment horizontal="right" vertical="center"/>
    </xf>
    <xf numFmtId="3" fontId="2" fillId="2" borderId="1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3" fontId="2" fillId="0" borderId="16" xfId="0" applyNumberFormat="1" applyFont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7" fontId="2" fillId="0" borderId="10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2" fillId="2" borderId="6" xfId="0" applyNumberFormat="1" applyFont="1" applyFill="1" applyBorder="1" applyAlignment="1">
      <alignment horizontal="right" vertical="center"/>
    </xf>
    <xf numFmtId="167" fontId="4" fillId="2" borderId="6" xfId="0" applyNumberFormat="1" applyFont="1" applyFill="1" applyBorder="1" applyAlignment="1">
      <alignment horizontal="right" vertical="center"/>
    </xf>
    <xf numFmtId="167" fontId="7" fillId="2" borderId="6" xfId="0" applyNumberFormat="1" applyFont="1" applyFill="1" applyBorder="1" applyAlignment="1">
      <alignment horizontal="right" vertical="center"/>
    </xf>
    <xf numFmtId="3" fontId="2" fillId="2" borderId="5" xfId="0" applyNumberFormat="1" applyFont="1" applyFill="1" applyBorder="1" applyAlignment="1">
      <alignment horizontal="right" vertical="center"/>
    </xf>
    <xf numFmtId="3" fontId="4" fillId="2" borderId="13" xfId="0" applyNumberFormat="1" applyFont="1" applyFill="1" applyBorder="1" applyAlignment="1">
      <alignment horizontal="right" vertical="center"/>
    </xf>
    <xf numFmtId="3" fontId="8" fillId="2" borderId="6" xfId="0" applyNumberFormat="1" applyFont="1" applyFill="1" applyBorder="1" applyAlignment="1">
      <alignment horizontal="right" vertical="center"/>
    </xf>
    <xf numFmtId="167" fontId="2" fillId="2" borderId="0" xfId="0" applyNumberFormat="1" applyFont="1" applyFill="1" applyAlignment="1">
      <alignment horizontal="right" vertical="center"/>
    </xf>
    <xf numFmtId="167" fontId="2" fillId="2" borderId="10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left" indent="2"/>
    </xf>
    <xf numFmtId="165" fontId="3" fillId="2" borderId="5" xfId="0" applyNumberFormat="1" applyFont="1" applyFill="1" applyBorder="1" applyAlignment="1">
      <alignment horizontal="left" indent="3"/>
    </xf>
    <xf numFmtId="165" fontId="3" fillId="2" borderId="9" xfId="0" applyNumberFormat="1" applyFont="1" applyFill="1" applyBorder="1" applyAlignment="1">
      <alignment horizontal="left" indent="3"/>
    </xf>
    <xf numFmtId="165" fontId="3" fillId="2" borderId="15" xfId="0" applyNumberFormat="1" applyFont="1" applyFill="1" applyBorder="1" applyAlignment="1">
      <alignment horizontal="left" indent="2"/>
    </xf>
    <xf numFmtId="3" fontId="4" fillId="0" borderId="5" xfId="0" applyNumberFormat="1" applyFont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3" fontId="4" fillId="2" borderId="4" xfId="1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>
      <alignment horizontal="right" vertical="center"/>
    </xf>
    <xf numFmtId="3" fontId="4" fillId="2" borderId="7" xfId="1" applyNumberFormat="1" applyFont="1" applyFill="1" applyBorder="1" applyAlignment="1" applyProtection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7" fontId="2" fillId="2" borderId="7" xfId="0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167" fontId="7" fillId="2" borderId="7" xfId="0" applyNumberFormat="1" applyFont="1" applyFill="1" applyBorder="1" applyAlignment="1">
      <alignment horizontal="right" vertical="center"/>
    </xf>
    <xf numFmtId="3" fontId="8" fillId="2" borderId="7" xfId="0" applyNumberFormat="1" applyFont="1" applyFill="1" applyBorder="1" applyAlignment="1">
      <alignment horizontal="right" vertical="center"/>
    </xf>
    <xf numFmtId="3" fontId="2" fillId="2" borderId="19" xfId="0" applyNumberFormat="1" applyFont="1" applyFill="1" applyBorder="1" applyAlignment="1">
      <alignment horizontal="right" vertical="center"/>
    </xf>
    <xf numFmtId="3" fontId="2" fillId="0" borderId="20" xfId="0" applyNumberFormat="1" applyFont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9" fillId="0" borderId="0" xfId="0" applyNumberFormat="1" applyFont="1"/>
    <xf numFmtId="3" fontId="4" fillId="2" borderId="14" xfId="0" applyNumberFormat="1" applyFont="1" applyFill="1" applyBorder="1" applyAlignment="1">
      <alignment horizontal="right" vertical="center"/>
    </xf>
    <xf numFmtId="3" fontId="4" fillId="2" borderId="19" xfId="0" applyNumberFormat="1" applyFont="1" applyFill="1" applyBorder="1" applyAlignment="1">
      <alignment horizontal="right" vertical="center"/>
    </xf>
    <xf numFmtId="3" fontId="2" fillId="2" borderId="11" xfId="0" applyNumberFormat="1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horizontal="right" indent="1"/>
    </xf>
    <xf numFmtId="165" fontId="2" fillId="2" borderId="5" xfId="0" applyNumberFormat="1" applyFont="1" applyFill="1" applyBorder="1" applyAlignment="1">
      <alignment horizontal="left" indent="1"/>
    </xf>
    <xf numFmtId="164" fontId="5" fillId="2" borderId="5" xfId="0" applyNumberFormat="1" applyFont="1" applyFill="1" applyBorder="1" applyAlignment="1">
      <alignment horizontal="left" indent="1"/>
    </xf>
    <xf numFmtId="164" fontId="4" fillId="2" borderId="5" xfId="0" applyNumberFormat="1" applyFont="1" applyFill="1" applyBorder="1"/>
    <xf numFmtId="165" fontId="3" fillId="2" borderId="7" xfId="0" applyNumberFormat="1" applyFont="1" applyFill="1" applyBorder="1" applyAlignment="1">
      <alignment horizontal="right" indent="2"/>
    </xf>
    <xf numFmtId="164" fontId="3" fillId="2" borderId="7" xfId="0" applyNumberFormat="1" applyFont="1" applyFill="1" applyBorder="1" applyAlignment="1">
      <alignment horizontal="right" indent="2"/>
    </xf>
    <xf numFmtId="164" fontId="4" fillId="2" borderId="7" xfId="0" applyNumberFormat="1" applyFont="1" applyFill="1" applyBorder="1" applyAlignment="1">
      <alignment horizontal="right"/>
    </xf>
    <xf numFmtId="165" fontId="3" fillId="2" borderId="7" xfId="0" applyNumberFormat="1" applyFont="1" applyFill="1" applyBorder="1" applyAlignment="1">
      <alignment horizontal="right" indent="3"/>
    </xf>
    <xf numFmtId="165" fontId="4" fillId="2" borderId="7" xfId="0" applyNumberFormat="1" applyFont="1" applyFill="1" applyBorder="1" applyAlignment="1">
      <alignment horizontal="right"/>
    </xf>
    <xf numFmtId="164" fontId="10" fillId="2" borderId="7" xfId="0" applyNumberFormat="1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center"/>
    </xf>
    <xf numFmtId="167" fontId="4" fillId="2" borderId="6" xfId="0" applyNumberFormat="1" applyFont="1" applyFill="1" applyBorder="1"/>
    <xf numFmtId="167" fontId="2" fillId="2" borderId="6" xfId="0" applyNumberFormat="1" applyFont="1" applyFill="1" applyBorder="1"/>
    <xf numFmtId="167" fontId="4" fillId="2" borderId="6" xfId="0" applyNumberFormat="1" applyFont="1" applyFill="1" applyBorder="1" applyAlignment="1">
      <alignment horizontal="right"/>
    </xf>
    <xf numFmtId="165" fontId="5" fillId="0" borderId="23" xfId="0" applyNumberFormat="1" applyFont="1" applyBorder="1" applyAlignment="1">
      <alignment horizontal="right" indent="1"/>
    </xf>
    <xf numFmtId="165" fontId="5" fillId="0" borderId="19" xfId="0" applyNumberFormat="1" applyFont="1" applyBorder="1" applyAlignment="1">
      <alignment horizontal="right" indent="1"/>
    </xf>
    <xf numFmtId="165" fontId="3" fillId="0" borderId="19" xfId="0" applyNumberFormat="1" applyFont="1" applyBorder="1" applyAlignment="1">
      <alignment horizontal="right" indent="2"/>
    </xf>
    <xf numFmtId="165" fontId="3" fillId="0" borderId="19" xfId="0" applyNumberFormat="1" applyFont="1" applyBorder="1" applyAlignment="1">
      <alignment horizontal="right" indent="3"/>
    </xf>
    <xf numFmtId="165" fontId="3" fillId="0" borderId="20" xfId="0" applyNumberFormat="1" applyFont="1" applyBorder="1" applyAlignment="1">
      <alignment horizontal="right" indent="2"/>
    </xf>
    <xf numFmtId="165" fontId="4" fillId="0" borderId="21" xfId="0" applyNumberFormat="1" applyFont="1" applyBorder="1" applyAlignment="1">
      <alignment horizontal="right" indent="2"/>
    </xf>
    <xf numFmtId="168" fontId="11" fillId="2" borderId="0" xfId="0" applyNumberFormat="1" applyFont="1" applyFill="1"/>
    <xf numFmtId="168" fontId="2" fillId="2" borderId="0" xfId="0" applyNumberFormat="1" applyFont="1" applyFill="1"/>
    <xf numFmtId="169" fontId="2" fillId="2" borderId="0" xfId="0" applyNumberFormat="1" applyFont="1" applyFill="1"/>
    <xf numFmtId="3" fontId="10" fillId="2" borderId="7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/>
    <xf numFmtId="167" fontId="2" fillId="2" borderId="0" xfId="0" applyNumberFormat="1" applyFont="1" applyFill="1"/>
    <xf numFmtId="167" fontId="2" fillId="0" borderId="28" xfId="0" applyNumberFormat="1" applyFont="1" applyBorder="1" applyAlignment="1">
      <alignment horizontal="right" vertical="center"/>
    </xf>
    <xf numFmtId="3" fontId="4" fillId="2" borderId="26" xfId="0" applyNumberFormat="1" applyFont="1" applyFill="1" applyBorder="1" applyAlignment="1">
      <alignment horizontal="right" vertical="center"/>
    </xf>
    <xf numFmtId="3" fontId="4" fillId="2" borderId="27" xfId="0" applyNumberFormat="1" applyFont="1" applyFill="1" applyBorder="1" applyAlignment="1">
      <alignment horizontal="right" vertical="center"/>
    </xf>
    <xf numFmtId="3" fontId="2" fillId="2" borderId="27" xfId="0" applyNumberFormat="1" applyFont="1" applyFill="1" applyBorder="1" applyAlignment="1">
      <alignment horizontal="right" vertical="center"/>
    </xf>
    <xf numFmtId="3" fontId="2" fillId="0" borderId="28" xfId="0" applyNumberFormat="1" applyFont="1" applyBorder="1" applyAlignment="1">
      <alignment horizontal="right" vertical="center"/>
    </xf>
    <xf numFmtId="3" fontId="2" fillId="2" borderId="24" xfId="0" applyNumberFormat="1" applyFont="1" applyFill="1" applyBorder="1" applyAlignment="1">
      <alignment horizontal="right" vertical="center"/>
    </xf>
    <xf numFmtId="3" fontId="4" fillId="2" borderId="29" xfId="0" applyNumberFormat="1" applyFont="1" applyFill="1" applyBorder="1" applyAlignment="1">
      <alignment horizontal="right" vertical="center"/>
    </xf>
    <xf numFmtId="0" fontId="2" fillId="2" borderId="24" xfId="0" applyFont="1" applyFill="1" applyBorder="1"/>
    <xf numFmtId="3" fontId="4" fillId="2" borderId="30" xfId="0" applyNumberFormat="1" applyFont="1" applyFill="1" applyBorder="1" applyAlignment="1">
      <alignment horizontal="right" vertical="center"/>
    </xf>
    <xf numFmtId="3" fontId="4" fillId="2" borderId="31" xfId="0" applyNumberFormat="1" applyFont="1" applyFill="1" applyBorder="1" applyAlignment="1">
      <alignment horizontal="right" vertical="center"/>
    </xf>
    <xf numFmtId="3" fontId="2" fillId="0" borderId="27" xfId="0" applyNumberFormat="1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3" fontId="2" fillId="2" borderId="3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/>
    <xf numFmtId="164" fontId="2" fillId="2" borderId="0" xfId="0" applyNumberFormat="1" applyFont="1" applyFill="1"/>
    <xf numFmtId="164" fontId="4" fillId="2" borderId="0" xfId="0" applyNumberFormat="1" applyFont="1" applyFill="1" applyAlignment="1">
      <alignment horizontal="right"/>
    </xf>
    <xf numFmtId="0" fontId="3" fillId="2" borderId="0" xfId="0" applyFont="1" applyFill="1"/>
    <xf numFmtId="164" fontId="3" fillId="2" borderId="0" xfId="0" applyNumberFormat="1" applyFont="1" applyFill="1"/>
    <xf numFmtId="0" fontId="3" fillId="2" borderId="0" xfId="0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/>
    <xf numFmtId="164" fontId="3" fillId="2" borderId="7" xfId="0" applyNumberFormat="1" applyFont="1" applyFill="1" applyBorder="1" applyAlignment="1">
      <alignment horizontal="right" indent="1"/>
    </xf>
    <xf numFmtId="0" fontId="2" fillId="2" borderId="0" xfId="0" applyFont="1" applyFill="1" applyAlignment="1">
      <alignment horizontal="left" indent="2"/>
    </xf>
    <xf numFmtId="165" fontId="3" fillId="2" borderId="8" xfId="0" applyNumberFormat="1" applyFont="1" applyFill="1" applyBorder="1" applyAlignment="1">
      <alignment horizontal="left" indent="2"/>
    </xf>
    <xf numFmtId="165" fontId="3" fillId="2" borderId="11" xfId="0" applyNumberFormat="1" applyFont="1" applyFill="1" applyBorder="1" applyAlignment="1">
      <alignment horizontal="right" indent="2"/>
    </xf>
    <xf numFmtId="164" fontId="6" fillId="2" borderId="0" xfId="0" applyNumberFormat="1" applyFont="1" applyFill="1" applyAlignment="1">
      <alignment horizontal="right"/>
    </xf>
    <xf numFmtId="165" fontId="5" fillId="2" borderId="23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left" indent="1"/>
    </xf>
    <xf numFmtId="165" fontId="5" fillId="2" borderId="19" xfId="0" applyNumberFormat="1" applyFont="1" applyFill="1" applyBorder="1" applyAlignment="1">
      <alignment horizontal="right" indent="1"/>
    </xf>
    <xf numFmtId="3" fontId="9" fillId="2" borderId="0" xfId="0" applyNumberFormat="1" applyFont="1" applyFill="1"/>
    <xf numFmtId="165" fontId="3" fillId="2" borderId="19" xfId="0" applyNumberFormat="1" applyFont="1" applyFill="1" applyBorder="1" applyAlignment="1">
      <alignment horizontal="right" indent="2"/>
    </xf>
    <xf numFmtId="165" fontId="3" fillId="2" borderId="19" xfId="0" applyNumberFormat="1" applyFont="1" applyFill="1" applyBorder="1" applyAlignment="1">
      <alignment horizontal="right" indent="3"/>
    </xf>
    <xf numFmtId="165" fontId="3" fillId="2" borderId="20" xfId="0" applyNumberFormat="1" applyFont="1" applyFill="1" applyBorder="1" applyAlignment="1">
      <alignment horizontal="right" indent="2"/>
    </xf>
    <xf numFmtId="165" fontId="3" fillId="2" borderId="0" xfId="0" applyNumberFormat="1" applyFont="1" applyFill="1" applyAlignment="1">
      <alignment horizontal="left" indent="2"/>
    </xf>
    <xf numFmtId="165" fontId="3" fillId="2" borderId="0" xfId="0" applyNumberFormat="1" applyFont="1" applyFill="1" applyAlignment="1">
      <alignment horizontal="right" indent="2"/>
    </xf>
    <xf numFmtId="165" fontId="4" fillId="2" borderId="17" xfId="0" applyNumberFormat="1" applyFont="1" applyFill="1" applyBorder="1" applyAlignment="1">
      <alignment horizontal="left" indent="2"/>
    </xf>
    <xf numFmtId="165" fontId="4" fillId="2" borderId="21" xfId="0" applyNumberFormat="1" applyFont="1" applyFill="1" applyBorder="1" applyAlignment="1">
      <alignment horizontal="right" indent="2"/>
    </xf>
    <xf numFmtId="167" fontId="4" fillId="2" borderId="3" xfId="1" applyNumberFormat="1" applyFont="1" applyFill="1" applyBorder="1" applyAlignment="1" applyProtection="1">
      <alignment horizontal="right"/>
    </xf>
    <xf numFmtId="167" fontId="4" fillId="2" borderId="6" xfId="1" applyNumberFormat="1" applyFont="1" applyFill="1" applyBorder="1" applyAlignment="1" applyProtection="1">
      <alignment horizontal="right"/>
    </xf>
    <xf numFmtId="167" fontId="2" fillId="2" borderId="10" xfId="0" applyNumberFormat="1" applyFont="1" applyFill="1" applyBorder="1"/>
    <xf numFmtId="167" fontId="4" fillId="2" borderId="13" xfId="0" applyNumberFormat="1" applyFont="1" applyFill="1" applyBorder="1"/>
    <xf numFmtId="167" fontId="2" fillId="2" borderId="16" xfId="0" applyNumberFormat="1" applyFont="1" applyFill="1" applyBorder="1"/>
    <xf numFmtId="167" fontId="4" fillId="2" borderId="18" xfId="0" applyNumberFormat="1" applyFont="1" applyFill="1" applyBorder="1"/>
    <xf numFmtId="167" fontId="4" fillId="2" borderId="26" xfId="0" applyNumberFormat="1" applyFont="1" applyFill="1" applyBorder="1" applyAlignment="1">
      <alignment horizontal="right" vertical="center"/>
    </xf>
    <xf numFmtId="167" fontId="4" fillId="2" borderId="27" xfId="0" applyNumberFormat="1" applyFont="1" applyFill="1" applyBorder="1" applyAlignment="1">
      <alignment horizontal="right" vertical="center"/>
    </xf>
    <xf numFmtId="167" fontId="2" fillId="2" borderId="27" xfId="0" applyNumberFormat="1" applyFont="1" applyFill="1" applyBorder="1" applyAlignment="1">
      <alignment horizontal="right" vertical="center"/>
    </xf>
    <xf numFmtId="167" fontId="2" fillId="2" borderId="24" xfId="0" applyNumberFormat="1" applyFont="1" applyFill="1" applyBorder="1" applyAlignment="1">
      <alignment horizontal="right" vertical="center"/>
    </xf>
    <xf numFmtId="167" fontId="4" fillId="2" borderId="29" xfId="0" applyNumberFormat="1" applyFont="1" applyFill="1" applyBorder="1" applyAlignment="1">
      <alignment horizontal="right" vertical="center"/>
    </xf>
    <xf numFmtId="168" fontId="11" fillId="3" borderId="25" xfId="0" applyNumberFormat="1" applyFont="1" applyFill="1" applyBorder="1" applyAlignment="1">
      <alignment horizontal="center" wrapText="1"/>
    </xf>
    <xf numFmtId="168" fontId="11" fillId="3" borderId="24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8" fontId="11" fillId="2" borderId="25" xfId="0" applyNumberFormat="1" applyFont="1" applyFill="1" applyBorder="1" applyAlignment="1">
      <alignment horizontal="center" wrapText="1"/>
    </xf>
    <xf numFmtId="168" fontId="11" fillId="2" borderId="24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vertical="center"/>
    </xf>
    <xf numFmtId="167" fontId="11" fillId="3" borderId="25" xfId="0" applyNumberFormat="1" applyFont="1" applyFill="1" applyBorder="1" applyAlignment="1">
      <alignment horizontal="center" wrapText="1"/>
    </xf>
    <xf numFmtId="167" fontId="11" fillId="3" borderId="24" xfId="0" applyNumberFormat="1" applyFont="1" applyFill="1" applyBorder="1" applyAlignment="1">
      <alignment horizontal="center" wrapText="1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</cellXfs>
  <cellStyles count="2">
    <cellStyle name="Comma_Fiskale ne vite-Elida-30 1 08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\Endriti\Kuadri%20MAKROEKONOMIK\Kuadri%20Makro-Fiskal\Rishikimi%20i%20Buxhetit%202012%20dhe%20Kuadrit%202013-2015%20(Maj%202012)\Rishikimi%20i%20Kuadrit%202013-2015_Korrik2012\My_data\Redi\redi\2005\2005%20buletini%20Korrik%202006\Sample%20Buletini%202005%20Prill_2006.xls?DEF8D42A" TargetMode="External"/><Relationship Id="rId1" Type="http://schemas.openxmlformats.org/officeDocument/2006/relationships/externalLinkPath" Target="file:///\\DEF8D42A\Sample%20Buletini%202005%20Prill_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Endriti\Kuadri%20MAKROEKONOMIK\Kuadri%20Makro-Fiskal\Rishikimi%20i%20Buxhetit%202012%20dhe%20Kuadrit%202013-2015%20(Maj%202012)\Rishikimi%20i%20Kuadrit%202013-2015_Korrik2012\My_data\Redi\redi\2007\File-i%20i%20punes\buletini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112.03170776367188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80.690689086914063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80.690689086914063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117.89999389648438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109.19241333007813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142.32504272460938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106.57022094726563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108.60903930664063</v>
          </cell>
          <cell r="FT12">
            <v>118.89999389648438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1.2229995727539063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114.61209106445313</v>
          </cell>
          <cell r="FW13">
            <v>57.964080810546875</v>
          </cell>
          <cell r="FX13">
            <v>142.04287719726563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132.92599487304688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21.753646850585938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142.60720825195313</v>
          </cell>
          <cell r="FY14">
            <v>110.39999389648438</v>
          </cell>
          <cell r="FZ14">
            <v>112.03170776367188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135.14950561523438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112.27755737304688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137.95101928710938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140.02871704101563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109.50912475585938</v>
          </cell>
          <cell r="FT17">
            <v>120.69999694824219</v>
          </cell>
          <cell r="FU17">
            <v>8.5858249664306641</v>
          </cell>
          <cell r="FV17">
            <v>116.37374877929688</v>
          </cell>
          <cell r="FW17">
            <v>65.603927612304688</v>
          </cell>
          <cell r="FX17">
            <v>147.9683837890625</v>
          </cell>
          <cell r="FY17">
            <v>111.89999389648438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107.52828979492188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4.3479995727539063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35.470596313476563</v>
          </cell>
          <cell r="FO18">
            <v>21.599990844726563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109.70913696289063</v>
          </cell>
          <cell r="FT18">
            <v>121.39999389648438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150.33859252929688</v>
          </cell>
          <cell r="FY18">
            <v>112</v>
          </cell>
          <cell r="FZ18">
            <v>114.72744750976563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142.13766479492188</v>
          </cell>
          <cell r="GE18">
            <v>108.03549194335938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109.70913696289063</v>
          </cell>
          <cell r="FT19">
            <v>121.59999084472656</v>
          </cell>
          <cell r="FU19">
            <v>14.395940780639648</v>
          </cell>
          <cell r="FV19">
            <v>116.99551391601563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114.72744750976563</v>
          </cell>
          <cell r="GA19">
            <v>111.20059204101563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4.7435989379882813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38.001846313476563</v>
          </cell>
          <cell r="FO20">
            <v>39.5</v>
          </cell>
          <cell r="FP20">
            <v>33.513320922851563</v>
          </cell>
          <cell r="FQ20">
            <v>979.526123046875</v>
          </cell>
          <cell r="FR20">
            <v>113.57865905761719</v>
          </cell>
          <cell r="FS20">
            <v>109.70913696289063</v>
          </cell>
          <cell r="FT20">
            <v>121.89999389648438</v>
          </cell>
          <cell r="FU20">
            <v>16.05096435546875</v>
          </cell>
          <cell r="FV20">
            <v>117.306396484375</v>
          </cell>
          <cell r="FW20">
            <v>72.696609497070313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30.225997924804688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114.03787231445313</v>
          </cell>
          <cell r="FS21">
            <v>109.70913696289063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114.72744750976563</v>
          </cell>
          <cell r="GA21">
            <v>112.06393432617188</v>
          </cell>
          <cell r="GB21">
            <v>7707.05078125</v>
          </cell>
          <cell r="GC21">
            <v>4422915</v>
          </cell>
          <cell r="GD21">
            <v>155.29122924804688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114.34402465820313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114.96530151367188</v>
          </cell>
          <cell r="GA22">
            <v>111.87625122070313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115.12387084960938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160.11837768554688</v>
          </cell>
          <cell r="GE23">
            <v>108.65542602539063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155.04391479492188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123.89999389648438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112.89999389648438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163.76345825195313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124.39999389648438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156.98983764648438</v>
          </cell>
          <cell r="FY26">
            <v>113.09999084472656</v>
          </cell>
          <cell r="FZ26">
            <v>115.75816345214844</v>
          </cell>
          <cell r="GA26">
            <v>112.13900756835938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108.99356079101563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1.5717391967773438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91.186721801757813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115.87472534179688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157.38204956054688</v>
          </cell>
          <cell r="FY28">
            <v>114.29998779296875</v>
          </cell>
          <cell r="FZ28">
            <v>116.94746398925781</v>
          </cell>
          <cell r="GA28">
            <v>112.35482788085938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93.599990844726563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126.89999389648438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162.75393676757813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95.790878295898438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105.27853393554688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100.57980346679688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112.61758422851563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104.70254516601563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113.21817016601563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95.139999389648438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119.48257446289063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129.39999389648438</v>
          </cell>
          <cell r="FU34">
            <v>105.90350341796875</v>
          </cell>
          <cell r="FV34">
            <v>119.37895202636719</v>
          </cell>
          <cell r="FW34">
            <v>102.99917602539063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122.20999145507813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117.63504028320313</v>
          </cell>
          <cell r="FS35">
            <v>112.30935668945313</v>
          </cell>
          <cell r="FT35">
            <v>129.89999389648438</v>
          </cell>
          <cell r="FU35">
            <v>107.38673400878906</v>
          </cell>
          <cell r="FV35">
            <v>119.27532958984375</v>
          </cell>
          <cell r="FW35">
            <v>106.29513549804688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122.32998657226563</v>
          </cell>
          <cell r="FN36">
            <v>105.55477905273438</v>
          </cell>
          <cell r="FO36">
            <v>114.89999389648438</v>
          </cell>
          <cell r="FP36">
            <v>125.21841430664063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110.07156372070313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113.28384399414063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110.96603393554688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112.50936889648438</v>
          </cell>
          <cell r="FT37">
            <v>130.79998779296875</v>
          </cell>
          <cell r="FU37">
            <v>115.24443054199219</v>
          </cell>
          <cell r="FV37">
            <v>119.58621215820313</v>
          </cell>
          <cell r="FW37">
            <v>113.85906982421875</v>
          </cell>
          <cell r="FX37">
            <v>167.49435424804688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129.77999877929688</v>
          </cell>
          <cell r="FN38">
            <v>117.66571044921875</v>
          </cell>
          <cell r="FO38">
            <v>123.89999389648438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112.70938110351563</v>
          </cell>
          <cell r="FT38">
            <v>131.33999633789063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110.79696655273438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1.5361099243164063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121.66635131835938</v>
          </cell>
          <cell r="FO39">
            <v>127</v>
          </cell>
          <cell r="FP39">
            <v>138.29031372070313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113.80947875976563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120.11892700195313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130.82022094726563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119.62496948242188</v>
          </cell>
          <cell r="FS41">
            <v>114.00949096679688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178.01998901367188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119.89199829101563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116.85598754882813</v>
          </cell>
          <cell r="FV43">
            <v>120.82974243164063</v>
          </cell>
          <cell r="FW43">
            <v>125.55999755859375</v>
          </cell>
          <cell r="FX43">
            <v>172.91195678710938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112.60037231445313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112.43130493164063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1.5496597290039063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116.28298950195313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113.60946655273438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114.00949096679688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113.22030639648438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148.39999389648438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133.89999389648438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117.89999389648438</v>
          </cell>
          <cell r="FZ47">
            <v>121.9425048828125</v>
          </cell>
          <cell r="GA47">
            <v>115.77999877929688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113.38937377929688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121.38528442382813</v>
          </cell>
          <cell r="FS48">
            <v>114.20950317382813</v>
          </cell>
          <cell r="FT48">
            <v>134.27999877929688</v>
          </cell>
          <cell r="FU48">
            <v>120.86599731445313</v>
          </cell>
          <cell r="FV48">
            <v>120.93336486816406</v>
          </cell>
          <cell r="FW48">
            <v>127.57998657226563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131.38558959960938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121.38528442382813</v>
          </cell>
          <cell r="FS49">
            <v>114.40953063964844</v>
          </cell>
          <cell r="FT49">
            <v>134.40998840332031</v>
          </cell>
          <cell r="FU49">
            <v>122.92098999023438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116.15536499023438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156.39999389648438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132.32998657226563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181.48983764648438</v>
          </cell>
          <cell r="FY51">
            <v>118.19999694824219</v>
          </cell>
          <cell r="FZ51">
            <v>122.89395141601563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118.89999389648438</v>
          </cell>
          <cell r="FZ52">
            <v>123.21109008789063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113.89657592773438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137.48635864257813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149.51998901367188</v>
          </cell>
          <cell r="FN53">
            <v>128.83358764648438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182.05416870117188</v>
          </cell>
          <cell r="FY53">
            <v>118.89999389648438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114.23471069335938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137.95590209960938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125.80599975585938</v>
          </cell>
          <cell r="FV54">
            <v>122.69503784179688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146.82998657226563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183.91647338867188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115.02371215820313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136.93075561523438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123.06906127929688</v>
          </cell>
          <cell r="FS57">
            <v>115.30960083007813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125.66897583007813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136.29214477539063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123.37521362304688</v>
          </cell>
          <cell r="FS58">
            <v>115.50961303710938</v>
          </cell>
          <cell r="FT58">
            <v>135.70999145507813</v>
          </cell>
          <cell r="FU58">
            <v>121.57899475097656</v>
          </cell>
          <cell r="FV58">
            <v>123.31680297851563</v>
          </cell>
          <cell r="FW58">
            <v>137.02999877929688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135.53286743164063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171.99899291992188</v>
          </cell>
          <cell r="FQ59">
            <v>7396.95703125</v>
          </cell>
          <cell r="FR59">
            <v>123.68135070800781</v>
          </cell>
          <cell r="FS59">
            <v>115.50961303710938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120.89999389648438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136.45999145507813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135.98410034179688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3280.5480346679688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123.89999389648438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112.89999389648438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163.76345825195313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112.50936889648438</v>
          </cell>
          <cell r="FT83">
            <v>130.79998779296875</v>
          </cell>
          <cell r="FU83">
            <v>115.24443054199219</v>
          </cell>
          <cell r="FV83">
            <v>119.58621215820313</v>
          </cell>
          <cell r="FW83">
            <v>113.85906982421875</v>
          </cell>
          <cell r="FX83">
            <v>167.49435424804688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121.38528442382813</v>
          </cell>
          <cell r="FS84">
            <v>114.20950317382813</v>
          </cell>
          <cell r="FT84">
            <v>134.27999877929688</v>
          </cell>
          <cell r="FU84">
            <v>120.86599731445313</v>
          </cell>
          <cell r="FV84">
            <v>120.93336486816406</v>
          </cell>
          <cell r="FW84">
            <v>127.57998657226563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136.45999145507813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136.45999145507813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  <sheetName val=" DPT Dhjetor  dhe Prog  2023"/>
      <sheetName val="Totale mujor prog me DRT"/>
      <sheetName val="Plani sipas muajve (Kuota)"/>
    </sheetNames>
    <sheetDataSet>
      <sheetData sheetId="0" refreshError="1"/>
      <sheetData sheetId="1" refreshError="1"/>
      <sheetData sheetId="2"/>
      <sheetData sheetId="3" refreshError="1">
        <row r="102">
          <cell r="G102">
            <v>0</v>
          </cell>
        </row>
        <row r="174">
          <cell r="G174" t="str">
            <v>Table 2. Georgia: Balance of Payment, Summary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G175" t="str">
            <v>(In millions of US dollars)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E178">
            <v>0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G179">
            <v>11.095000000000001</v>
          </cell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E179">
            <v>12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E183">
            <v>0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E184">
            <v>0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E185">
            <v>4776268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E186">
            <v>0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E187">
            <v>47762.68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E188">
            <v>1.3819999999999999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5">
          <cell r="C5" t="str">
            <v>Table 3.  Georgia: External financing requirements and sources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D17">
            <v>77.8</v>
          </cell>
          <cell r="H17">
            <v>77.8</v>
          </cell>
          <cell r="L17">
            <v>77.8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D18">
            <v>14</v>
          </cell>
          <cell r="L18" t="str">
            <v xml:space="preserve">-- </v>
          </cell>
          <cell r="N18">
            <v>14</v>
          </cell>
          <cell r="Q18">
            <v>14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D19">
            <v>4.8</v>
          </cell>
          <cell r="L19">
            <v>115.29999999999998</v>
          </cell>
          <cell r="M19">
            <v>4.8</v>
          </cell>
          <cell r="Q19">
            <v>4.8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D21">
            <v>12</v>
          </cell>
          <cell r="L21">
            <v>353.18227544000001</v>
          </cell>
          <cell r="N21">
            <v>12</v>
          </cell>
          <cell r="Q21">
            <v>12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1.3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20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52.3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D25">
            <v>14.7</v>
          </cell>
          <cell r="L25">
            <v>86.568710940000003</v>
          </cell>
          <cell r="Q25">
            <v>88.035017000000011</v>
          </cell>
          <cell r="R25">
            <v>14.7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14.7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20.9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60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4.4000000000000004</v>
          </cell>
          <cell r="AF29">
            <v>-9.7439999999999891</v>
          </cell>
          <cell r="AG29">
            <v>12.802999999999997</v>
          </cell>
        </row>
        <row r="30"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4.45</v>
          </cell>
          <cell r="X30">
            <v>0</v>
          </cell>
          <cell r="Y30">
            <v>0</v>
          </cell>
          <cell r="Z30">
            <v>0</v>
          </cell>
          <cell r="AA30">
            <v>4.45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15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60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25</v>
          </cell>
          <cell r="AG34">
            <v>91.244403496465026</v>
          </cell>
        </row>
        <row r="35"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13.4</v>
          </cell>
          <cell r="AG35">
            <v>304.83047379830947</v>
          </cell>
        </row>
        <row r="36"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16.5</v>
          </cell>
          <cell r="AG36">
            <v>134.45482369999996</v>
          </cell>
        </row>
        <row r="37"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40</v>
          </cell>
        </row>
        <row r="40"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25</v>
          </cell>
          <cell r="AH40" t="str">
            <v/>
          </cell>
        </row>
        <row r="41"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7.6</v>
          </cell>
          <cell r="AI41" t="str">
            <v/>
          </cell>
        </row>
        <row r="42"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 t="str">
            <v/>
          </cell>
          <cell r="AH42">
            <v>15</v>
          </cell>
        </row>
        <row r="43"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 t="str">
            <v/>
          </cell>
          <cell r="AH43">
            <v>15</v>
          </cell>
        </row>
        <row r="44"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  <cell r="AH44">
            <v>40</v>
          </cell>
        </row>
        <row r="45"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0</v>
          </cell>
          <cell r="AI45">
            <v>25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  <cell r="AI46">
            <v>10</v>
          </cell>
        </row>
        <row r="47"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  <cell r="AI47">
            <v>10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  <cell r="AI48">
            <v>15</v>
          </cell>
        </row>
        <row r="49"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/>
          </cell>
          <cell r="AJ49">
            <v>10</v>
          </cell>
        </row>
        <row r="50"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  <cell r="AJ50">
            <v>20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  <cell r="AJ51">
            <v>10</v>
          </cell>
        </row>
        <row r="52"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  <cell r="AJ52">
            <v>0</v>
          </cell>
          <cell r="AK52">
            <v>20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2">
          <cell r="C2" t="str">
            <v>Table 33.  Georgia:  Balance of Payments</v>
          </cell>
        </row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G18">
            <v>0.3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38.75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10</v>
          </cell>
          <cell r="AA26">
            <v>0</v>
          </cell>
          <cell r="AD26" t="str">
            <v>Sources:  Georgian authorities, and Fund staff estimates.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3"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D35">
            <v>-0.5</v>
          </cell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>
            <v>64</v>
          </cell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D42" t="str">
            <v>--</v>
          </cell>
          <cell r="G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D44">
            <v>596.9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A63" t="str">
            <v>Prel.</v>
          </cell>
          <cell r="AK63">
            <v>3</v>
          </cell>
          <cell r="AL63">
            <v>3</v>
          </cell>
          <cell r="AM63">
            <v>3</v>
          </cell>
        </row>
        <row r="64"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D76">
            <v>543.6</v>
          </cell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D77">
            <v>364.8</v>
          </cell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D78">
            <v>142.6</v>
          </cell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D79">
            <v>181.2</v>
          </cell>
          <cell r="E79" t="str">
            <v xml:space="preserve"> 2/</v>
          </cell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D80">
            <v>11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D81">
            <v>7.6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D82">
            <v>22.4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D85">
            <v>10.3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D86">
            <v>79.099999999999994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D87">
            <v>0.9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</sheetData>
      <sheetData sheetId="12" refreshError="1">
        <row r="5">
          <cell r="C5" t="str">
            <v>Table.  Georgia: Projected Fund Position</v>
          </cell>
        </row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 t="str">
            <v>Est.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 t="str">
            <v>Projections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669.16434867175531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846.93294779845314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660.69593190985245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718.34194169505429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404.80677178157521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415.37438259343139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571.28192946721333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599.40497722551584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D17">
            <v>77.8</v>
          </cell>
          <cell r="H17">
            <v>77.8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D18">
            <v>14</v>
          </cell>
          <cell r="L18" t="str">
            <v xml:space="preserve">-- </v>
          </cell>
          <cell r="N18">
            <v>14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D19">
            <v>4.8</v>
          </cell>
          <cell r="L19">
            <v>115.29999999999998</v>
          </cell>
          <cell r="M19">
            <v>4.8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D21">
            <v>12</v>
          </cell>
          <cell r="L21">
            <v>353.18227544000001</v>
          </cell>
          <cell r="N21">
            <v>12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D25">
            <v>14.7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146.74613212707726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  <cell r="D54">
            <v>30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C57" t="str">
            <v>2/  Includes changes in commercial banks' net foreign assets, short term capital inflows, foreign direct</v>
          </cell>
          <cell r="D57">
            <v>0</v>
          </cell>
        </row>
        <row r="58">
          <cell r="C58" t="str">
            <v>investment, and errors and omissions.</v>
          </cell>
          <cell r="D58">
            <v>0</v>
          </cell>
        </row>
        <row r="59">
          <cell r="D59">
            <v>0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17.015000000000001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-5.126499999999993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-148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H14">
            <v>15</v>
          </cell>
          <cell r="AI14">
            <v>34.8701013478425</v>
          </cell>
          <cell r="AJ14">
            <v>0</v>
          </cell>
          <cell r="AK14">
            <v>34.8701013478425</v>
          </cell>
          <cell r="AL14">
            <v>0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121.80000000000001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93.936999999999998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167.89999999999998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H15">
            <v>15</v>
          </cell>
          <cell r="AI15">
            <v>34.8701013478425</v>
          </cell>
          <cell r="AJ15">
            <v>0</v>
          </cell>
          <cell r="AK15">
            <v>34.8701013478425</v>
          </cell>
          <cell r="AL15">
            <v>0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E16" t="str">
            <v>(2, 15)</v>
          </cell>
          <cell r="F16">
            <v>1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E18" t="str">
            <v>(2, 9)</v>
          </cell>
          <cell r="F18">
            <v>6</v>
          </cell>
          <cell r="G18">
            <v>0.3</v>
          </cell>
          <cell r="L18">
            <v>1</v>
          </cell>
          <cell r="P18">
            <v>9</v>
          </cell>
          <cell r="Q18">
            <v>4.9468750000000004</v>
          </cell>
          <cell r="U18">
            <v>3</v>
          </cell>
          <cell r="V18">
            <v>186.6</v>
          </cell>
          <cell r="Y18">
            <v>0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AF21">
            <v>0</v>
          </cell>
          <cell r="AG21">
            <v>15</v>
          </cell>
          <cell r="AH21">
            <v>15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-94.292551517035733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90.600296560974527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264.77757253431372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H23">
            <v>0</v>
          </cell>
          <cell r="AI23">
            <v>7.1981713246170758</v>
          </cell>
          <cell r="AJ23">
            <v>0</v>
          </cell>
          <cell r="AK23">
            <v>7.1981713246170758</v>
          </cell>
          <cell r="AL23">
            <v>0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112.327915659072</v>
          </cell>
          <cell r="R25">
            <v>4.6500000000000004</v>
          </cell>
          <cell r="V25">
            <v>103.56816700000002</v>
          </cell>
          <cell r="X25">
            <v>0.35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214.70000000000002</v>
          </cell>
          <cell r="AA27">
            <v>217.9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-40.724649999999968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79.174999999999983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60.956999999999994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344.28827171202232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89.562789408209255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41.069916078917899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21.273167490399771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13.801717808040767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16.449703436675524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156.69999999999999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158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173.3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D41" t="str">
            <v>ok</v>
          </cell>
          <cell r="G41">
            <v>0.7096554856883287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2.6860631547671763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2.4691615269211535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1.9760547320410489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47.179562820395603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39.678607853981596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9.2347790758080226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5.9994024358279701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1216.6878170301247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1357.4217272161641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1505.6777416447526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D45">
            <v>-0.32</v>
          </cell>
          <cell r="G45">
            <v>122.18749057469181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63.938662886737731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45.103290936163418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43.355042482016749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47.862087591629631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47.862087591629631</v>
          </cell>
        </row>
        <row r="48">
          <cell r="C48" t="str">
            <v>Sources:  State Department and  Statistics; and Fund staff estimates.</v>
          </cell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</row>
        <row r="49">
          <cell r="C49" t="str">
            <v>Sources:  State Department and  Statistics; and Fund staff estimates.</v>
          </cell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 t="str">
            <v>1/  There have been significant changes in the coverage of trade data and, as a result, caution is needed</v>
          </cell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 t="str">
            <v xml:space="preserve">in comparing annual totals.  </v>
          </cell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 t="str">
            <v>2/  Includes a valuation adjustment.</v>
          </cell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</row>
        <row r="58">
          <cell r="C58" t="str">
            <v>(In millions of U.S. dollars)</v>
          </cell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</row>
        <row r="60">
          <cell r="C60" t="str">
            <v>(In millions of U.S. dollars)</v>
          </cell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D61">
            <v>1993</v>
          </cell>
          <cell r="E61" t="str">
            <v>(3.5, 15)</v>
          </cell>
          <cell r="G61">
            <v>1994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1995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1996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1997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1998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E66">
            <v>0</v>
          </cell>
          <cell r="G66">
            <v>1003.8800042323173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E67" t="str">
            <v>(2, 7)</v>
          </cell>
          <cell r="G67">
            <v>1003.8800042323173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E68" t="str">
            <v>(2, 6)</v>
          </cell>
          <cell r="G68">
            <v>193.18917549999998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E69" t="str">
            <v>(2, 7)</v>
          </cell>
          <cell r="G69">
            <v>0.97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85.960000000000008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162.73999999999998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226.95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E70">
            <v>0</v>
          </cell>
          <cell r="G70">
            <v>40.487250000000003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116.13041999999999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189.5436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257.76420000000002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78.976500000000001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151.626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33.180119999999995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31.590599999999998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30.325200000000002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E73" t="str">
            <v>(2, 7)</v>
          </cell>
          <cell r="G73">
            <v>40.487250000000003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82.950299999999999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78.976500000000001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75.813000000000002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852.22409129249991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837.16870150253953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852.26256670475254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684.27676886382676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635.37281185990253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639.18209164426128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167.05280383613206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175.35183600514989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179.27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453.15625072582014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394.3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394.3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19.657785214241716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19.593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19.593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15.67583744337159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16.323884210491279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16.3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26.734091644261298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27.804091644261298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27.804091644261298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45.370071368401547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47.944576202201667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54.338000000000001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104.1688889449775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110.33822648415094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90.020416666666677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18.408362115294118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43.513086956284482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68.722058393824668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1.82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9.7200000000000006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9.7200000000000006</v>
          </cell>
        </row>
        <row r="91">
          <cell r="C91" t="str">
            <v>Sources:  Georgian authorities; and Fund staff estimates.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C92" t="str">
            <v>Sources:  Georgian authorities; and Fund staff estimates.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C93" t="str">
            <v>1/  Under a preliminary agreement reached in February 1995, all of Georgia's obligations 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</row>
        <row r="97">
          <cell r="C97" t="str">
            <v>reached in March 1996.</v>
          </cell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  <sheetName val="J(Priv.Cap)"/>
      <sheetName val="Contents"/>
      <sheetName val="External assumptions"/>
      <sheetName val="Overview"/>
      <sheetName val="Vulnerabilities"/>
      <sheetName val="RealGDP"/>
      <sheetName val="Elasticities"/>
      <sheetName val="P&amp;Q"/>
      <sheetName val="CPI"/>
      <sheetName val="Exch rate"/>
      <sheetName val="Table 2.2"/>
      <sheetName val="Table 2.3 "/>
      <sheetName val="Table 2.3A"/>
      <sheetName val="Consistency check"/>
      <sheetName val="Table 2.5"/>
      <sheetName val="BoP"/>
      <sheetName val="Exports"/>
      <sheetName val="Imports"/>
      <sheetName val="Services"/>
      <sheetName val="Table 3.5"/>
      <sheetName val="Table 3.6"/>
      <sheetName val="ExtDebt"/>
      <sheetName val="ExtDebt Service"/>
      <sheetName val="Ext Debt Dynamics"/>
      <sheetName val="NIIP"/>
      <sheetName val="Fiscal Exp. &amp; Bal. (GFSM 2001)"/>
      <sheetName val="Fiscal Revenues"/>
      <sheetName val="GenGov"/>
      <sheetName val="NetWorth"/>
      <sheetName val="Fiscal Exp. &amp; Bal. (GFSM 1986)"/>
      <sheetName val="Table 4.1B"/>
      <sheetName val="Table 4.2"/>
      <sheetName val="BI"/>
      <sheetName val="Monetary Survey"/>
      <sheetName val="Int. Rates"/>
      <sheetName val="Table 5.3"/>
      <sheetName val="Table 5.5"/>
      <sheetName val="Table 5.6"/>
      <sheetName val="Table 6.0a"/>
      <sheetName val="Table 6.0b"/>
      <sheetName val="Table 6.0c"/>
      <sheetName val="Table 6.1"/>
      <sheetName val="Table 6.2"/>
      <sheetName val="2012 FoF"/>
      <sheetName val="2013 FoF"/>
      <sheetName val="Table 6.4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154.89999389648438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155.10000610351563</v>
          </cell>
          <cell r="J181">
            <v>154.72999572753906</v>
          </cell>
          <cell r="AA181">
            <v>100</v>
          </cell>
        </row>
        <row r="182">
          <cell r="D182">
            <v>155.10000610351563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154.85000610351563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152.39999389648438</v>
          </cell>
          <cell r="J186">
            <v>152.46000671386719</v>
          </cell>
          <cell r="AA186">
            <v>100</v>
          </cell>
        </row>
        <row r="187">
          <cell r="D187">
            <v>152.60000610351563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154.10000610351563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153.60000610351563</v>
          </cell>
          <cell r="AA191">
            <v>100</v>
          </cell>
        </row>
        <row r="192">
          <cell r="D192">
            <v>155</v>
          </cell>
          <cell r="J192">
            <v>154.08999633789063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154.77999877929688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154.39999389648438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153.16000366210938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153.02999877929688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153.35000610351563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153.39999389648438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153.10000610351563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152.10000610351563</v>
          </cell>
          <cell r="J211">
            <v>150.8699951171875</v>
          </cell>
          <cell r="AA211">
            <v>100</v>
          </cell>
        </row>
        <row r="212">
          <cell r="D212">
            <v>152.10000610351563</v>
          </cell>
          <cell r="J212">
            <v>151.60000610351563</v>
          </cell>
          <cell r="AA212">
            <v>100</v>
          </cell>
        </row>
        <row r="213">
          <cell r="D213">
            <v>151.60000610351563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149.89999389648438</v>
          </cell>
          <cell r="J218">
            <v>149.30000305175781</v>
          </cell>
          <cell r="AA218">
            <v>100</v>
          </cell>
        </row>
        <row r="219">
          <cell r="D219">
            <v>149.39999389648438</v>
          </cell>
          <cell r="J219">
            <v>149.10000610351563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149.16000366210938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149.64999389648438</v>
          </cell>
          <cell r="J223">
            <v>149.41999816894531</v>
          </cell>
          <cell r="AA223">
            <v>100</v>
          </cell>
        </row>
        <row r="224">
          <cell r="D224">
            <v>149.39999389648438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146.60000610351563</v>
          </cell>
          <cell r="J231">
            <v>146.14999389648438</v>
          </cell>
          <cell r="AA231">
            <v>100</v>
          </cell>
        </row>
        <row r="232">
          <cell r="D232">
            <v>146.60000610351563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145.91000366210938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149.35000610351563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151.60000610351563</v>
          </cell>
          <cell r="J242">
            <v>150.25999450683594</v>
          </cell>
          <cell r="AA242">
            <v>100</v>
          </cell>
        </row>
        <row r="243">
          <cell r="D243">
            <v>151.60000610351563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149.77999877929688</v>
          </cell>
          <cell r="AA244">
            <v>100</v>
          </cell>
        </row>
        <row r="245">
          <cell r="D245">
            <v>150.89999389648438</v>
          </cell>
          <cell r="J245">
            <v>150.14999389648438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151.10000610351563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151.10000610351563</v>
          </cell>
          <cell r="J250">
            <v>149.89999389648438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150.89999389648438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149.41000366210938</v>
          </cell>
          <cell r="AA256">
            <v>100</v>
          </cell>
        </row>
        <row r="257">
          <cell r="D257">
            <v>148.39999389648438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147.60000610351563</v>
          </cell>
          <cell r="AA261">
            <v>100</v>
          </cell>
        </row>
        <row r="262">
          <cell r="D262">
            <v>148.19999694824219</v>
          </cell>
          <cell r="J262">
            <v>147.85000610351563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148.39999389648438</v>
          </cell>
          <cell r="J265">
            <v>147.27999877929688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147.60000610351563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147.39999389648438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146.16000366210938</v>
          </cell>
          <cell r="AA271">
            <v>100</v>
          </cell>
        </row>
        <row r="272">
          <cell r="D272">
            <v>145.39999389648438</v>
          </cell>
          <cell r="J272">
            <v>145.27999877929688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143.60000610351563</v>
          </cell>
          <cell r="AA274">
            <v>100</v>
          </cell>
        </row>
        <row r="275">
          <cell r="D275">
            <v>143.19999694824219</v>
          </cell>
          <cell r="J275">
            <v>143.47000122070313</v>
          </cell>
          <cell r="AA275">
            <v>100</v>
          </cell>
        </row>
        <row r="276">
          <cell r="D276">
            <v>143.89999389648438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142.89999389648438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143.22000122070313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141.89999389648438</v>
          </cell>
          <cell r="J283">
            <v>142.08999633789063</v>
          </cell>
          <cell r="AA283">
            <v>100</v>
          </cell>
        </row>
        <row r="284">
          <cell r="D284">
            <v>141.19999694824219</v>
          </cell>
          <cell r="J284">
            <v>141.58999633789063</v>
          </cell>
          <cell r="AA284">
            <v>100</v>
          </cell>
        </row>
        <row r="285">
          <cell r="D285">
            <v>141.89999389648438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141.27999877929688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141.60000610351563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142.02999877929688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141.60000610351563</v>
          </cell>
          <cell r="J293">
            <v>141.08999633789063</v>
          </cell>
          <cell r="AA293">
            <v>100</v>
          </cell>
        </row>
        <row r="294">
          <cell r="D294">
            <v>141.39999389648438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140.89999389648438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140.27999877929688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141.27999877929688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142.10000610351563</v>
          </cell>
          <cell r="J303">
            <v>141.42999267578125</v>
          </cell>
          <cell r="AA303">
            <v>100</v>
          </cell>
        </row>
        <row r="304">
          <cell r="D304">
            <v>142.10000610351563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141.60000610351563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141.60000610351563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142.89999389648438</v>
          </cell>
          <cell r="J310">
            <v>142.24000549316406</v>
          </cell>
          <cell r="AA310">
            <v>100</v>
          </cell>
        </row>
        <row r="311">
          <cell r="D311">
            <v>142.89999389648438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141.85000610351563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142.89999389648438</v>
          </cell>
          <cell r="J315">
            <v>141.78999328613281</v>
          </cell>
          <cell r="AA315">
            <v>100</v>
          </cell>
        </row>
        <row r="316">
          <cell r="D316">
            <v>142.89999389648438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142.10000610351563</v>
          </cell>
          <cell r="J319">
            <v>141.14999389648438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140.60000610351563</v>
          </cell>
          <cell r="AA321">
            <v>100</v>
          </cell>
        </row>
        <row r="322">
          <cell r="D322">
            <v>140.60000610351563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140.10000610351563</v>
          </cell>
          <cell r="J324">
            <v>139.72999572753906</v>
          </cell>
          <cell r="AA324">
            <v>100</v>
          </cell>
        </row>
        <row r="325">
          <cell r="D325">
            <v>140.39999389648438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140.10000610351563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139.16000366210938</v>
          </cell>
          <cell r="AA331">
            <v>100</v>
          </cell>
        </row>
        <row r="332">
          <cell r="D332">
            <v>139.39999389648438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M126"/>
  <sheetViews>
    <sheetView showGridLines="0" tabSelected="1" zoomScaleNormal="100" workbookViewId="0">
      <pane xSplit="2" ySplit="5" topLeftCell="R6" activePane="bottomRight" state="frozen"/>
      <selection activeCell="C6" sqref="C6"/>
      <selection pane="topRight" activeCell="C6" sqref="C6"/>
      <selection pane="bottomLeft" activeCell="C6" sqref="C6"/>
      <selection pane="bottomRight" activeCell="B1" sqref="B1"/>
    </sheetView>
  </sheetViews>
  <sheetFormatPr defaultRowHeight="12.75" outlineLevelRow="2" x14ac:dyDescent="0.2"/>
  <cols>
    <col min="1" max="1" width="3.28515625" style="1" customWidth="1"/>
    <col min="2" max="2" width="48.7109375" style="1" customWidth="1"/>
    <col min="3" max="27" width="8.140625" style="1" customWidth="1"/>
    <col min="28" max="35" width="9.140625" style="46" customWidth="1"/>
    <col min="36" max="36" width="48.7109375" style="1" customWidth="1"/>
    <col min="37" max="37" width="9.140625" style="1" customWidth="1"/>
    <col min="38" max="16384" width="9.140625" style="1"/>
  </cols>
  <sheetData>
    <row r="1" spans="2:36" ht="12" customHeight="1" x14ac:dyDescent="0.2">
      <c r="AA1" s="7"/>
      <c r="AB1" s="44"/>
      <c r="AC1" s="44"/>
      <c r="AD1" s="44"/>
      <c r="AE1" s="44"/>
      <c r="AF1" s="44"/>
      <c r="AG1" s="44"/>
      <c r="AH1" s="44"/>
      <c r="AI1" s="44"/>
    </row>
    <row r="2" spans="2:36" ht="17.25" customHeight="1" x14ac:dyDescent="0.2">
      <c r="B2" s="8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AA2" s="35"/>
      <c r="AB2" s="45"/>
      <c r="AC2" s="45"/>
      <c r="AD2" s="45"/>
      <c r="AE2" s="45"/>
      <c r="AF2" s="45"/>
      <c r="AG2" s="128"/>
      <c r="AH2" s="128"/>
      <c r="AI2" s="128"/>
      <c r="AJ2" s="10" t="s">
        <v>185</v>
      </c>
    </row>
    <row r="3" spans="2:36" ht="13.5" thickBot="1" x14ac:dyDescent="0.25">
      <c r="B3" s="11" t="s">
        <v>1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X3" s="7"/>
      <c r="Z3" s="12"/>
      <c r="AC3" s="45"/>
      <c r="AD3" s="45"/>
      <c r="AE3" s="45"/>
      <c r="AF3" s="45"/>
      <c r="AG3" s="128"/>
      <c r="AH3" s="128"/>
      <c r="AI3" s="128"/>
      <c r="AJ3" s="13" t="s">
        <v>186</v>
      </c>
    </row>
    <row r="4" spans="2:36" ht="14.25" customHeight="1" thickBot="1" x14ac:dyDescent="0.25">
      <c r="B4" s="180" t="s">
        <v>2</v>
      </c>
      <c r="C4" s="180">
        <v>1993</v>
      </c>
      <c r="D4" s="180">
        <v>1994</v>
      </c>
      <c r="E4" s="180">
        <v>1995</v>
      </c>
      <c r="F4" s="180">
        <v>1996</v>
      </c>
      <c r="G4" s="180">
        <v>1997</v>
      </c>
      <c r="H4" s="180">
        <v>1998</v>
      </c>
      <c r="I4" s="180">
        <v>1999</v>
      </c>
      <c r="J4" s="180">
        <v>2000</v>
      </c>
      <c r="K4" s="180">
        <v>2001</v>
      </c>
      <c r="L4" s="180">
        <v>2002</v>
      </c>
      <c r="M4" s="180">
        <v>2003</v>
      </c>
      <c r="N4" s="180">
        <v>2004</v>
      </c>
      <c r="O4" s="180">
        <v>2005</v>
      </c>
      <c r="P4" s="180">
        <v>2006</v>
      </c>
      <c r="Q4" s="180">
        <v>2007</v>
      </c>
      <c r="R4" s="180">
        <v>2008</v>
      </c>
      <c r="S4" s="180">
        <v>2009</v>
      </c>
      <c r="T4" s="180">
        <v>2010</v>
      </c>
      <c r="U4" s="180">
        <v>2011</v>
      </c>
      <c r="V4" s="180">
        <v>2012</v>
      </c>
      <c r="W4" s="180">
        <v>2013</v>
      </c>
      <c r="X4" s="180">
        <v>2014</v>
      </c>
      <c r="Y4" s="180">
        <v>2015</v>
      </c>
      <c r="Z4" s="180">
        <v>2016</v>
      </c>
      <c r="AA4" s="180">
        <v>2017</v>
      </c>
      <c r="AB4" s="180">
        <v>2018</v>
      </c>
      <c r="AC4" s="180">
        <v>2019</v>
      </c>
      <c r="AD4" s="180">
        <v>2020</v>
      </c>
      <c r="AE4" s="181">
        <v>2021</v>
      </c>
      <c r="AF4" s="181">
        <v>2022</v>
      </c>
      <c r="AG4" s="181">
        <v>2023</v>
      </c>
      <c r="AH4" s="181">
        <v>2024</v>
      </c>
      <c r="AI4" s="181">
        <v>2025</v>
      </c>
      <c r="AJ4" s="180" t="s">
        <v>3</v>
      </c>
    </row>
    <row r="5" spans="2:36" ht="14.25" customHeight="1" thickBot="1" x14ac:dyDescent="0.25"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2"/>
      <c r="AF5" s="182"/>
      <c r="AG5" s="182"/>
      <c r="AH5" s="182"/>
      <c r="AI5" s="182"/>
      <c r="AJ5" s="180"/>
    </row>
    <row r="6" spans="2:36" ht="16.5" customHeight="1" x14ac:dyDescent="0.2">
      <c r="B6" s="14" t="s">
        <v>4</v>
      </c>
      <c r="C6" s="36">
        <v>33476</v>
      </c>
      <c r="D6" s="36">
        <v>44475</v>
      </c>
      <c r="E6" s="36">
        <v>54314</v>
      </c>
      <c r="F6" s="36">
        <v>52294.395360000002</v>
      </c>
      <c r="G6" s="36">
        <v>58949.279369999997</v>
      </c>
      <c r="H6" s="36">
        <v>102523.50011000001</v>
      </c>
      <c r="I6" s="36">
        <v>123161.70851</v>
      </c>
      <c r="J6" s="36">
        <v>130642.20000000001</v>
      </c>
      <c r="K6" s="36">
        <v>145639.35840417002</v>
      </c>
      <c r="L6" s="36">
        <v>154595.30999999997</v>
      </c>
      <c r="M6" s="53">
        <v>167223.97</v>
      </c>
      <c r="N6" s="53">
        <v>184355.34999999998</v>
      </c>
      <c r="O6" s="53">
        <v>204162.54094334936</v>
      </c>
      <c r="P6" s="53">
        <v>229443.84431108751</v>
      </c>
      <c r="Q6" s="53">
        <v>251555.32063790999</v>
      </c>
      <c r="R6" s="53">
        <v>291237.51591672166</v>
      </c>
      <c r="S6" s="53">
        <v>298980.52772377862</v>
      </c>
      <c r="T6" s="53">
        <v>324721</v>
      </c>
      <c r="U6" s="53">
        <v>330469</v>
      </c>
      <c r="V6" s="53">
        <v>330384</v>
      </c>
      <c r="W6" s="53">
        <v>327178.40000000002</v>
      </c>
      <c r="X6" s="53">
        <v>366721</v>
      </c>
      <c r="Y6" s="53">
        <v>379206</v>
      </c>
      <c r="Z6" s="53">
        <v>407021</v>
      </c>
      <c r="AA6" s="53">
        <v>430397.20000000007</v>
      </c>
      <c r="AB6" s="54">
        <v>449909.43</v>
      </c>
      <c r="AC6" s="54">
        <v>460348.69000000006</v>
      </c>
      <c r="AD6" s="87">
        <f>AD7+AD10+AD26</f>
        <v>425904.77999999997</v>
      </c>
      <c r="AE6" s="87">
        <f>AE7+AE10+AE26</f>
        <v>510950.98999999993</v>
      </c>
      <c r="AF6" s="87">
        <f>AF7+AF10+AF26</f>
        <v>572789.65999999992</v>
      </c>
      <c r="AG6" s="87">
        <f>AG7+AG10+AG26</f>
        <v>643677.66999999993</v>
      </c>
      <c r="AH6" s="87">
        <f>AH7+AH10+AH26</f>
        <v>710328.26</v>
      </c>
      <c r="AI6" s="87">
        <v>754607.54999999981</v>
      </c>
      <c r="AJ6" s="15" t="s">
        <v>5</v>
      </c>
    </row>
    <row r="7" spans="2:36" ht="11.25" customHeight="1" x14ac:dyDescent="0.2">
      <c r="B7" s="16" t="s">
        <v>6</v>
      </c>
      <c r="C7" s="37">
        <v>4476</v>
      </c>
      <c r="D7" s="37">
        <v>4261</v>
      </c>
      <c r="E7" s="37">
        <v>3066</v>
      </c>
      <c r="F7" s="37">
        <v>988.16219999999998</v>
      </c>
      <c r="G7" s="37">
        <v>2560.4592899999998</v>
      </c>
      <c r="H7" s="37">
        <v>9142.2866700000013</v>
      </c>
      <c r="I7" s="37">
        <v>15810.664290000001</v>
      </c>
      <c r="J7" s="37">
        <v>10005.67</v>
      </c>
      <c r="K7" s="37">
        <v>10155.794619999999</v>
      </c>
      <c r="L7" s="37">
        <v>4119.0600000000004</v>
      </c>
      <c r="M7" s="55">
        <v>2617.06</v>
      </c>
      <c r="N7" s="55">
        <v>2392.02</v>
      </c>
      <c r="O7" s="55">
        <v>6168.2754367194002</v>
      </c>
      <c r="P7" s="55">
        <v>8025.3564040374986</v>
      </c>
      <c r="Q7" s="55">
        <v>1280.0968816299999</v>
      </c>
      <c r="R7" s="55">
        <v>4228.2307343699995</v>
      </c>
      <c r="S7" s="55">
        <v>4429.896586816838</v>
      </c>
      <c r="T7" s="55">
        <v>4605</v>
      </c>
      <c r="U7" s="55">
        <v>3811</v>
      </c>
      <c r="V7" s="55">
        <v>5559</v>
      </c>
      <c r="W7" s="55">
        <v>5737.3</v>
      </c>
      <c r="X7" s="55">
        <v>10186</v>
      </c>
      <c r="Y7" s="55">
        <v>11215</v>
      </c>
      <c r="Z7" s="55">
        <v>14639</v>
      </c>
      <c r="AA7" s="55">
        <v>11085.32</v>
      </c>
      <c r="AB7" s="56">
        <v>8164.41</v>
      </c>
      <c r="AC7" s="56">
        <v>10608.95</v>
      </c>
      <c r="AD7" s="88">
        <v>8294.49</v>
      </c>
      <c r="AE7" s="88">
        <v>13050.06</v>
      </c>
      <c r="AF7" s="88">
        <v>9509.57</v>
      </c>
      <c r="AG7" s="88">
        <v>22431.119999999999</v>
      </c>
      <c r="AH7" s="88">
        <v>7797.24</v>
      </c>
      <c r="AI7" s="88">
        <v>7382.84</v>
      </c>
      <c r="AJ7" s="17" t="s">
        <v>7</v>
      </c>
    </row>
    <row r="8" spans="2:36" ht="11.25" customHeight="1" outlineLevel="1" x14ac:dyDescent="0.2">
      <c r="B8" s="127" t="s">
        <v>216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7"/>
      <c r="Z8" s="57"/>
      <c r="AA8" s="57">
        <v>2738</v>
      </c>
      <c r="AB8" s="58">
        <v>2251</v>
      </c>
      <c r="AC8" s="58">
        <v>2855</v>
      </c>
      <c r="AD8" s="89">
        <v>1461</v>
      </c>
      <c r="AE8" s="89">
        <v>4191.3599999999997</v>
      </c>
      <c r="AF8" s="89">
        <v>1899.8</v>
      </c>
      <c r="AG8" s="89">
        <v>17870</v>
      </c>
      <c r="AH8" s="89">
        <v>2836.27</v>
      </c>
      <c r="AI8" s="89">
        <v>1603</v>
      </c>
      <c r="AJ8" s="18" t="s">
        <v>8</v>
      </c>
    </row>
    <row r="9" spans="2:36" ht="11.25" customHeight="1" outlineLevel="1" x14ac:dyDescent="0.2">
      <c r="B9" s="127" t="s">
        <v>217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7"/>
      <c r="Z9" s="57"/>
      <c r="AA9" s="57"/>
      <c r="AB9" s="58"/>
      <c r="AC9" s="58"/>
      <c r="AD9" s="89"/>
      <c r="AE9" s="89"/>
      <c r="AF9" s="89"/>
      <c r="AG9" s="89">
        <v>4296.07</v>
      </c>
      <c r="AH9" s="89">
        <v>4960.9699999999993</v>
      </c>
      <c r="AI9" s="89">
        <v>5779.84</v>
      </c>
      <c r="AJ9" s="18"/>
    </row>
    <row r="10" spans="2:36" ht="11.25" customHeight="1" x14ac:dyDescent="0.2">
      <c r="B10" s="16" t="s">
        <v>9</v>
      </c>
      <c r="C10" s="38">
        <v>23447</v>
      </c>
      <c r="D10" s="38">
        <v>35988</v>
      </c>
      <c r="E10" s="38">
        <v>39680</v>
      </c>
      <c r="F10" s="38">
        <v>42839.961790000001</v>
      </c>
      <c r="G10" s="38">
        <v>45579.069129999996</v>
      </c>
      <c r="H10" s="38">
        <v>72576.051990000007</v>
      </c>
      <c r="I10" s="38">
        <v>83565.915370000002</v>
      </c>
      <c r="J10" s="38">
        <v>104112.33000000002</v>
      </c>
      <c r="K10" s="38">
        <v>114293.90834128001</v>
      </c>
      <c r="L10" s="38">
        <v>128948.41999999998</v>
      </c>
      <c r="M10" s="59">
        <v>145388.13</v>
      </c>
      <c r="N10" s="59">
        <v>165974.82999999999</v>
      </c>
      <c r="O10" s="59">
        <v>183815.99781854998</v>
      </c>
      <c r="P10" s="59">
        <v>205523.04953991997</v>
      </c>
      <c r="Q10" s="59">
        <v>228163.68958943003</v>
      </c>
      <c r="R10" s="59">
        <v>264420.80471001175</v>
      </c>
      <c r="S10" s="59">
        <v>270830.32793318003</v>
      </c>
      <c r="T10" s="59">
        <v>288564</v>
      </c>
      <c r="U10" s="59">
        <v>303927</v>
      </c>
      <c r="V10" s="59">
        <v>300861.7</v>
      </c>
      <c r="W10" s="59">
        <v>299888.10000000003</v>
      </c>
      <c r="X10" s="59">
        <v>335868</v>
      </c>
      <c r="Y10" s="59">
        <v>342308</v>
      </c>
      <c r="Z10" s="59">
        <v>369884</v>
      </c>
      <c r="AA10" s="59">
        <v>398629.10000000003</v>
      </c>
      <c r="AB10" s="60">
        <v>419333.31</v>
      </c>
      <c r="AC10" s="60">
        <v>426270.68000000005</v>
      </c>
      <c r="AD10" s="90">
        <v>398657.70999999996</v>
      </c>
      <c r="AE10" s="90">
        <f>AE11+AE18+AE22</f>
        <v>475611.87999999995</v>
      </c>
      <c r="AF10" s="90">
        <f>AF11+AF18+AF22</f>
        <v>541342.22</v>
      </c>
      <c r="AG10" s="90">
        <f>AG11+AG18+AG22</f>
        <v>598661.92999999993</v>
      </c>
      <c r="AH10" s="90">
        <f>AH11+AH18+AH22</f>
        <v>658847.21000000008</v>
      </c>
      <c r="AI10" s="90">
        <v>716283.24999999988</v>
      </c>
      <c r="AJ10" s="17" t="s">
        <v>10</v>
      </c>
    </row>
    <row r="11" spans="2:36" ht="11.25" customHeight="1" x14ac:dyDescent="0.2">
      <c r="B11" s="19" t="s">
        <v>11</v>
      </c>
      <c r="C11" s="38">
        <v>18936</v>
      </c>
      <c r="D11" s="38">
        <v>28209</v>
      </c>
      <c r="E11" s="38">
        <v>28734</v>
      </c>
      <c r="F11" s="38">
        <v>28049.404070000004</v>
      </c>
      <c r="G11" s="38">
        <v>32338.234079999995</v>
      </c>
      <c r="H11" s="38">
        <v>55117.16562</v>
      </c>
      <c r="I11" s="38">
        <v>63328.652300000009</v>
      </c>
      <c r="J11" s="38">
        <v>81103.040000000008</v>
      </c>
      <c r="K11" s="38">
        <v>87776.234280000004</v>
      </c>
      <c r="L11" s="38">
        <v>98087.73</v>
      </c>
      <c r="M11" s="59">
        <v>108777.20999999999</v>
      </c>
      <c r="N11" s="59">
        <v>123100.55999999998</v>
      </c>
      <c r="O11" s="59">
        <v>135605.08335999999</v>
      </c>
      <c r="P11" s="59">
        <v>155101.85322999998</v>
      </c>
      <c r="Q11" s="59">
        <v>176807.86647000001</v>
      </c>
      <c r="R11" s="59">
        <v>205292.32335000002</v>
      </c>
      <c r="S11" s="59">
        <v>208869.83436000001</v>
      </c>
      <c r="T11" s="59">
        <v>223019</v>
      </c>
      <c r="U11" s="59">
        <v>235509</v>
      </c>
      <c r="V11" s="59">
        <v>232591.1</v>
      </c>
      <c r="W11" s="59">
        <v>229030.7</v>
      </c>
      <c r="X11" s="59">
        <v>253413</v>
      </c>
      <c r="Y11" s="59">
        <v>258882</v>
      </c>
      <c r="Z11" s="59">
        <v>275780</v>
      </c>
      <c r="AA11" s="59">
        <v>293386.40000000002</v>
      </c>
      <c r="AB11" s="60">
        <v>304317.7</v>
      </c>
      <c r="AC11" s="60">
        <v>304757.65000000002</v>
      </c>
      <c r="AD11" s="90">
        <f>SUM(AD12:AD17)</f>
        <v>278984.06999999995</v>
      </c>
      <c r="AE11" s="90">
        <f>SUM(AE12:AE17)</f>
        <v>338073.49999999994</v>
      </c>
      <c r="AF11" s="90">
        <f>SUM(AF12:AF17)</f>
        <v>390893.06</v>
      </c>
      <c r="AG11" s="90">
        <f>SUM(AG12:AG17)</f>
        <v>422490.9499999999</v>
      </c>
      <c r="AH11" s="90">
        <f>SUM(AH12:AH17)</f>
        <v>456965.01</v>
      </c>
      <c r="AI11" s="90">
        <v>496224.84999999992</v>
      </c>
      <c r="AJ11" s="20" t="s">
        <v>12</v>
      </c>
    </row>
    <row r="12" spans="2:36" ht="11.25" customHeight="1" outlineLevel="1" x14ac:dyDescent="0.2">
      <c r="B12" s="21" t="s">
        <v>13</v>
      </c>
      <c r="C12" s="39">
        <v>4991</v>
      </c>
      <c r="D12" s="39">
        <v>4959</v>
      </c>
      <c r="E12" s="39">
        <v>5587</v>
      </c>
      <c r="F12" s="39">
        <v>9075.6211300000014</v>
      </c>
      <c r="G12" s="39">
        <v>15655.711380000001</v>
      </c>
      <c r="H12" s="39">
        <v>28769.25</v>
      </c>
      <c r="I12" s="39">
        <v>29794.4689</v>
      </c>
      <c r="J12" s="39">
        <v>38121</v>
      </c>
      <c r="K12" s="39">
        <v>41149.188200000004</v>
      </c>
      <c r="L12" s="39">
        <v>46112.62</v>
      </c>
      <c r="M12" s="57">
        <v>50625.1</v>
      </c>
      <c r="N12" s="57">
        <v>58160.63</v>
      </c>
      <c r="O12" s="57">
        <v>64533.607120000001</v>
      </c>
      <c r="P12" s="57">
        <v>74268.14426999999</v>
      </c>
      <c r="Q12" s="57">
        <v>87771.07286</v>
      </c>
      <c r="R12" s="57">
        <v>107093.51270000001</v>
      </c>
      <c r="S12" s="57">
        <v>110061.88803</v>
      </c>
      <c r="T12" s="57">
        <v>113998</v>
      </c>
      <c r="U12" s="57">
        <v>119189</v>
      </c>
      <c r="V12" s="57">
        <v>116532.7</v>
      </c>
      <c r="W12" s="57">
        <v>111939.7</v>
      </c>
      <c r="X12" s="57">
        <v>123730</v>
      </c>
      <c r="Y12" s="57">
        <v>125783</v>
      </c>
      <c r="Z12" s="57">
        <v>131390</v>
      </c>
      <c r="AA12" s="57">
        <v>139540.82</v>
      </c>
      <c r="AB12" s="58">
        <v>143463.82</v>
      </c>
      <c r="AC12" s="58">
        <v>132411.72</v>
      </c>
      <c r="AD12" s="89">
        <v>130353.86</v>
      </c>
      <c r="AE12" s="89">
        <v>161536.4</v>
      </c>
      <c r="AF12" s="89">
        <v>191412.06</v>
      </c>
      <c r="AG12" s="89">
        <v>192321.8</v>
      </c>
      <c r="AH12" s="89">
        <v>213999</v>
      </c>
      <c r="AI12" s="89">
        <v>227261.46999999997</v>
      </c>
      <c r="AJ12" s="22" t="s">
        <v>14</v>
      </c>
    </row>
    <row r="13" spans="2:36" ht="11.25" customHeight="1" outlineLevel="1" x14ac:dyDescent="0.2">
      <c r="B13" s="21" t="s">
        <v>15</v>
      </c>
      <c r="C13" s="39">
        <v>3980</v>
      </c>
      <c r="D13" s="39">
        <v>2745</v>
      </c>
      <c r="E13" s="39">
        <v>2477</v>
      </c>
      <c r="F13" s="39">
        <v>3417.6724199999999</v>
      </c>
      <c r="G13" s="39">
        <v>2392.5982400000003</v>
      </c>
      <c r="H13" s="39">
        <v>4323.2437499999996</v>
      </c>
      <c r="I13" s="39">
        <v>6033.29925</v>
      </c>
      <c r="J13" s="39">
        <v>8115.2</v>
      </c>
      <c r="K13" s="39">
        <v>10247.908750000001</v>
      </c>
      <c r="L13" s="39">
        <v>12197.79</v>
      </c>
      <c r="M13" s="57">
        <v>13146.88</v>
      </c>
      <c r="N13" s="57">
        <v>16308.36</v>
      </c>
      <c r="O13" s="57">
        <v>19236.76283</v>
      </c>
      <c r="P13" s="57">
        <v>22257.723000000002</v>
      </c>
      <c r="Q13" s="57">
        <v>21077.14789</v>
      </c>
      <c r="R13" s="57">
        <v>18107.982800000002</v>
      </c>
      <c r="S13" s="57">
        <v>17149.416659999999</v>
      </c>
      <c r="T13" s="57">
        <v>17606</v>
      </c>
      <c r="U13" s="57">
        <v>19712</v>
      </c>
      <c r="V13" s="57">
        <v>16853.400000000001</v>
      </c>
      <c r="W13" s="57">
        <v>15119</v>
      </c>
      <c r="X13" s="57">
        <v>28852</v>
      </c>
      <c r="Y13" s="57">
        <v>24968</v>
      </c>
      <c r="Z13" s="57">
        <v>29151</v>
      </c>
      <c r="AA13" s="57">
        <v>31644.93</v>
      </c>
      <c r="AB13" s="58">
        <v>34460.69</v>
      </c>
      <c r="AC13" s="58">
        <v>36574.6</v>
      </c>
      <c r="AD13" s="89">
        <v>28381.13</v>
      </c>
      <c r="AE13" s="89">
        <v>35610.18</v>
      </c>
      <c r="AF13" s="89">
        <v>47682.77</v>
      </c>
      <c r="AG13" s="89">
        <v>64576.27</v>
      </c>
      <c r="AH13" s="89">
        <v>56994.51</v>
      </c>
      <c r="AI13" s="89">
        <v>58546.73</v>
      </c>
      <c r="AJ13" s="22" t="s">
        <v>16</v>
      </c>
    </row>
    <row r="14" spans="2:36" ht="11.25" customHeight="1" outlineLevel="1" x14ac:dyDescent="0.2">
      <c r="B14" s="21" t="s">
        <v>17</v>
      </c>
      <c r="C14" s="39">
        <v>4348</v>
      </c>
      <c r="D14" s="39">
        <v>9495</v>
      </c>
      <c r="E14" s="39">
        <v>10404</v>
      </c>
      <c r="F14" s="39">
        <v>4947.3405300000004</v>
      </c>
      <c r="G14" s="39">
        <v>2167.9254799999999</v>
      </c>
      <c r="H14" s="39">
        <v>4910.3914000000004</v>
      </c>
      <c r="I14" s="39">
        <v>6961.29</v>
      </c>
      <c r="J14" s="39">
        <v>9153.2099999999991</v>
      </c>
      <c r="K14" s="39">
        <v>9544.0676800000001</v>
      </c>
      <c r="L14" s="39">
        <v>9323.84</v>
      </c>
      <c r="M14" s="57">
        <v>12258.23</v>
      </c>
      <c r="N14" s="57">
        <v>15799.43</v>
      </c>
      <c r="O14" s="57">
        <v>18522.945319999999</v>
      </c>
      <c r="P14" s="57">
        <v>22997.419320000001</v>
      </c>
      <c r="Q14" s="57">
        <v>28730.907460000002</v>
      </c>
      <c r="R14" s="57">
        <v>32510.45103</v>
      </c>
      <c r="S14" s="57">
        <v>33504.136279999999</v>
      </c>
      <c r="T14" s="57">
        <v>38788</v>
      </c>
      <c r="U14" s="57">
        <v>40403</v>
      </c>
      <c r="V14" s="57">
        <v>36421</v>
      </c>
      <c r="W14" s="57">
        <v>38151</v>
      </c>
      <c r="X14" s="57">
        <v>32606</v>
      </c>
      <c r="Y14" s="57">
        <v>39027</v>
      </c>
      <c r="Z14" s="57">
        <v>41896</v>
      </c>
      <c r="AA14" s="57">
        <v>45104.77</v>
      </c>
      <c r="AB14" s="58">
        <v>44986.559999999998</v>
      </c>
      <c r="AC14" s="58">
        <v>46741.62</v>
      </c>
      <c r="AD14" s="89">
        <v>44521.21</v>
      </c>
      <c r="AE14" s="89">
        <v>51636.84</v>
      </c>
      <c r="AF14" s="89">
        <v>53547.360000000001</v>
      </c>
      <c r="AG14" s="89">
        <v>58393.88</v>
      </c>
      <c r="AH14" s="89">
        <v>63437.2</v>
      </c>
      <c r="AI14" s="89">
        <v>69599.320000000007</v>
      </c>
      <c r="AJ14" s="22" t="s">
        <v>18</v>
      </c>
    </row>
    <row r="15" spans="2:36" ht="11.25" customHeight="1" outlineLevel="1" x14ac:dyDescent="0.2">
      <c r="B15" s="21" t="s">
        <v>19</v>
      </c>
      <c r="C15" s="39">
        <v>78</v>
      </c>
      <c r="D15" s="39">
        <v>571</v>
      </c>
      <c r="E15" s="39">
        <v>633</v>
      </c>
      <c r="F15" s="39">
        <v>636.75665000000004</v>
      </c>
      <c r="G15" s="39">
        <v>814.38036999999997</v>
      </c>
      <c r="H15" s="39">
        <v>1166.6735900000001</v>
      </c>
      <c r="I15" s="39">
        <v>3138.19</v>
      </c>
      <c r="J15" s="39">
        <v>4590.3</v>
      </c>
      <c r="K15" s="39">
        <v>6299.91842</v>
      </c>
      <c r="L15" s="39">
        <v>6148.8</v>
      </c>
      <c r="M15" s="57">
        <v>6413.93</v>
      </c>
      <c r="N15" s="57">
        <v>6852.3</v>
      </c>
      <c r="O15" s="57">
        <v>7401.9260000000004</v>
      </c>
      <c r="P15" s="57">
        <v>8579.8163100000002</v>
      </c>
      <c r="Q15" s="57">
        <v>14849.73084</v>
      </c>
      <c r="R15" s="57">
        <v>24497.828699999998</v>
      </c>
      <c r="S15" s="57">
        <v>26820.206310000001</v>
      </c>
      <c r="T15" s="57">
        <v>27058</v>
      </c>
      <c r="U15" s="57">
        <v>27967</v>
      </c>
      <c r="V15" s="57">
        <v>27989</v>
      </c>
      <c r="W15" s="57">
        <v>29570</v>
      </c>
      <c r="X15" s="57">
        <v>21479</v>
      </c>
      <c r="Y15" s="57">
        <v>29661</v>
      </c>
      <c r="Z15" s="57">
        <v>31412</v>
      </c>
      <c r="AA15" s="57">
        <v>32101.93</v>
      </c>
      <c r="AB15" s="58">
        <v>36516.61</v>
      </c>
      <c r="AC15" s="58">
        <v>46124.44</v>
      </c>
      <c r="AD15" s="89">
        <v>33657.58</v>
      </c>
      <c r="AE15" s="89">
        <v>39312.050000000003</v>
      </c>
      <c r="AF15" s="89">
        <v>44983.43</v>
      </c>
      <c r="AG15" s="89">
        <v>57877.54</v>
      </c>
      <c r="AH15" s="89">
        <v>66143.19</v>
      </c>
      <c r="AI15" s="89">
        <v>82531.91</v>
      </c>
      <c r="AJ15" s="22" t="s">
        <v>20</v>
      </c>
    </row>
    <row r="16" spans="2:36" ht="11.25" customHeight="1" outlineLevel="1" x14ac:dyDescent="0.2">
      <c r="B16" s="21" t="s">
        <v>21</v>
      </c>
      <c r="C16" s="39">
        <v>1897</v>
      </c>
      <c r="D16" s="39">
        <v>4179</v>
      </c>
      <c r="E16" s="39">
        <v>3402</v>
      </c>
      <c r="F16" s="39">
        <v>2263.9069399999998</v>
      </c>
      <c r="G16" s="39">
        <v>2349.3375800000003</v>
      </c>
      <c r="H16" s="39">
        <v>3332.5374000000002</v>
      </c>
      <c r="I16" s="39">
        <v>5951.8850400000001</v>
      </c>
      <c r="J16" s="39">
        <v>7575.78</v>
      </c>
      <c r="K16" s="39">
        <v>7740.4569199999996</v>
      </c>
      <c r="L16" s="39">
        <v>10918.09</v>
      </c>
      <c r="M16" s="57">
        <v>12479.53</v>
      </c>
      <c r="N16" s="57">
        <v>12108.17</v>
      </c>
      <c r="O16" s="57">
        <v>12281.126410000001</v>
      </c>
      <c r="P16" s="57">
        <v>13007.850680000001</v>
      </c>
      <c r="Q16" s="57">
        <v>14530.541510000003</v>
      </c>
      <c r="R16" s="57">
        <v>14422.614379999999</v>
      </c>
      <c r="S16" s="57">
        <v>13405.141810000001</v>
      </c>
      <c r="T16" s="57">
        <v>18295</v>
      </c>
      <c r="U16" s="57">
        <v>21388</v>
      </c>
      <c r="V16" s="57">
        <v>28677</v>
      </c>
      <c r="W16" s="57">
        <v>28454</v>
      </c>
      <c r="X16" s="57">
        <v>40894</v>
      </c>
      <c r="Y16" s="57">
        <v>33647</v>
      </c>
      <c r="Z16" s="57">
        <v>35794</v>
      </c>
      <c r="AA16" s="57">
        <v>38502.43</v>
      </c>
      <c r="AB16" s="58">
        <v>38673.08</v>
      </c>
      <c r="AC16" s="58">
        <v>36423.24</v>
      </c>
      <c r="AD16" s="89">
        <v>35829</v>
      </c>
      <c r="AE16" s="89">
        <v>42520.56</v>
      </c>
      <c r="AF16" s="89">
        <v>44820.56</v>
      </c>
      <c r="AG16" s="89">
        <v>40187.99</v>
      </c>
      <c r="AH16" s="89">
        <v>47418.37</v>
      </c>
      <c r="AI16" s="89">
        <v>48799.05</v>
      </c>
      <c r="AJ16" s="22" t="s">
        <v>22</v>
      </c>
    </row>
    <row r="17" spans="1:36" ht="11.25" customHeight="1" outlineLevel="1" x14ac:dyDescent="0.2">
      <c r="B17" s="21" t="s">
        <v>23</v>
      </c>
      <c r="C17" s="39">
        <v>3642</v>
      </c>
      <c r="D17" s="39">
        <v>6260</v>
      </c>
      <c r="E17" s="39">
        <v>6231</v>
      </c>
      <c r="F17" s="39">
        <v>7708.1064000000006</v>
      </c>
      <c r="G17" s="39">
        <v>8958.2810300000001</v>
      </c>
      <c r="H17" s="39">
        <v>12615.06948</v>
      </c>
      <c r="I17" s="39">
        <v>11449.519109999999</v>
      </c>
      <c r="J17" s="39">
        <v>13547.55</v>
      </c>
      <c r="K17" s="39">
        <v>12794.694310000001</v>
      </c>
      <c r="L17" s="39">
        <v>13386.59</v>
      </c>
      <c r="M17" s="57">
        <v>13853.54</v>
      </c>
      <c r="N17" s="57">
        <v>13871.67</v>
      </c>
      <c r="O17" s="57">
        <v>13628.715679999999</v>
      </c>
      <c r="P17" s="57">
        <v>13990.899650000001</v>
      </c>
      <c r="Q17" s="57">
        <v>9848.4659100000008</v>
      </c>
      <c r="R17" s="57">
        <v>8659.9337400000004</v>
      </c>
      <c r="S17" s="57">
        <v>7929.0452699999996</v>
      </c>
      <c r="T17" s="57">
        <v>7274</v>
      </c>
      <c r="U17" s="57">
        <v>6850</v>
      </c>
      <c r="V17" s="57">
        <v>6118</v>
      </c>
      <c r="W17" s="57">
        <v>5797</v>
      </c>
      <c r="X17" s="57">
        <v>5852</v>
      </c>
      <c r="Y17" s="57">
        <v>5796</v>
      </c>
      <c r="Z17" s="57">
        <v>6137</v>
      </c>
      <c r="AA17" s="57">
        <v>6491.52</v>
      </c>
      <c r="AB17" s="58">
        <v>6216.94</v>
      </c>
      <c r="AC17" s="58">
        <v>6482.03</v>
      </c>
      <c r="AD17" s="89">
        <v>6241.29</v>
      </c>
      <c r="AE17" s="89">
        <v>7457.47</v>
      </c>
      <c r="AF17" s="89">
        <v>8446.8799999999992</v>
      </c>
      <c r="AG17" s="89">
        <v>9133.4699999999993</v>
      </c>
      <c r="AH17" s="89">
        <v>8972.74</v>
      </c>
      <c r="AI17" s="89">
        <v>9486.3700000000008</v>
      </c>
      <c r="AJ17" s="22" t="s">
        <v>24</v>
      </c>
    </row>
    <row r="18" spans="1:36" ht="11.25" customHeight="1" x14ac:dyDescent="0.2">
      <c r="B18" s="19" t="s">
        <v>25</v>
      </c>
      <c r="C18" s="38">
        <v>658</v>
      </c>
      <c r="D18" s="38">
        <v>1372</v>
      </c>
      <c r="E18" s="38">
        <v>1701</v>
      </c>
      <c r="F18" s="38">
        <v>2124.35232</v>
      </c>
      <c r="G18" s="38">
        <v>1013.7040499999999</v>
      </c>
      <c r="H18" s="38">
        <v>1631.6273700000002</v>
      </c>
      <c r="I18" s="38">
        <v>2072.0530699999999</v>
      </c>
      <c r="J18" s="38">
        <v>2956.71</v>
      </c>
      <c r="K18" s="38">
        <v>4011.7336699999996</v>
      </c>
      <c r="L18" s="38">
        <v>5224.0599999999995</v>
      </c>
      <c r="M18" s="59">
        <v>7923.1</v>
      </c>
      <c r="N18" s="59">
        <v>9613.09</v>
      </c>
      <c r="O18" s="59">
        <v>12018.63183</v>
      </c>
      <c r="P18" s="59">
        <v>11112.298610000002</v>
      </c>
      <c r="Q18" s="59">
        <v>9366.4601899999998</v>
      </c>
      <c r="R18" s="59">
        <v>11306.82943</v>
      </c>
      <c r="S18" s="59">
        <v>12148.902220000002</v>
      </c>
      <c r="T18" s="59">
        <v>11898</v>
      </c>
      <c r="U18" s="59">
        <v>11791</v>
      </c>
      <c r="V18" s="59">
        <v>10859.3</v>
      </c>
      <c r="W18" s="59">
        <v>10824.7</v>
      </c>
      <c r="X18" s="59">
        <v>12447</v>
      </c>
      <c r="Y18" s="59">
        <v>11700</v>
      </c>
      <c r="Z18" s="59">
        <v>14951</v>
      </c>
      <c r="AA18" s="59">
        <v>18447.330000000002</v>
      </c>
      <c r="AB18" s="60">
        <v>21862.799999999999</v>
      </c>
      <c r="AC18" s="60">
        <v>23102.309999999998</v>
      </c>
      <c r="AD18" s="90">
        <v>21974.99</v>
      </c>
      <c r="AE18" s="90">
        <v>26666.449999999997</v>
      </c>
      <c r="AF18" s="90">
        <v>27637.91</v>
      </c>
      <c r="AG18" s="90">
        <v>31685.82</v>
      </c>
      <c r="AH18" s="90">
        <v>40331.410000000003</v>
      </c>
      <c r="AI18" s="90">
        <v>40911.300000000003</v>
      </c>
      <c r="AJ18" s="20" t="s">
        <v>26</v>
      </c>
    </row>
    <row r="19" spans="1:36" ht="11.25" customHeight="1" outlineLevel="2" x14ac:dyDescent="0.2">
      <c r="B19" s="21" t="s">
        <v>27</v>
      </c>
      <c r="C19" s="39">
        <v>68</v>
      </c>
      <c r="D19" s="39">
        <v>548</v>
      </c>
      <c r="E19" s="39">
        <v>831</v>
      </c>
      <c r="F19" s="39">
        <v>1370.44163</v>
      </c>
      <c r="G19" s="39">
        <v>628.42894999999999</v>
      </c>
      <c r="H19" s="39">
        <v>721.67046000000005</v>
      </c>
      <c r="I19" s="39">
        <v>884.53109999999992</v>
      </c>
      <c r="J19" s="39">
        <v>1315.37</v>
      </c>
      <c r="K19" s="39">
        <v>2038.0719899999999</v>
      </c>
      <c r="L19" s="39">
        <v>2676.48</v>
      </c>
      <c r="M19" s="57">
        <v>4979.2</v>
      </c>
      <c r="N19" s="57">
        <v>5553.41</v>
      </c>
      <c r="O19" s="57">
        <v>8225.5081499999997</v>
      </c>
      <c r="P19" s="57">
        <v>8485.8026100000006</v>
      </c>
      <c r="Q19" s="57">
        <v>7134.2995700000001</v>
      </c>
      <c r="R19" s="57">
        <v>7136.7436999999991</v>
      </c>
      <c r="S19" s="57">
        <v>8153.5653400000019</v>
      </c>
      <c r="T19" s="57">
        <v>7684</v>
      </c>
      <c r="U19" s="57">
        <v>7279</v>
      </c>
      <c r="V19" s="57">
        <v>6210.3</v>
      </c>
      <c r="W19" s="57">
        <v>6396</v>
      </c>
      <c r="X19" s="57">
        <v>7060</v>
      </c>
      <c r="Y19" s="57">
        <v>5746</v>
      </c>
      <c r="Z19" s="57">
        <v>9675</v>
      </c>
      <c r="AA19" s="57">
        <v>13272.88</v>
      </c>
      <c r="AB19" s="58">
        <v>16354.32</v>
      </c>
      <c r="AC19" s="58">
        <v>17538.89</v>
      </c>
      <c r="AD19" s="89">
        <v>16467.97</v>
      </c>
      <c r="AE19" s="89">
        <v>20165.669999999998</v>
      </c>
      <c r="AF19" s="89">
        <v>21428.05</v>
      </c>
      <c r="AG19" s="89">
        <v>25445.43</v>
      </c>
      <c r="AH19" s="89">
        <v>32564.39</v>
      </c>
      <c r="AI19" s="89">
        <v>8143.52</v>
      </c>
      <c r="AJ19" s="22" t="s">
        <v>28</v>
      </c>
    </row>
    <row r="20" spans="1:36" ht="11.25" customHeight="1" outlineLevel="2" x14ac:dyDescent="0.2">
      <c r="B20" s="21" t="s">
        <v>29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57"/>
      <c r="N20" s="57"/>
      <c r="O20" s="57"/>
      <c r="P20" s="57"/>
      <c r="Q20" s="57"/>
      <c r="R20" s="57">
        <v>1585.5956000000001</v>
      </c>
      <c r="S20" s="57">
        <v>1509.2559999999999</v>
      </c>
      <c r="T20" s="57">
        <v>1896</v>
      </c>
      <c r="U20" s="57">
        <v>1942</v>
      </c>
      <c r="V20" s="57">
        <v>2506</v>
      </c>
      <c r="W20" s="57">
        <v>2453.6999999999998</v>
      </c>
      <c r="X20" s="57">
        <v>3678</v>
      </c>
      <c r="Y20" s="57">
        <v>3921</v>
      </c>
      <c r="Z20" s="57">
        <v>4678</v>
      </c>
      <c r="AA20" s="57">
        <v>4878.55</v>
      </c>
      <c r="AB20" s="58">
        <v>5192.3</v>
      </c>
      <c r="AC20" s="58">
        <v>5208.49</v>
      </c>
      <c r="AD20" s="89">
        <v>5123.5</v>
      </c>
      <c r="AE20" s="89">
        <v>6115.94</v>
      </c>
      <c r="AF20" s="89">
        <v>6137.92</v>
      </c>
      <c r="AG20" s="89">
        <v>6180.6</v>
      </c>
      <c r="AH20" s="89">
        <v>7669.89</v>
      </c>
      <c r="AI20" s="89">
        <v>36.44</v>
      </c>
      <c r="AJ20" s="22" t="s">
        <v>30</v>
      </c>
    </row>
    <row r="21" spans="1:36" ht="11.25" customHeight="1" outlineLevel="2" x14ac:dyDescent="0.2">
      <c r="B21" s="21" t="s">
        <v>31</v>
      </c>
      <c r="C21" s="39">
        <v>590</v>
      </c>
      <c r="D21" s="39">
        <v>824</v>
      </c>
      <c r="E21" s="39">
        <v>870</v>
      </c>
      <c r="F21" s="39">
        <v>753.91068999999993</v>
      </c>
      <c r="G21" s="39">
        <v>385.27509999999995</v>
      </c>
      <c r="H21" s="39">
        <v>909.95690999999999</v>
      </c>
      <c r="I21" s="39">
        <v>1187.52197</v>
      </c>
      <c r="J21" s="39">
        <v>1641.34</v>
      </c>
      <c r="K21" s="39">
        <v>1973.6616799999999</v>
      </c>
      <c r="L21" s="39">
        <v>2547.58</v>
      </c>
      <c r="M21" s="57">
        <v>2943.9</v>
      </c>
      <c r="N21" s="57">
        <v>4059.68</v>
      </c>
      <c r="O21" s="57">
        <v>3793.1236800000001</v>
      </c>
      <c r="P21" s="57">
        <v>2626.4960000000001</v>
      </c>
      <c r="Q21" s="57">
        <v>2232.1606200000001</v>
      </c>
      <c r="R21" s="57">
        <v>2584.4901299999997</v>
      </c>
      <c r="S21" s="57">
        <v>2486.08088</v>
      </c>
      <c r="T21" s="57">
        <v>2318</v>
      </c>
      <c r="U21" s="57">
        <v>2570</v>
      </c>
      <c r="V21" s="57">
        <v>2143</v>
      </c>
      <c r="W21" s="57">
        <v>1975</v>
      </c>
      <c r="X21" s="57">
        <v>1709</v>
      </c>
      <c r="Y21" s="57">
        <v>2033</v>
      </c>
      <c r="Z21" s="57">
        <v>598</v>
      </c>
      <c r="AA21" s="57">
        <v>295.89999999999998</v>
      </c>
      <c r="AB21" s="58">
        <v>316.18</v>
      </c>
      <c r="AC21" s="58">
        <v>354.93</v>
      </c>
      <c r="AD21" s="89">
        <v>383.52</v>
      </c>
      <c r="AE21" s="89">
        <v>384.84</v>
      </c>
      <c r="AF21" s="89">
        <v>71.94</v>
      </c>
      <c r="AG21" s="89">
        <v>59.79</v>
      </c>
      <c r="AH21" s="89">
        <v>97.13</v>
      </c>
      <c r="AI21" s="89">
        <v>32731.34</v>
      </c>
      <c r="AJ21" s="22" t="s">
        <v>32</v>
      </c>
    </row>
    <row r="22" spans="1:36" ht="11.25" customHeight="1" x14ac:dyDescent="0.2">
      <c r="B22" s="19" t="s">
        <v>33</v>
      </c>
      <c r="C22" s="4">
        <v>3853</v>
      </c>
      <c r="D22" s="4">
        <v>6407</v>
      </c>
      <c r="E22" s="4">
        <v>9245</v>
      </c>
      <c r="F22" s="4">
        <v>12666.205399999999</v>
      </c>
      <c r="G22" s="4">
        <v>12227.130999999999</v>
      </c>
      <c r="H22" s="4">
        <v>15827.259000000002</v>
      </c>
      <c r="I22" s="4">
        <v>18165.21</v>
      </c>
      <c r="J22" s="4">
        <v>20052.580000000002</v>
      </c>
      <c r="K22" s="4">
        <v>22505.940391280001</v>
      </c>
      <c r="L22" s="4">
        <v>25636.629999999997</v>
      </c>
      <c r="M22" s="55">
        <v>28687.82</v>
      </c>
      <c r="N22" s="55">
        <v>33261.18</v>
      </c>
      <c r="O22" s="55">
        <v>36192.28262854999</v>
      </c>
      <c r="P22" s="55">
        <v>39308.897699920002</v>
      </c>
      <c r="Q22" s="55">
        <v>41989.362929429997</v>
      </c>
      <c r="R22" s="55">
        <v>47821.6519300117</v>
      </c>
      <c r="S22" s="55">
        <v>49811.591353180018</v>
      </c>
      <c r="T22" s="55">
        <v>53647</v>
      </c>
      <c r="U22" s="55">
        <v>56627</v>
      </c>
      <c r="V22" s="55">
        <v>57411.3</v>
      </c>
      <c r="W22" s="55">
        <v>60032.7</v>
      </c>
      <c r="X22" s="55">
        <v>70008</v>
      </c>
      <c r="Y22" s="55">
        <v>71726</v>
      </c>
      <c r="Z22" s="55">
        <v>79153</v>
      </c>
      <c r="AA22" s="55">
        <v>86795.37</v>
      </c>
      <c r="AB22" s="56">
        <v>93152.81</v>
      </c>
      <c r="AC22" s="56">
        <v>98410.72</v>
      </c>
      <c r="AD22" s="88">
        <v>97698.650000000009</v>
      </c>
      <c r="AE22" s="88">
        <v>110871.93000000001</v>
      </c>
      <c r="AF22" s="88">
        <v>122811.24999999999</v>
      </c>
      <c r="AG22" s="88">
        <v>144485.16</v>
      </c>
      <c r="AH22" s="88">
        <v>161550.79</v>
      </c>
      <c r="AI22" s="88">
        <v>179147.1</v>
      </c>
      <c r="AJ22" s="20" t="s">
        <v>34</v>
      </c>
    </row>
    <row r="23" spans="1:36" ht="11.25" customHeight="1" outlineLevel="2" x14ac:dyDescent="0.2">
      <c r="B23" s="21" t="s">
        <v>35</v>
      </c>
      <c r="C23" s="39">
        <v>3853</v>
      </c>
      <c r="D23" s="39">
        <v>6407</v>
      </c>
      <c r="E23" s="39">
        <v>8638</v>
      </c>
      <c r="F23" s="39">
        <v>11646.013999999999</v>
      </c>
      <c r="G23" s="39">
        <v>11282.050999999999</v>
      </c>
      <c r="H23" s="39">
        <v>14565.719000000001</v>
      </c>
      <c r="I23" s="39">
        <v>16813.79</v>
      </c>
      <c r="J23" s="39">
        <v>18522.5</v>
      </c>
      <c r="K23" s="39">
        <v>20709.827000000001</v>
      </c>
      <c r="L23" s="39">
        <v>23548.3</v>
      </c>
      <c r="M23" s="57">
        <v>26134.21</v>
      </c>
      <c r="N23" s="57">
        <v>30409.14</v>
      </c>
      <c r="O23" s="57">
        <v>33056.407974899994</v>
      </c>
      <c r="P23" s="57">
        <v>35742.85983437</v>
      </c>
      <c r="Q23" s="57">
        <v>37561.944015519999</v>
      </c>
      <c r="R23" s="57">
        <v>42547.1485358317</v>
      </c>
      <c r="S23" s="57">
        <v>44344.377169348321</v>
      </c>
      <c r="T23" s="57">
        <v>45041</v>
      </c>
      <c r="U23" s="57">
        <v>48839</v>
      </c>
      <c r="V23" s="57">
        <v>49533.3</v>
      </c>
      <c r="W23" s="57">
        <v>51063.7</v>
      </c>
      <c r="X23" s="57">
        <v>61493</v>
      </c>
      <c r="Y23" s="57">
        <v>60148</v>
      </c>
      <c r="Z23" s="57">
        <v>66688</v>
      </c>
      <c r="AA23" s="57">
        <v>73999.27</v>
      </c>
      <c r="AB23" s="58">
        <v>79420.53</v>
      </c>
      <c r="AC23" s="58">
        <v>84266.91</v>
      </c>
      <c r="AD23" s="89">
        <v>83514.83</v>
      </c>
      <c r="AE23" s="89">
        <v>94900.11</v>
      </c>
      <c r="AF23" s="89">
        <v>105640.43</v>
      </c>
      <c r="AG23" s="89">
        <v>124628.29</v>
      </c>
      <c r="AH23" s="89">
        <v>139403.95000000001</v>
      </c>
      <c r="AI23" s="89">
        <v>154665.91</v>
      </c>
      <c r="AJ23" s="22" t="s">
        <v>36</v>
      </c>
    </row>
    <row r="24" spans="1:36" ht="11.25" customHeight="1" outlineLevel="2" x14ac:dyDescent="0.2">
      <c r="B24" s="21" t="s">
        <v>37</v>
      </c>
      <c r="C24" s="39"/>
      <c r="D24" s="39"/>
      <c r="E24" s="39">
        <v>607</v>
      </c>
      <c r="F24" s="39">
        <v>1020.1914</v>
      </c>
      <c r="G24" s="39">
        <v>945.08</v>
      </c>
      <c r="H24" s="39">
        <v>1261.54</v>
      </c>
      <c r="I24" s="39">
        <v>1351.42</v>
      </c>
      <c r="J24" s="39">
        <v>1530.08</v>
      </c>
      <c r="K24" s="39">
        <v>1796.1133912799999</v>
      </c>
      <c r="L24" s="39">
        <v>2088.33</v>
      </c>
      <c r="M24" s="57">
        <v>2553.61</v>
      </c>
      <c r="N24" s="57">
        <v>2852.04</v>
      </c>
      <c r="O24" s="57">
        <v>3135.8746536499998</v>
      </c>
      <c r="P24" s="57">
        <v>3566.0378655499999</v>
      </c>
      <c r="Q24" s="57">
        <v>4427.4189139099999</v>
      </c>
      <c r="R24" s="57">
        <v>5274.5033941800002</v>
      </c>
      <c r="S24" s="57">
        <v>5467.2141838316993</v>
      </c>
      <c r="T24" s="57">
        <v>6432</v>
      </c>
      <c r="U24" s="57">
        <v>6152</v>
      </c>
      <c r="V24" s="57">
        <v>6590</v>
      </c>
      <c r="W24" s="57">
        <v>7410</v>
      </c>
      <c r="X24" s="57">
        <v>8199</v>
      </c>
      <c r="Y24" s="57">
        <v>9595</v>
      </c>
      <c r="Z24" s="57">
        <v>10820</v>
      </c>
      <c r="AA24" s="57">
        <v>11601.7</v>
      </c>
      <c r="AB24" s="58">
        <v>12429.52</v>
      </c>
      <c r="AC24" s="58">
        <v>13129.27</v>
      </c>
      <c r="AD24" s="89">
        <v>13022.88</v>
      </c>
      <c r="AE24" s="89">
        <v>14540.58</v>
      </c>
      <c r="AF24" s="89">
        <v>16265.96</v>
      </c>
      <c r="AG24" s="89">
        <v>19017.52</v>
      </c>
      <c r="AH24" s="89">
        <v>21313.49</v>
      </c>
      <c r="AI24" s="89">
        <v>23542.65</v>
      </c>
      <c r="AJ24" s="22" t="s">
        <v>38</v>
      </c>
    </row>
    <row r="25" spans="1:36" ht="11.25" customHeight="1" outlineLevel="2" x14ac:dyDescent="0.2">
      <c r="B25" s="21" t="s">
        <v>39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57"/>
      <c r="N25" s="57"/>
      <c r="O25" s="57"/>
      <c r="P25" s="57"/>
      <c r="Q25" s="57"/>
      <c r="R25" s="57"/>
      <c r="S25" s="57"/>
      <c r="T25" s="57">
        <v>2174</v>
      </c>
      <c r="U25" s="57">
        <v>1636</v>
      </c>
      <c r="V25" s="57">
        <v>1288</v>
      </c>
      <c r="W25" s="57">
        <v>1559</v>
      </c>
      <c r="X25" s="57">
        <v>316</v>
      </c>
      <c r="Y25" s="57">
        <v>1983</v>
      </c>
      <c r="Z25" s="57">
        <v>1645</v>
      </c>
      <c r="AA25" s="57">
        <v>1194.4000000000001</v>
      </c>
      <c r="AB25" s="58">
        <v>1302.76</v>
      </c>
      <c r="AC25" s="58">
        <v>1014.54</v>
      </c>
      <c r="AD25" s="89">
        <v>1160.94</v>
      </c>
      <c r="AE25" s="89">
        <v>1431.24</v>
      </c>
      <c r="AF25" s="89">
        <v>904.86</v>
      </c>
      <c r="AG25" s="89">
        <v>839.35</v>
      </c>
      <c r="AH25" s="89">
        <v>833.35</v>
      </c>
      <c r="AI25" s="89">
        <v>938.54</v>
      </c>
      <c r="AJ25" s="22" t="s">
        <v>40</v>
      </c>
    </row>
    <row r="26" spans="1:36" ht="11.25" customHeight="1" x14ac:dyDescent="0.2">
      <c r="A26" s="23"/>
      <c r="B26" s="16" t="s">
        <v>41</v>
      </c>
      <c r="C26" s="4">
        <v>5553</v>
      </c>
      <c r="D26" s="4">
        <v>4226</v>
      </c>
      <c r="E26" s="4">
        <v>11568</v>
      </c>
      <c r="F26" s="4">
        <v>8466.2713700000004</v>
      </c>
      <c r="G26" s="4">
        <v>10809.750950000001</v>
      </c>
      <c r="H26" s="4">
        <v>20805.161450000003</v>
      </c>
      <c r="I26" s="4">
        <v>23785.128849999997</v>
      </c>
      <c r="J26" s="4">
        <v>16524.2</v>
      </c>
      <c r="K26" s="4">
        <v>21189.65544289002</v>
      </c>
      <c r="L26" s="4">
        <v>21527.829999999998</v>
      </c>
      <c r="M26" s="55">
        <v>19218.78</v>
      </c>
      <c r="N26" s="55">
        <v>15988.5</v>
      </c>
      <c r="O26" s="55">
        <v>14178.267688079961</v>
      </c>
      <c r="P26" s="55">
        <v>15895.438367130044</v>
      </c>
      <c r="Q26" s="55">
        <v>22111.534166849979</v>
      </c>
      <c r="R26" s="55">
        <v>22588.480472339907</v>
      </c>
      <c r="S26" s="55">
        <v>23720.303203781768</v>
      </c>
      <c r="T26" s="55">
        <v>31552</v>
      </c>
      <c r="U26" s="55">
        <v>22731</v>
      </c>
      <c r="V26" s="55">
        <v>23963.3</v>
      </c>
      <c r="W26" s="55">
        <v>21553</v>
      </c>
      <c r="X26" s="55">
        <v>20667</v>
      </c>
      <c r="Y26" s="55">
        <v>25683</v>
      </c>
      <c r="Z26" s="55">
        <v>22498</v>
      </c>
      <c r="AA26" s="55">
        <v>20682.78</v>
      </c>
      <c r="AB26" s="56">
        <v>22411.710000000003</v>
      </c>
      <c r="AC26" s="56">
        <v>23469.06</v>
      </c>
      <c r="AD26" s="88">
        <v>18952.579999999998</v>
      </c>
      <c r="AE26" s="88">
        <v>22289.05</v>
      </c>
      <c r="AF26" s="88">
        <v>21937.870000000003</v>
      </c>
      <c r="AG26" s="88">
        <v>22584.620000000003</v>
      </c>
      <c r="AH26" s="88">
        <v>43683.81</v>
      </c>
      <c r="AI26" s="88">
        <v>30941.46</v>
      </c>
      <c r="AJ26" s="17" t="s">
        <v>42</v>
      </c>
    </row>
    <row r="27" spans="1:36" ht="11.25" customHeight="1" outlineLevel="1" x14ac:dyDescent="0.2">
      <c r="B27" s="21" t="s">
        <v>43</v>
      </c>
      <c r="C27" s="39">
        <v>1162</v>
      </c>
      <c r="D27" s="39">
        <v>400</v>
      </c>
      <c r="E27" s="39">
        <v>5926</v>
      </c>
      <c r="F27" s="39">
        <v>3859.14644</v>
      </c>
      <c r="G27" s="39">
        <v>8029.7502800000002</v>
      </c>
      <c r="H27" s="39">
        <v>16400</v>
      </c>
      <c r="I27" s="39">
        <v>17590.762289999999</v>
      </c>
      <c r="J27" s="39">
        <v>10225.200000000001</v>
      </c>
      <c r="K27" s="39">
        <v>10911.515089999999</v>
      </c>
      <c r="L27" s="39">
        <v>10291.27</v>
      </c>
      <c r="M27" s="57">
        <v>8852.4500000000007</v>
      </c>
      <c r="N27" s="57">
        <v>5090.78</v>
      </c>
      <c r="O27" s="57">
        <v>4952.7559299999994</v>
      </c>
      <c r="P27" s="57">
        <v>5211.2440700000006</v>
      </c>
      <c r="Q27" s="57">
        <v>5010</v>
      </c>
      <c r="R27" s="57">
        <v>5700</v>
      </c>
      <c r="S27" s="57">
        <v>6241</v>
      </c>
      <c r="T27" s="57">
        <v>4936</v>
      </c>
      <c r="U27" s="57">
        <v>5710</v>
      </c>
      <c r="V27" s="57">
        <v>4692.8</v>
      </c>
      <c r="W27" s="57">
        <v>4628</v>
      </c>
      <c r="X27" s="57">
        <v>1951</v>
      </c>
      <c r="Y27" s="57">
        <v>951</v>
      </c>
      <c r="Z27" s="57">
        <v>1095</v>
      </c>
      <c r="AA27" s="57">
        <v>908.21</v>
      </c>
      <c r="AB27" s="58">
        <v>900.49</v>
      </c>
      <c r="AC27" s="58">
        <v>576.39</v>
      </c>
      <c r="AD27" s="89">
        <v>1398.34</v>
      </c>
      <c r="AE27" s="89">
        <v>1486.41</v>
      </c>
      <c r="AF27" s="89">
        <v>0</v>
      </c>
      <c r="AG27" s="89">
        <v>0</v>
      </c>
      <c r="AH27" s="89">
        <v>0</v>
      </c>
      <c r="AI27" s="89">
        <v>0</v>
      </c>
      <c r="AJ27" s="22" t="s">
        <v>44</v>
      </c>
    </row>
    <row r="28" spans="1:36" ht="11.25" customHeight="1" outlineLevel="1" x14ac:dyDescent="0.2">
      <c r="B28" s="21" t="s">
        <v>199</v>
      </c>
      <c r="C28" s="39">
        <v>3475</v>
      </c>
      <c r="D28" s="39">
        <v>2054</v>
      </c>
      <c r="E28" s="39">
        <v>3965</v>
      </c>
      <c r="F28" s="39">
        <v>3342.1238800000001</v>
      </c>
      <c r="G28" s="39">
        <v>1714.12346</v>
      </c>
      <c r="H28" s="39">
        <v>3324.33</v>
      </c>
      <c r="I28" s="39">
        <v>5041.4494599999998</v>
      </c>
      <c r="J28" s="39">
        <v>4829</v>
      </c>
      <c r="K28" s="39">
        <v>5569.4599728900193</v>
      </c>
      <c r="L28" s="39">
        <v>6302.33</v>
      </c>
      <c r="M28" s="57">
        <v>6094.64</v>
      </c>
      <c r="N28" s="57">
        <v>7937.69</v>
      </c>
      <c r="O28" s="57">
        <v>7171.5632483499612</v>
      </c>
      <c r="P28" s="57">
        <v>8232.8953588300428</v>
      </c>
      <c r="Q28" s="57">
        <v>9457.653550449977</v>
      </c>
      <c r="R28" s="57">
        <v>8918.9272667799032</v>
      </c>
      <c r="S28" s="57">
        <v>9338.205291852888</v>
      </c>
      <c r="T28" s="57">
        <v>13994</v>
      </c>
      <c r="U28" s="57">
        <v>10336</v>
      </c>
      <c r="V28" s="57">
        <v>10275.5</v>
      </c>
      <c r="W28" s="57">
        <v>9987</v>
      </c>
      <c r="X28" s="57">
        <v>11150</v>
      </c>
      <c r="Y28" s="57">
        <v>17183</v>
      </c>
      <c r="Z28" s="57">
        <v>15001</v>
      </c>
      <c r="AA28" s="57">
        <v>13694.4</v>
      </c>
      <c r="AB28" s="58">
        <v>13933.52</v>
      </c>
      <c r="AC28" s="58">
        <v>14825.4</v>
      </c>
      <c r="AD28" s="89">
        <v>11885.08</v>
      </c>
      <c r="AE28" s="89">
        <v>12960.19</v>
      </c>
      <c r="AF28" s="89">
        <v>12310.61</v>
      </c>
      <c r="AG28" s="89">
        <v>13175.17</v>
      </c>
      <c r="AH28" s="89">
        <v>14972.52</v>
      </c>
      <c r="AI28" s="89">
        <v>15457.96</v>
      </c>
      <c r="AJ28" s="22" t="s">
        <v>45</v>
      </c>
    </row>
    <row r="29" spans="1:36" ht="11.25" customHeight="1" outlineLevel="1" x14ac:dyDescent="0.2">
      <c r="B29" s="21" t="s">
        <v>46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57"/>
      <c r="N29" s="57"/>
      <c r="O29" s="57"/>
      <c r="P29" s="57"/>
      <c r="Q29" s="57"/>
      <c r="R29" s="57">
        <v>6402.3613370700041</v>
      </c>
      <c r="S29" s="57">
        <v>374.18213585000001</v>
      </c>
      <c r="T29" s="57">
        <v>735</v>
      </c>
      <c r="U29" s="57">
        <v>1060</v>
      </c>
      <c r="V29" s="57">
        <v>426</v>
      </c>
      <c r="W29" s="57">
        <v>943</v>
      </c>
      <c r="X29" s="57">
        <v>1387</v>
      </c>
      <c r="Y29" s="57">
        <v>528</v>
      </c>
      <c r="Z29" s="57">
        <v>83</v>
      </c>
      <c r="AA29" s="57">
        <v>178</v>
      </c>
      <c r="AB29" s="58">
        <v>38.1</v>
      </c>
      <c r="AC29" s="58">
        <v>266.52999999999997</v>
      </c>
      <c r="AD29" s="89">
        <v>264.88</v>
      </c>
      <c r="AE29" s="89">
        <v>14.95</v>
      </c>
      <c r="AF29" s="89">
        <v>63.8</v>
      </c>
      <c r="AG29" s="89">
        <v>48.15</v>
      </c>
      <c r="AH29" s="89">
        <v>81.93</v>
      </c>
      <c r="AI29" s="89">
        <v>46.17</v>
      </c>
      <c r="AJ29" s="22" t="s">
        <v>47</v>
      </c>
    </row>
    <row r="30" spans="1:36" ht="11.25" customHeight="1" outlineLevel="1" x14ac:dyDescent="0.2">
      <c r="B30" s="21" t="s">
        <v>48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57"/>
      <c r="N30" s="57"/>
      <c r="O30" s="57"/>
      <c r="P30" s="57"/>
      <c r="Q30" s="57"/>
      <c r="R30" s="57"/>
      <c r="S30" s="57">
        <v>4182.9623000000011</v>
      </c>
      <c r="T30" s="57">
        <v>2977</v>
      </c>
      <c r="U30" s="57">
        <v>3510</v>
      </c>
      <c r="V30" s="57">
        <v>3772</v>
      </c>
      <c r="W30" s="57">
        <v>3133</v>
      </c>
      <c r="X30" s="57">
        <v>3167</v>
      </c>
      <c r="Y30" s="57">
        <v>2519</v>
      </c>
      <c r="Z30" s="57">
        <v>2738</v>
      </c>
      <c r="AA30" s="57">
        <v>2332</v>
      </c>
      <c r="AB30" s="58">
        <v>2213.5100000000002</v>
      </c>
      <c r="AC30" s="58">
        <v>2193.79</v>
      </c>
      <c r="AD30" s="89">
        <v>1585.97</v>
      </c>
      <c r="AE30" s="89">
        <v>2863.13</v>
      </c>
      <c r="AF30" s="89">
        <v>2770.94</v>
      </c>
      <c r="AG30" s="89">
        <v>3209.29</v>
      </c>
      <c r="AH30" s="89">
        <v>3503.26</v>
      </c>
      <c r="AI30" s="89">
        <v>3544.59</v>
      </c>
      <c r="AJ30" s="22" t="s">
        <v>49</v>
      </c>
    </row>
    <row r="31" spans="1:36" ht="11.25" customHeight="1" outlineLevel="1" x14ac:dyDescent="0.2">
      <c r="B31" s="21" t="s">
        <v>119</v>
      </c>
      <c r="C31" s="39">
        <v>916</v>
      </c>
      <c r="D31" s="39">
        <v>1772</v>
      </c>
      <c r="E31" s="39">
        <v>1677</v>
      </c>
      <c r="F31" s="39">
        <v>1265.0010500000001</v>
      </c>
      <c r="G31" s="39">
        <v>1065.8772099999999</v>
      </c>
      <c r="H31" s="39">
        <v>1080.8314500000001</v>
      </c>
      <c r="I31" s="39">
        <v>1152.9170999999999</v>
      </c>
      <c r="J31" s="39">
        <v>1470</v>
      </c>
      <c r="K31" s="39">
        <v>4708.6803800000007</v>
      </c>
      <c r="L31" s="39">
        <v>4934.2299999999996</v>
      </c>
      <c r="M31" s="57">
        <v>4271.6899999999996</v>
      </c>
      <c r="N31" s="57">
        <v>2960.03</v>
      </c>
      <c r="O31" s="57">
        <v>2053.9485097299998</v>
      </c>
      <c r="P31" s="57">
        <v>2451.2989382999999</v>
      </c>
      <c r="Q31" s="57">
        <v>7643.8806164000007</v>
      </c>
      <c r="R31" s="57">
        <v>1567.1918684900002</v>
      </c>
      <c r="S31" s="57">
        <v>3583.9534760788797</v>
      </c>
      <c r="T31" s="57">
        <v>8910</v>
      </c>
      <c r="U31" s="57">
        <v>2115</v>
      </c>
      <c r="V31" s="57">
        <v>4797</v>
      </c>
      <c r="W31" s="57">
        <v>2862</v>
      </c>
      <c r="X31" s="57">
        <v>3012</v>
      </c>
      <c r="Y31" s="57">
        <v>4502</v>
      </c>
      <c r="Z31" s="57">
        <v>3581</v>
      </c>
      <c r="AA31" s="57">
        <v>3570.17</v>
      </c>
      <c r="AB31" s="58">
        <v>5326.09</v>
      </c>
      <c r="AC31" s="58">
        <v>5606.95</v>
      </c>
      <c r="AD31" s="89">
        <v>3818.31</v>
      </c>
      <c r="AE31" s="89">
        <v>4964.37</v>
      </c>
      <c r="AF31" s="89">
        <v>6792.52</v>
      </c>
      <c r="AG31" s="89">
        <v>6152.01</v>
      </c>
      <c r="AH31" s="89">
        <v>9210.1</v>
      </c>
      <c r="AI31" s="89">
        <v>11892.74</v>
      </c>
      <c r="AJ31" s="22" t="s">
        <v>51</v>
      </c>
    </row>
    <row r="32" spans="1:36" ht="11.25" customHeight="1" outlineLevel="1" x14ac:dyDescent="0.2">
      <c r="B32" s="21" t="s">
        <v>213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8"/>
      <c r="AC32" s="58"/>
      <c r="AD32" s="89"/>
      <c r="AE32" s="89"/>
      <c r="AF32" s="89"/>
      <c r="AG32" s="89"/>
      <c r="AH32" s="89">
        <v>7916</v>
      </c>
      <c r="AI32" s="89">
        <v>0</v>
      </c>
      <c r="AJ32" s="22"/>
    </row>
    <row r="33" spans="2:39" ht="11.25" customHeight="1" outlineLevel="1" x14ac:dyDescent="0.2">
      <c r="B33" s="21" t="s">
        <v>214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8"/>
      <c r="AC33" s="58"/>
      <c r="AD33" s="89"/>
      <c r="AE33" s="89"/>
      <c r="AF33" s="89"/>
      <c r="AG33" s="89"/>
      <c r="AH33" s="89">
        <v>8000</v>
      </c>
      <c r="AI33" s="89">
        <v>0</v>
      </c>
      <c r="AJ33" s="22"/>
    </row>
    <row r="34" spans="2:39" ht="15" customHeight="1" x14ac:dyDescent="0.2">
      <c r="B34" s="24" t="s">
        <v>52</v>
      </c>
      <c r="C34" s="38">
        <v>50678</v>
      </c>
      <c r="D34" s="38">
        <v>60984</v>
      </c>
      <c r="E34" s="38">
        <v>77134</v>
      </c>
      <c r="F34" s="38">
        <v>87596.15806999999</v>
      </c>
      <c r="G34" s="38">
        <v>100730.16046000001</v>
      </c>
      <c r="H34" s="38">
        <v>141628.36228999999</v>
      </c>
      <c r="I34" s="38">
        <v>165691.88513000001</v>
      </c>
      <c r="J34" s="38">
        <v>170620.66117000001</v>
      </c>
      <c r="K34" s="38">
        <v>186049.28852006886</v>
      </c>
      <c r="L34" s="38">
        <v>192516.83827396345</v>
      </c>
      <c r="M34" s="59">
        <v>201152.25</v>
      </c>
      <c r="N34" s="59">
        <v>222438.64800000002</v>
      </c>
      <c r="O34" s="59">
        <v>232339.28374196723</v>
      </c>
      <c r="P34" s="59">
        <v>258815.54688008598</v>
      </c>
      <c r="Q34" s="59">
        <v>285673.94164759008</v>
      </c>
      <c r="R34" s="59">
        <v>351491.7543634575</v>
      </c>
      <c r="S34" s="59">
        <v>379863.1862368263</v>
      </c>
      <c r="T34" s="59">
        <v>362752</v>
      </c>
      <c r="U34" s="59">
        <v>376300</v>
      </c>
      <c r="V34" s="59">
        <v>376240.6</v>
      </c>
      <c r="W34" s="59">
        <v>394118</v>
      </c>
      <c r="X34" s="59">
        <v>438849</v>
      </c>
      <c r="Y34" s="59">
        <v>437408</v>
      </c>
      <c r="Z34" s="59">
        <v>433697</v>
      </c>
      <c r="AA34" s="59">
        <v>461409.56000000006</v>
      </c>
      <c r="AB34" s="60">
        <v>476147.14000000007</v>
      </c>
      <c r="AC34" s="60">
        <v>491897.24000000005</v>
      </c>
      <c r="AD34" s="90">
        <f>AD35+AD63+AD77+AD85+AD86</f>
        <v>536278.6</v>
      </c>
      <c r="AE34" s="90">
        <f>AE35+AE63+AE77+AE85+AE86</f>
        <v>596279.39000000013</v>
      </c>
      <c r="AF34" s="90">
        <f>AF35+AF63+AF77+AF85+AF86</f>
        <v>651015.23</v>
      </c>
      <c r="AG34" s="90">
        <f>AG35+AG63+AG77+AG85+AG86+AG84</f>
        <v>674857.45600000012</v>
      </c>
      <c r="AH34" s="90">
        <f>AH35+AH63+AH77+AH85+AH86+AH84+AH88</f>
        <v>728571.53</v>
      </c>
      <c r="AI34" s="90">
        <v>801694.47</v>
      </c>
      <c r="AJ34" s="25" t="s">
        <v>53</v>
      </c>
    </row>
    <row r="35" spans="2:39" ht="11.25" customHeight="1" x14ac:dyDescent="0.2">
      <c r="B35" s="16" t="s">
        <v>54</v>
      </c>
      <c r="C35" s="38">
        <v>39436</v>
      </c>
      <c r="D35" s="38">
        <v>54666</v>
      </c>
      <c r="E35" s="38">
        <v>58026</v>
      </c>
      <c r="F35" s="38">
        <v>71028.177919999987</v>
      </c>
      <c r="G35" s="38">
        <v>86871.136730000013</v>
      </c>
      <c r="H35" s="38">
        <v>117413.02228999998</v>
      </c>
      <c r="I35" s="38">
        <v>131110.79513000001</v>
      </c>
      <c r="J35" s="38">
        <v>133321.70717000001</v>
      </c>
      <c r="K35" s="38">
        <v>140766.54130006884</v>
      </c>
      <c r="L35" s="38">
        <v>154591.71127396345</v>
      </c>
      <c r="M35" s="59">
        <v>169680.47</v>
      </c>
      <c r="N35" s="59">
        <v>184172.88500000001</v>
      </c>
      <c r="O35" s="59">
        <v>193964.16945253001</v>
      </c>
      <c r="P35" s="59">
        <v>204859.71553481498</v>
      </c>
      <c r="Q35" s="59">
        <v>224976.39153154008</v>
      </c>
      <c r="R35" s="59">
        <v>250298.11638116249</v>
      </c>
      <c r="S35" s="59">
        <v>283897.54281161196</v>
      </c>
      <c r="T35" s="59">
        <v>300878</v>
      </c>
      <c r="U35" s="59">
        <v>305621</v>
      </c>
      <c r="V35" s="59">
        <v>312584.8</v>
      </c>
      <c r="W35" s="59">
        <v>328641</v>
      </c>
      <c r="X35" s="59">
        <v>341012</v>
      </c>
      <c r="Y35" s="59">
        <v>350752</v>
      </c>
      <c r="Z35" s="59">
        <v>368720</v>
      </c>
      <c r="AA35" s="59">
        <v>382287.28</v>
      </c>
      <c r="AB35" s="60">
        <v>397344.76000000007</v>
      </c>
      <c r="AC35" s="60">
        <v>416851.54000000004</v>
      </c>
      <c r="AD35" s="90">
        <f>AD36+AD40+AD43+AD44+AD46+AD50+AD55</f>
        <v>421366.19</v>
      </c>
      <c r="AE35" s="90">
        <f>AE36+AE40+AE43+AE44+AE46+AE50+AE55</f>
        <v>461064.98000000004</v>
      </c>
      <c r="AF35" s="90">
        <f>AF36+AF40+AF43+AF44+AF46+AF50+AF55</f>
        <v>499989.05999999994</v>
      </c>
      <c r="AG35" s="90">
        <f>AG36+AG40+AG43+AG44+AG46+AG50+AG55</f>
        <v>547038.90600000008</v>
      </c>
      <c r="AH35" s="90">
        <f>AH36+AH40+AH43+AH44+AH46+AH50+AH55</f>
        <v>606289.17000000004</v>
      </c>
      <c r="AI35" s="90">
        <v>653530.12</v>
      </c>
      <c r="AJ35" s="17" t="s">
        <v>55</v>
      </c>
    </row>
    <row r="36" spans="2:39" ht="11.25" customHeight="1" x14ac:dyDescent="0.2">
      <c r="B36" s="19" t="s">
        <v>56</v>
      </c>
      <c r="C36" s="38">
        <v>9851</v>
      </c>
      <c r="D36" s="38">
        <v>14524</v>
      </c>
      <c r="E36" s="38">
        <v>18438</v>
      </c>
      <c r="F36" s="38">
        <v>22982.785649999998</v>
      </c>
      <c r="G36" s="38">
        <v>25543.094369999999</v>
      </c>
      <c r="H36" s="38">
        <v>28335.609999999997</v>
      </c>
      <c r="I36" s="38">
        <v>31182.52</v>
      </c>
      <c r="J36" s="38">
        <v>33240.32</v>
      </c>
      <c r="K36" s="38">
        <v>41207.121920000005</v>
      </c>
      <c r="L36" s="38">
        <v>41908.239000000001</v>
      </c>
      <c r="M36" s="59">
        <v>44737.340000000004</v>
      </c>
      <c r="N36" s="59">
        <v>48998.290000000008</v>
      </c>
      <c r="O36" s="59">
        <v>53673.804060000017</v>
      </c>
      <c r="P36" s="59">
        <v>56708.797160000002</v>
      </c>
      <c r="Q36" s="59">
        <v>59087.448550000001</v>
      </c>
      <c r="R36" s="59">
        <v>66620.60781999999</v>
      </c>
      <c r="S36" s="59">
        <v>62359.394760000003</v>
      </c>
      <c r="T36" s="59">
        <v>65762</v>
      </c>
      <c r="U36" s="59">
        <v>67446</v>
      </c>
      <c r="V36" s="59">
        <v>69437</v>
      </c>
      <c r="W36" s="59">
        <v>70716</v>
      </c>
      <c r="X36" s="59">
        <v>71373</v>
      </c>
      <c r="Y36" s="59">
        <v>72489</v>
      </c>
      <c r="Z36" s="59">
        <v>67540</v>
      </c>
      <c r="AA36" s="59">
        <v>72641.959999999992</v>
      </c>
      <c r="AB36" s="60">
        <v>73582.090000000011</v>
      </c>
      <c r="AC36" s="60">
        <v>76961.679999999993</v>
      </c>
      <c r="AD36" s="90">
        <v>76894.820000000007</v>
      </c>
      <c r="AE36" s="90">
        <v>83267.58</v>
      </c>
      <c r="AF36" s="90">
        <v>84695.679999999993</v>
      </c>
      <c r="AG36" s="90">
        <v>100476.36</v>
      </c>
      <c r="AH36" s="90">
        <v>112698.90999999999</v>
      </c>
      <c r="AI36" s="90">
        <v>125694.16</v>
      </c>
      <c r="AJ36" s="20" t="s">
        <v>57</v>
      </c>
    </row>
    <row r="37" spans="2:39" ht="11.25" customHeight="1" outlineLevel="2" x14ac:dyDescent="0.2">
      <c r="B37" s="21" t="s">
        <v>58</v>
      </c>
      <c r="C37" s="39">
        <v>8210</v>
      </c>
      <c r="D37" s="39">
        <v>9804</v>
      </c>
      <c r="E37" s="39">
        <v>14692</v>
      </c>
      <c r="F37" s="39">
        <v>17918.311819999999</v>
      </c>
      <c r="G37" s="39">
        <v>20376.475739999998</v>
      </c>
      <c r="H37" s="39">
        <v>22047.67</v>
      </c>
      <c r="I37" s="39">
        <v>24206.66</v>
      </c>
      <c r="J37" s="39">
        <v>25820.44</v>
      </c>
      <c r="K37" s="39">
        <v>32939.373330000002</v>
      </c>
      <c r="L37" s="39">
        <v>33411.328000000001</v>
      </c>
      <c r="M37" s="57">
        <v>35740.65</v>
      </c>
      <c r="N37" s="57">
        <v>39069.325000000004</v>
      </c>
      <c r="O37" s="57">
        <v>42801.226410000017</v>
      </c>
      <c r="P37" s="57">
        <v>45574.92598</v>
      </c>
      <c r="Q37" s="57">
        <v>49662.636720000002</v>
      </c>
      <c r="R37" s="57">
        <v>55983.482579999996</v>
      </c>
      <c r="S37" s="57">
        <v>53272.247000000003</v>
      </c>
      <c r="T37" s="57">
        <v>56951</v>
      </c>
      <c r="U37" s="57">
        <v>58398</v>
      </c>
      <c r="V37" s="57">
        <v>60144</v>
      </c>
      <c r="W37" s="57">
        <v>61087</v>
      </c>
      <c r="X37" s="57">
        <v>61422</v>
      </c>
      <c r="Y37" s="57">
        <v>62492</v>
      </c>
      <c r="Z37" s="57">
        <v>58215</v>
      </c>
      <c r="AA37" s="57">
        <v>62581.21</v>
      </c>
      <c r="AB37" s="58">
        <v>62174.48</v>
      </c>
      <c r="AC37" s="58">
        <v>65635.78</v>
      </c>
      <c r="AD37" s="89">
        <v>65800.490000000005</v>
      </c>
      <c r="AE37" s="89">
        <v>71179.039999999994</v>
      </c>
      <c r="AF37" s="89">
        <v>72103.37</v>
      </c>
      <c r="AG37" s="89">
        <v>85945.02</v>
      </c>
      <c r="AH37" s="89">
        <v>96235.04</v>
      </c>
      <c r="AI37" s="89">
        <v>107360.52</v>
      </c>
      <c r="AJ37" s="22" t="s">
        <v>59</v>
      </c>
    </row>
    <row r="38" spans="2:39" ht="11.25" customHeight="1" outlineLevel="2" x14ac:dyDescent="0.2">
      <c r="B38" s="21" t="s">
        <v>60</v>
      </c>
      <c r="C38" s="39">
        <v>1641</v>
      </c>
      <c r="D38" s="39">
        <v>4720</v>
      </c>
      <c r="E38" s="39">
        <v>3746</v>
      </c>
      <c r="F38" s="39">
        <v>5064.4738299999999</v>
      </c>
      <c r="G38" s="39">
        <v>5166.6186299999999</v>
      </c>
      <c r="H38" s="39">
        <v>6287.94</v>
      </c>
      <c r="I38" s="39">
        <v>6975.86</v>
      </c>
      <c r="J38" s="39">
        <v>7419.88</v>
      </c>
      <c r="K38" s="39">
        <v>8267.7485899999992</v>
      </c>
      <c r="L38" s="39">
        <v>8496.9110000000001</v>
      </c>
      <c r="M38" s="57">
        <v>8996.69</v>
      </c>
      <c r="N38" s="57">
        <v>9928.9650000000001</v>
      </c>
      <c r="O38" s="57">
        <v>10872.577650000001</v>
      </c>
      <c r="P38" s="57">
        <v>11133.871180000002</v>
      </c>
      <c r="Q38" s="57">
        <v>9424.8118299999987</v>
      </c>
      <c r="R38" s="57">
        <v>10637.125239999996</v>
      </c>
      <c r="S38" s="57">
        <v>9087.1477600000017</v>
      </c>
      <c r="T38" s="57">
        <v>8811</v>
      </c>
      <c r="U38" s="57">
        <v>9048</v>
      </c>
      <c r="V38" s="57">
        <v>9293</v>
      </c>
      <c r="W38" s="57">
        <v>9629</v>
      </c>
      <c r="X38" s="57">
        <v>9951</v>
      </c>
      <c r="Y38" s="57">
        <v>9997</v>
      </c>
      <c r="Z38" s="57">
        <v>9325</v>
      </c>
      <c r="AA38" s="57">
        <v>10060.75</v>
      </c>
      <c r="AB38" s="58">
        <v>10304.31</v>
      </c>
      <c r="AC38" s="58">
        <v>10578.68</v>
      </c>
      <c r="AD38" s="89">
        <v>10562.45</v>
      </c>
      <c r="AE38" s="89">
        <v>11402.41</v>
      </c>
      <c r="AF38" s="89">
        <v>11784.33</v>
      </c>
      <c r="AG38" s="89">
        <v>13536.64</v>
      </c>
      <c r="AH38" s="89">
        <v>15417.22</v>
      </c>
      <c r="AI38" s="89">
        <v>17281.509999999998</v>
      </c>
      <c r="AJ38" s="22" t="s">
        <v>61</v>
      </c>
    </row>
    <row r="39" spans="2:39" ht="11.25" customHeight="1" outlineLevel="2" x14ac:dyDescent="0.2">
      <c r="B39" s="21" t="s">
        <v>62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>
        <v>1103.3</v>
      </c>
      <c r="AC39" s="58">
        <v>747.22</v>
      </c>
      <c r="AD39" s="89">
        <v>531.88</v>
      </c>
      <c r="AE39" s="89">
        <v>686.13</v>
      </c>
      <c r="AF39" s="89">
        <v>807.98</v>
      </c>
      <c r="AG39" s="89">
        <v>994.7</v>
      </c>
      <c r="AH39" s="89">
        <v>1046.6500000000001</v>
      </c>
      <c r="AI39" s="89">
        <v>1052.1300000000001</v>
      </c>
      <c r="AJ39" s="22" t="s">
        <v>107</v>
      </c>
    </row>
    <row r="40" spans="2:39" ht="11.25" customHeight="1" x14ac:dyDescent="0.2">
      <c r="B40" s="19" t="s">
        <v>63</v>
      </c>
      <c r="C40" s="4">
        <v>3591</v>
      </c>
      <c r="D40" s="4">
        <v>5616</v>
      </c>
      <c r="E40" s="4">
        <v>4984</v>
      </c>
      <c r="F40" s="4">
        <v>8570.6210299999984</v>
      </c>
      <c r="G40" s="4">
        <v>18779.195290000003</v>
      </c>
      <c r="H40" s="4">
        <v>35892.130420000001</v>
      </c>
      <c r="I40" s="4">
        <v>34937.990000000005</v>
      </c>
      <c r="J40" s="4">
        <v>29572.635999999999</v>
      </c>
      <c r="K40" s="4">
        <v>23619.523089999999</v>
      </c>
      <c r="L40" s="4">
        <v>24762.41</v>
      </c>
      <c r="M40" s="55">
        <v>29823.72</v>
      </c>
      <c r="N40" s="55">
        <v>28422.97</v>
      </c>
      <c r="O40" s="55">
        <v>26028.916339000003</v>
      </c>
      <c r="P40" s="55">
        <v>25005.576802475003</v>
      </c>
      <c r="Q40" s="55">
        <v>25594.393650042501</v>
      </c>
      <c r="R40" s="55">
        <v>31306.559826190001</v>
      </c>
      <c r="S40" s="55">
        <v>36301.311054469996</v>
      </c>
      <c r="T40" s="55">
        <v>41604</v>
      </c>
      <c r="U40" s="55">
        <v>41121</v>
      </c>
      <c r="V40" s="55">
        <v>41497.800000000003</v>
      </c>
      <c r="W40" s="55">
        <v>43335</v>
      </c>
      <c r="X40" s="55">
        <v>40075</v>
      </c>
      <c r="Y40" s="55">
        <v>38643</v>
      </c>
      <c r="Z40" s="55">
        <v>36259</v>
      </c>
      <c r="AA40" s="55">
        <v>31903.78</v>
      </c>
      <c r="AB40" s="56">
        <v>36513.370000000003</v>
      </c>
      <c r="AC40" s="56">
        <v>35142.82</v>
      </c>
      <c r="AD40" s="88">
        <v>34393.4</v>
      </c>
      <c r="AE40" s="88">
        <v>35822.300000000003</v>
      </c>
      <c r="AF40" s="88">
        <v>39623.99</v>
      </c>
      <c r="AG40" s="88">
        <v>47590.91</v>
      </c>
      <c r="AH40" s="88">
        <v>54459.08</v>
      </c>
      <c r="AI40" s="88">
        <v>54691.58</v>
      </c>
      <c r="AJ40" s="20" t="s">
        <v>64</v>
      </c>
    </row>
    <row r="41" spans="2:39" ht="11.25" customHeight="1" outlineLevel="2" x14ac:dyDescent="0.2">
      <c r="B41" s="21" t="s">
        <v>65</v>
      </c>
      <c r="C41" s="39">
        <v>2331.3365384615386</v>
      </c>
      <c r="D41" s="39">
        <v>3646</v>
      </c>
      <c r="E41" s="39">
        <v>4580</v>
      </c>
      <c r="F41" s="39">
        <v>8072.9984899999981</v>
      </c>
      <c r="G41" s="39">
        <v>18073.454120000002</v>
      </c>
      <c r="H41" s="39">
        <v>35195.317159999999</v>
      </c>
      <c r="I41" s="39">
        <v>34354.51</v>
      </c>
      <c r="J41" s="39">
        <v>28869.635999999999</v>
      </c>
      <c r="K41" s="39">
        <v>22527.952969999998</v>
      </c>
      <c r="L41" s="39">
        <v>22468</v>
      </c>
      <c r="M41" s="57">
        <v>28174.47</v>
      </c>
      <c r="N41" s="57">
        <v>26710.799999999999</v>
      </c>
      <c r="O41" s="57">
        <v>24183.807193000004</v>
      </c>
      <c r="P41" s="57">
        <v>22977.908390000001</v>
      </c>
      <c r="Q41" s="57">
        <v>23498.511306879998</v>
      </c>
      <c r="R41" s="57">
        <v>28385.86435</v>
      </c>
      <c r="S41" s="57">
        <v>31408.081158079996</v>
      </c>
      <c r="T41" s="57">
        <v>35583</v>
      </c>
      <c r="U41" s="57">
        <v>34253</v>
      </c>
      <c r="V41" s="57">
        <v>34005.4</v>
      </c>
      <c r="W41" s="57">
        <v>35890</v>
      </c>
      <c r="X41" s="57">
        <v>31834</v>
      </c>
      <c r="Y41" s="57">
        <v>27385</v>
      </c>
      <c r="Z41" s="57">
        <v>25526</v>
      </c>
      <c r="AA41" s="57">
        <v>21414.59</v>
      </c>
      <c r="AB41" s="58">
        <v>23157.97</v>
      </c>
      <c r="AC41" s="58">
        <v>22837.89</v>
      </c>
      <c r="AD41" s="89">
        <v>22350.91</v>
      </c>
      <c r="AE41" s="89">
        <v>23470.400000000001</v>
      </c>
      <c r="AF41" s="89">
        <v>24210.32</v>
      </c>
      <c r="AG41" s="89">
        <v>29030.33</v>
      </c>
      <c r="AH41" s="89">
        <v>33118.49</v>
      </c>
      <c r="AI41" s="89">
        <v>35186.199999999997</v>
      </c>
      <c r="AJ41" s="22" t="s">
        <v>66</v>
      </c>
    </row>
    <row r="42" spans="2:39" ht="11.25" customHeight="1" outlineLevel="2" x14ac:dyDescent="0.2">
      <c r="B42" s="21" t="s">
        <v>67</v>
      </c>
      <c r="C42" s="39">
        <v>1259.6634615384617</v>
      </c>
      <c r="D42" s="39">
        <v>1970</v>
      </c>
      <c r="E42" s="39">
        <v>404</v>
      </c>
      <c r="F42" s="39">
        <v>497.62254000000001</v>
      </c>
      <c r="G42" s="39">
        <v>705.74117000000001</v>
      </c>
      <c r="H42" s="39">
        <v>696.81326000000001</v>
      </c>
      <c r="I42" s="39">
        <v>583.48</v>
      </c>
      <c r="J42" s="39">
        <v>703</v>
      </c>
      <c r="K42" s="39">
        <v>1091.5701200000001</v>
      </c>
      <c r="L42" s="39">
        <v>2294.41</v>
      </c>
      <c r="M42" s="57">
        <v>1649.25</v>
      </c>
      <c r="N42" s="57">
        <v>1712.17</v>
      </c>
      <c r="O42" s="57">
        <v>1845.1091459999998</v>
      </c>
      <c r="P42" s="57">
        <v>2027.6684124750011</v>
      </c>
      <c r="Q42" s="57">
        <v>2095.8823431625033</v>
      </c>
      <c r="R42" s="57">
        <v>2920.6954761900001</v>
      </c>
      <c r="S42" s="57">
        <v>4893.2298963900002</v>
      </c>
      <c r="T42" s="57">
        <v>6021</v>
      </c>
      <c r="U42" s="57">
        <v>6868</v>
      </c>
      <c r="V42" s="57">
        <v>7492.4</v>
      </c>
      <c r="W42" s="57">
        <v>7445</v>
      </c>
      <c r="X42" s="57">
        <v>8241</v>
      </c>
      <c r="Y42" s="57">
        <v>11258</v>
      </c>
      <c r="Z42" s="57">
        <v>10733</v>
      </c>
      <c r="AA42" s="57">
        <v>10489.19</v>
      </c>
      <c r="AB42" s="58">
        <v>13355.4</v>
      </c>
      <c r="AC42" s="58">
        <v>12304.93</v>
      </c>
      <c r="AD42" s="89">
        <v>12042.49</v>
      </c>
      <c r="AE42" s="89">
        <v>12351.9</v>
      </c>
      <c r="AF42" s="89">
        <v>15413.67</v>
      </c>
      <c r="AG42" s="89">
        <v>18560.580000000002</v>
      </c>
      <c r="AH42" s="89">
        <v>21340.59</v>
      </c>
      <c r="AI42" s="89">
        <v>19505.38</v>
      </c>
      <c r="AJ42" s="22" t="s">
        <v>68</v>
      </c>
    </row>
    <row r="43" spans="2:39" ht="11.25" customHeight="1" x14ac:dyDescent="0.2">
      <c r="B43" s="19" t="s">
        <v>69</v>
      </c>
      <c r="C43" s="4">
        <v>9598</v>
      </c>
      <c r="D43" s="4">
        <v>15090</v>
      </c>
      <c r="E43" s="4">
        <v>12369</v>
      </c>
      <c r="F43" s="4">
        <v>12567.732269999997</v>
      </c>
      <c r="G43" s="4">
        <v>13534.5057</v>
      </c>
      <c r="H43" s="4">
        <v>18540.099999999999</v>
      </c>
      <c r="I43" s="4">
        <v>20071.863000000001</v>
      </c>
      <c r="J43" s="4">
        <v>19299</v>
      </c>
      <c r="K43" s="4">
        <v>15783.815980000001</v>
      </c>
      <c r="L43" s="4">
        <v>20508.05</v>
      </c>
      <c r="M43" s="55">
        <v>22155.89</v>
      </c>
      <c r="N43" s="55">
        <v>23974.297999999995</v>
      </c>
      <c r="O43" s="55">
        <v>24514.578599999993</v>
      </c>
      <c r="P43" s="55">
        <v>22793.580587000011</v>
      </c>
      <c r="Q43" s="55">
        <v>25258.612177700019</v>
      </c>
      <c r="R43" s="55">
        <v>28787.936210000007</v>
      </c>
      <c r="S43" s="55">
        <v>32058.049359870005</v>
      </c>
      <c r="T43" s="55">
        <v>34318</v>
      </c>
      <c r="U43" s="55">
        <v>32995</v>
      </c>
      <c r="V43" s="55">
        <v>31470</v>
      </c>
      <c r="W43" s="55">
        <v>32424</v>
      </c>
      <c r="X43" s="55">
        <v>33124</v>
      </c>
      <c r="Y43" s="55">
        <v>42409</v>
      </c>
      <c r="Z43" s="55">
        <v>44329</v>
      </c>
      <c r="AA43" s="55">
        <v>43441.32</v>
      </c>
      <c r="AB43" s="56">
        <v>45498.19</v>
      </c>
      <c r="AC43" s="56">
        <v>47214.84</v>
      </c>
      <c r="AD43" s="88">
        <v>48906.400000000001</v>
      </c>
      <c r="AE43" s="88">
        <v>59362.75</v>
      </c>
      <c r="AF43" s="88">
        <v>68504.7</v>
      </c>
      <c r="AG43" s="88">
        <v>70489.14</v>
      </c>
      <c r="AH43" s="88">
        <v>80208.210000000006</v>
      </c>
      <c r="AI43" s="88">
        <v>83670.28</v>
      </c>
      <c r="AJ43" s="103" t="s">
        <v>70</v>
      </c>
      <c r="AM43" s="35"/>
    </row>
    <row r="44" spans="2:39" ht="11.25" customHeight="1" x14ac:dyDescent="0.2">
      <c r="B44" s="19" t="s">
        <v>71</v>
      </c>
      <c r="C44" s="4">
        <v>2562</v>
      </c>
      <c r="D44" s="4">
        <v>2122</v>
      </c>
      <c r="E44" s="4">
        <v>1304</v>
      </c>
      <c r="F44" s="4">
        <v>1022.343</v>
      </c>
      <c r="G44" s="4">
        <v>1413.9145000000001</v>
      </c>
      <c r="H44" s="4">
        <v>2307.4997699999999</v>
      </c>
      <c r="I44" s="4">
        <v>2703.56</v>
      </c>
      <c r="J44" s="4">
        <v>5242</v>
      </c>
      <c r="K44" s="4">
        <v>7877.6300200000005</v>
      </c>
      <c r="L44" s="4">
        <v>6243.1850000000004</v>
      </c>
      <c r="M44" s="55">
        <v>5112.24</v>
      </c>
      <c r="N44" s="55">
        <v>5116.1469999999999</v>
      </c>
      <c r="O44" s="55">
        <v>3653.1799499999993</v>
      </c>
      <c r="P44" s="55">
        <v>3835.4550599999998</v>
      </c>
      <c r="Q44" s="55">
        <v>3536.0684999999994</v>
      </c>
      <c r="R44" s="55">
        <v>2555.1840099999999</v>
      </c>
      <c r="S44" s="55">
        <v>2004.2528699999996</v>
      </c>
      <c r="T44" s="55">
        <v>3535</v>
      </c>
      <c r="U44" s="55">
        <v>3301</v>
      </c>
      <c r="V44" s="55">
        <v>1884</v>
      </c>
      <c r="W44" s="55">
        <v>1574</v>
      </c>
      <c r="X44" s="55">
        <v>1599</v>
      </c>
      <c r="Y44" s="55">
        <v>1735</v>
      </c>
      <c r="Z44" s="55">
        <v>1725</v>
      </c>
      <c r="AA44" s="55">
        <v>2310.46</v>
      </c>
      <c r="AB44" s="56">
        <v>1882.56</v>
      </c>
      <c r="AC44" s="56">
        <v>1420.51</v>
      </c>
      <c r="AD44" s="88">
        <v>1478.29</v>
      </c>
      <c r="AE44" s="88">
        <v>1421.63</v>
      </c>
      <c r="AF44" s="88">
        <v>1650.28</v>
      </c>
      <c r="AG44" s="88">
        <v>1905.81</v>
      </c>
      <c r="AH44" s="88">
        <v>1794.24</v>
      </c>
      <c r="AI44" s="88">
        <v>2364.4</v>
      </c>
      <c r="AJ44" s="20" t="s">
        <v>72</v>
      </c>
    </row>
    <row r="45" spans="2:39" ht="11.25" hidden="1" customHeight="1" outlineLevel="2" x14ac:dyDescent="0.2">
      <c r="B45" s="19" t="s">
        <v>73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55"/>
      <c r="N45" s="55"/>
      <c r="O45" s="55"/>
      <c r="P45" s="55"/>
      <c r="Q45" s="55">
        <v>5000</v>
      </c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74"/>
      <c r="AC45" s="74"/>
      <c r="AD45" s="91"/>
      <c r="AE45" s="91"/>
      <c r="AF45" s="91"/>
      <c r="AG45" s="91"/>
      <c r="AH45" s="91"/>
      <c r="AI45" s="91"/>
      <c r="AJ45" s="20" t="s">
        <v>74</v>
      </c>
    </row>
    <row r="46" spans="2:39" ht="11.25" customHeight="1" collapsed="1" x14ac:dyDescent="0.2">
      <c r="B46" s="19" t="s">
        <v>75</v>
      </c>
      <c r="C46" s="4">
        <v>7300</v>
      </c>
      <c r="D46" s="4">
        <v>10690</v>
      </c>
      <c r="E46" s="4">
        <v>13999</v>
      </c>
      <c r="F46" s="4">
        <v>19126.5239</v>
      </c>
      <c r="G46" s="4">
        <v>20133.127</v>
      </c>
      <c r="H46" s="4">
        <v>24328.844000000001</v>
      </c>
      <c r="I46" s="4">
        <v>27609.18</v>
      </c>
      <c r="J46" s="4">
        <v>31375.02</v>
      </c>
      <c r="K46" s="4">
        <v>36072.551960068835</v>
      </c>
      <c r="L46" s="4">
        <v>40168.480000000003</v>
      </c>
      <c r="M46" s="55">
        <v>44784.97</v>
      </c>
      <c r="N46" s="55">
        <v>50250.119999999995</v>
      </c>
      <c r="O46" s="55">
        <v>55876.376513529998</v>
      </c>
      <c r="P46" s="55">
        <v>60028.585785340001</v>
      </c>
      <c r="Q46" s="55">
        <v>69892.199893797486</v>
      </c>
      <c r="R46" s="55">
        <v>76199.188294972497</v>
      </c>
      <c r="S46" s="55">
        <v>96724.55469727196</v>
      </c>
      <c r="T46" s="55">
        <v>106207</v>
      </c>
      <c r="U46" s="55">
        <v>113894</v>
      </c>
      <c r="V46" s="55">
        <v>120269</v>
      </c>
      <c r="W46" s="55">
        <v>127644</v>
      </c>
      <c r="X46" s="55">
        <v>136336</v>
      </c>
      <c r="Y46" s="55">
        <v>141166</v>
      </c>
      <c r="Z46" s="55">
        <v>152591</v>
      </c>
      <c r="AA46" s="55">
        <v>162145.75</v>
      </c>
      <c r="AB46" s="56">
        <v>168249.33000000002</v>
      </c>
      <c r="AC46" s="56">
        <v>175628.28999999998</v>
      </c>
      <c r="AD46" s="88">
        <v>179363.69999999998</v>
      </c>
      <c r="AE46" s="88">
        <v>199456.76</v>
      </c>
      <c r="AF46" s="88">
        <v>216514.87999999998</v>
      </c>
      <c r="AG46" s="88">
        <v>226787.80000000002</v>
      </c>
      <c r="AH46" s="88">
        <v>251791.12</v>
      </c>
      <c r="AI46" s="88">
        <v>270270.63999999996</v>
      </c>
      <c r="AJ46" s="20" t="s">
        <v>76</v>
      </c>
    </row>
    <row r="47" spans="2:39" ht="11.25" customHeight="1" outlineLevel="2" x14ac:dyDescent="0.2">
      <c r="B47" s="81" t="s">
        <v>77</v>
      </c>
      <c r="C47" s="39">
        <v>7300</v>
      </c>
      <c r="D47" s="39">
        <v>10690</v>
      </c>
      <c r="E47" s="39">
        <v>13713</v>
      </c>
      <c r="F47" s="39">
        <v>17871.165000000001</v>
      </c>
      <c r="G47" s="39">
        <v>18533.242000000002</v>
      </c>
      <c r="H47" s="39">
        <v>21934.315000000002</v>
      </c>
      <c r="I47" s="39">
        <v>25016.94</v>
      </c>
      <c r="J47" s="39">
        <v>28948.21</v>
      </c>
      <c r="K47" s="39">
        <v>33103.69</v>
      </c>
      <c r="L47" s="39">
        <v>36564.480000000003</v>
      </c>
      <c r="M47" s="57">
        <v>40419.440000000002</v>
      </c>
      <c r="N47" s="57">
        <v>44490.239999999998</v>
      </c>
      <c r="O47" s="57">
        <v>49006.019197959999</v>
      </c>
      <c r="P47" s="57">
        <v>53783.044890030003</v>
      </c>
      <c r="Q47" s="57">
        <v>60823.798537949995</v>
      </c>
      <c r="R47" s="57">
        <v>65823.019364070002</v>
      </c>
      <c r="S47" s="57">
        <v>73744.468796561967</v>
      </c>
      <c r="T47" s="57">
        <v>79316</v>
      </c>
      <c r="U47" s="57">
        <v>85265</v>
      </c>
      <c r="V47" s="57">
        <v>89860</v>
      </c>
      <c r="W47" s="57">
        <v>95598</v>
      </c>
      <c r="X47" s="57">
        <v>102794</v>
      </c>
      <c r="Y47" s="57">
        <v>107309</v>
      </c>
      <c r="Z47" s="57">
        <v>114276</v>
      </c>
      <c r="AA47" s="57">
        <v>119081.32</v>
      </c>
      <c r="AB47" s="58">
        <v>125363.56</v>
      </c>
      <c r="AC47" s="58">
        <v>131238.10999999999</v>
      </c>
      <c r="AD47" s="89">
        <v>134150.82</v>
      </c>
      <c r="AE47" s="89">
        <v>148029.81</v>
      </c>
      <c r="AF47" s="89">
        <v>163036.71</v>
      </c>
      <c r="AG47" s="89">
        <v>170238.66</v>
      </c>
      <c r="AH47" s="89">
        <v>188626.48</v>
      </c>
      <c r="AI47" s="89">
        <v>204060.4</v>
      </c>
      <c r="AJ47" s="22" t="s">
        <v>78</v>
      </c>
    </row>
    <row r="48" spans="2:39" ht="11.25" customHeight="1" outlineLevel="2" x14ac:dyDescent="0.2">
      <c r="B48" s="81" t="s">
        <v>79</v>
      </c>
      <c r="C48" s="39"/>
      <c r="D48" s="39"/>
      <c r="E48" s="39">
        <v>286</v>
      </c>
      <c r="F48" s="39">
        <v>1255.3588999999999</v>
      </c>
      <c r="G48" s="39">
        <v>1599.885</v>
      </c>
      <c r="H48" s="39">
        <v>2394.529</v>
      </c>
      <c r="I48" s="39">
        <v>2592.2399999999998</v>
      </c>
      <c r="J48" s="39">
        <v>2426.81</v>
      </c>
      <c r="K48" s="39">
        <v>2968.8619600688303</v>
      </c>
      <c r="L48" s="39">
        <v>3604</v>
      </c>
      <c r="M48" s="57">
        <v>4365.53</v>
      </c>
      <c r="N48" s="57">
        <v>5759.88</v>
      </c>
      <c r="O48" s="57">
        <v>6870.3573155699987</v>
      </c>
      <c r="P48" s="57">
        <v>6245.5408953099995</v>
      </c>
      <c r="Q48" s="57">
        <v>9068.4013558474981</v>
      </c>
      <c r="R48" s="57">
        <v>10376.168930902491</v>
      </c>
      <c r="S48" s="57">
        <v>22980.085900709997</v>
      </c>
      <c r="T48" s="57">
        <v>25141</v>
      </c>
      <c r="U48" s="57">
        <v>26974</v>
      </c>
      <c r="V48" s="57">
        <v>28828</v>
      </c>
      <c r="W48" s="57">
        <v>30147</v>
      </c>
      <c r="X48" s="57">
        <v>32225</v>
      </c>
      <c r="Y48" s="57">
        <v>32695</v>
      </c>
      <c r="Z48" s="57">
        <v>34796</v>
      </c>
      <c r="AA48" s="57">
        <v>39090.06</v>
      </c>
      <c r="AB48" s="58">
        <v>40154.480000000003</v>
      </c>
      <c r="AC48" s="58">
        <v>42118.44</v>
      </c>
      <c r="AD48" s="89">
        <v>43289.3</v>
      </c>
      <c r="AE48" s="89">
        <v>49130.31</v>
      </c>
      <c r="AF48" s="89">
        <v>52244.45</v>
      </c>
      <c r="AG48" s="89">
        <v>55212.76</v>
      </c>
      <c r="AH48" s="89">
        <v>58771.02</v>
      </c>
      <c r="AI48" s="89">
        <v>63926.559999999998</v>
      </c>
      <c r="AJ48" s="22" t="s">
        <v>38</v>
      </c>
    </row>
    <row r="49" spans="2:36" ht="11.25" customHeight="1" outlineLevel="2" x14ac:dyDescent="0.2">
      <c r="B49" s="81" t="s">
        <v>80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57"/>
      <c r="N49" s="57"/>
      <c r="O49" s="57"/>
      <c r="P49" s="57"/>
      <c r="Q49" s="57"/>
      <c r="R49" s="57"/>
      <c r="S49" s="57"/>
      <c r="T49" s="57">
        <v>1750</v>
      </c>
      <c r="U49" s="57">
        <v>1655</v>
      </c>
      <c r="V49" s="57">
        <v>1581</v>
      </c>
      <c r="W49" s="57">
        <v>1899</v>
      </c>
      <c r="X49" s="57">
        <v>1317</v>
      </c>
      <c r="Y49" s="57">
        <v>1162</v>
      </c>
      <c r="Z49" s="57">
        <v>3519</v>
      </c>
      <c r="AA49" s="57">
        <v>3974.37</v>
      </c>
      <c r="AB49" s="58">
        <v>2731.29</v>
      </c>
      <c r="AC49" s="58">
        <v>2271.7399999999998</v>
      </c>
      <c r="AD49" s="89">
        <v>1923.58</v>
      </c>
      <c r="AE49" s="89">
        <v>2296.64</v>
      </c>
      <c r="AF49" s="89">
        <v>1233.72</v>
      </c>
      <c r="AG49" s="89">
        <v>1336.38</v>
      </c>
      <c r="AH49" s="89">
        <v>4393.62</v>
      </c>
      <c r="AI49" s="89">
        <v>2283.6799999999998</v>
      </c>
      <c r="AJ49" s="22" t="s">
        <v>81</v>
      </c>
    </row>
    <row r="50" spans="2:36" ht="11.25" customHeight="1" x14ac:dyDescent="0.2">
      <c r="B50" s="105" t="s">
        <v>82</v>
      </c>
      <c r="C50" s="4"/>
      <c r="D50" s="4"/>
      <c r="E50" s="4"/>
      <c r="F50" s="4"/>
      <c r="G50" s="4"/>
      <c r="H50" s="4"/>
      <c r="I50" s="4">
        <v>6285.3969999999999</v>
      </c>
      <c r="J50" s="4">
        <v>6012.3011699999997</v>
      </c>
      <c r="K50" s="4">
        <v>7386.3799999999992</v>
      </c>
      <c r="L50" s="4">
        <v>12288.087273963451</v>
      </c>
      <c r="M50" s="55">
        <v>14243.73</v>
      </c>
      <c r="N50" s="55">
        <v>15904</v>
      </c>
      <c r="O50" s="55">
        <v>19999</v>
      </c>
      <c r="P50" s="55">
        <v>22712.684339999934</v>
      </c>
      <c r="Q50" s="55">
        <v>21339.612700000085</v>
      </c>
      <c r="R50" s="55">
        <v>27079.020249999994</v>
      </c>
      <c r="S50" s="55">
        <v>33582.800000000003</v>
      </c>
      <c r="T50" s="55">
        <v>30764</v>
      </c>
      <c r="U50" s="55">
        <v>28119</v>
      </c>
      <c r="V50" s="55">
        <v>27333</v>
      </c>
      <c r="W50" s="55">
        <v>29787</v>
      </c>
      <c r="X50" s="55">
        <v>32985</v>
      </c>
      <c r="Y50" s="55">
        <v>34066</v>
      </c>
      <c r="Z50" s="55">
        <v>43580</v>
      </c>
      <c r="AA50" s="55">
        <v>46486.67</v>
      </c>
      <c r="AB50" s="56">
        <v>49615.41</v>
      </c>
      <c r="AC50" s="56">
        <v>56226.75</v>
      </c>
      <c r="AD50" s="88">
        <v>51626.37</v>
      </c>
      <c r="AE50" s="88">
        <v>52585.279999999999</v>
      </c>
      <c r="AF50" s="88">
        <v>58693.599999999999</v>
      </c>
      <c r="AG50" s="88">
        <v>68841.319999999992</v>
      </c>
      <c r="AH50" s="88">
        <v>74406.510000000009</v>
      </c>
      <c r="AI50" s="88">
        <v>87793.44</v>
      </c>
      <c r="AJ50" s="20" t="s">
        <v>83</v>
      </c>
    </row>
    <row r="51" spans="2:36" ht="11.25" customHeight="1" outlineLevel="1" x14ac:dyDescent="0.2">
      <c r="B51" s="81" t="s">
        <v>84</v>
      </c>
      <c r="C51" s="39"/>
      <c r="D51" s="39"/>
      <c r="E51" s="39"/>
      <c r="F51" s="39"/>
      <c r="G51" s="39"/>
      <c r="H51" s="39"/>
      <c r="I51" s="39">
        <v>5134</v>
      </c>
      <c r="J51" s="39">
        <v>4594.78</v>
      </c>
      <c r="K51" s="39">
        <v>4943.28</v>
      </c>
      <c r="L51" s="39">
        <v>9072.5796725544096</v>
      </c>
      <c r="M51" s="57">
        <v>6626.55</v>
      </c>
      <c r="N51" s="57">
        <v>6617</v>
      </c>
      <c r="O51" s="57">
        <v>7516</v>
      </c>
      <c r="P51" s="57">
        <v>11496.684339999934</v>
      </c>
      <c r="Q51" s="57">
        <v>11973.152510000085</v>
      </c>
      <c r="R51" s="57">
        <v>15772.190819999994</v>
      </c>
      <c r="S51" s="57">
        <v>21433.897779999999</v>
      </c>
      <c r="T51" s="57">
        <v>18866</v>
      </c>
      <c r="U51" s="57">
        <v>16328</v>
      </c>
      <c r="V51" s="57">
        <v>16473.7</v>
      </c>
      <c r="W51" s="57">
        <v>18962.3</v>
      </c>
      <c r="X51" s="57">
        <v>20538</v>
      </c>
      <c r="Y51" s="57">
        <v>22366</v>
      </c>
      <c r="Z51" s="57">
        <v>28629</v>
      </c>
      <c r="AA51" s="57">
        <v>28039.339999999997</v>
      </c>
      <c r="AB51" s="58">
        <v>27752.610000000004</v>
      </c>
      <c r="AC51" s="58">
        <v>33124.44</v>
      </c>
      <c r="AD51" s="89">
        <v>29651.38</v>
      </c>
      <c r="AE51" s="89">
        <v>25226.46</v>
      </c>
      <c r="AF51" s="89">
        <f>AF50-AF52</f>
        <v>30495.82</v>
      </c>
      <c r="AG51" s="89">
        <f>AG50-AG52</f>
        <v>33935.759999999995</v>
      </c>
      <c r="AH51" s="89">
        <f>AH50-AH52</f>
        <v>37499.290000000008</v>
      </c>
      <c r="AI51" s="93">
        <v>45943.040000000001</v>
      </c>
      <c r="AJ51" s="22" t="s">
        <v>85</v>
      </c>
    </row>
    <row r="52" spans="2:36" ht="11.25" customHeight="1" outlineLevel="1" x14ac:dyDescent="0.2">
      <c r="B52" s="81" t="s">
        <v>86</v>
      </c>
      <c r="C52" s="39"/>
      <c r="D52" s="39"/>
      <c r="E52" s="39"/>
      <c r="F52" s="39"/>
      <c r="G52" s="39"/>
      <c r="H52" s="39"/>
      <c r="I52" s="39">
        <v>1151.3969999999999</v>
      </c>
      <c r="J52" s="39">
        <v>1417.52117</v>
      </c>
      <c r="K52" s="39">
        <v>2443.1</v>
      </c>
      <c r="L52" s="39">
        <v>3215.50760140904</v>
      </c>
      <c r="M52" s="57">
        <v>7617.18</v>
      </c>
      <c r="N52" s="57">
        <v>9287</v>
      </c>
      <c r="O52" s="57">
        <v>12483</v>
      </c>
      <c r="P52" s="57">
        <v>11216</v>
      </c>
      <c r="Q52" s="57">
        <v>9366.4601899999998</v>
      </c>
      <c r="R52" s="57">
        <v>11306.82943</v>
      </c>
      <c r="S52" s="57">
        <v>12148.902220000002</v>
      </c>
      <c r="T52" s="57">
        <v>11898</v>
      </c>
      <c r="U52" s="57">
        <v>11791</v>
      </c>
      <c r="V52" s="57">
        <v>10859.3</v>
      </c>
      <c r="W52" s="57">
        <v>10824.7</v>
      </c>
      <c r="X52" s="57">
        <v>12447</v>
      </c>
      <c r="Y52" s="57">
        <v>11700</v>
      </c>
      <c r="Z52" s="57">
        <v>14951</v>
      </c>
      <c r="AA52" s="57">
        <v>18447.330000000002</v>
      </c>
      <c r="AB52" s="58">
        <v>21862.799999999999</v>
      </c>
      <c r="AC52" s="58">
        <v>23102.309999999998</v>
      </c>
      <c r="AD52" s="89">
        <v>21974.99</v>
      </c>
      <c r="AE52" s="89">
        <v>25790.87</v>
      </c>
      <c r="AF52" s="89">
        <v>28197.78</v>
      </c>
      <c r="AG52" s="89">
        <v>34905.56</v>
      </c>
      <c r="AH52" s="89">
        <v>36907.22</v>
      </c>
      <c r="AI52" s="89">
        <v>0</v>
      </c>
      <c r="AJ52" s="22" t="s">
        <v>187</v>
      </c>
    </row>
    <row r="53" spans="2:36" ht="11.25" hidden="1" customHeight="1" outlineLevel="1" x14ac:dyDescent="0.2">
      <c r="B53" s="81" t="s">
        <v>87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73"/>
      <c r="AC53" s="73"/>
      <c r="AD53" s="92"/>
      <c r="AE53" s="92"/>
      <c r="AF53" s="92"/>
      <c r="AG53" s="92"/>
      <c r="AH53" s="92"/>
      <c r="AI53" s="92"/>
      <c r="AJ53" s="22" t="s">
        <v>188</v>
      </c>
    </row>
    <row r="54" spans="2:36" ht="11.25" hidden="1" customHeight="1" outlineLevel="1" x14ac:dyDescent="0.2">
      <c r="B54" s="81" t="s">
        <v>88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8"/>
      <c r="AC54" s="58"/>
      <c r="AD54" s="89"/>
      <c r="AE54" s="89"/>
      <c r="AF54" s="89"/>
      <c r="AG54" s="89"/>
      <c r="AH54" s="89"/>
      <c r="AI54" s="89"/>
      <c r="AJ54" s="22" t="s">
        <v>189</v>
      </c>
    </row>
    <row r="55" spans="2:36" ht="11.25" customHeight="1" x14ac:dyDescent="0.2">
      <c r="B55" s="105" t="s">
        <v>89</v>
      </c>
      <c r="C55" s="4">
        <v>6534</v>
      </c>
      <c r="D55" s="4">
        <v>6624</v>
      </c>
      <c r="E55" s="4">
        <v>6932</v>
      </c>
      <c r="F55" s="4">
        <v>6758.1720699999996</v>
      </c>
      <c r="G55" s="4">
        <v>7467.2998700000007</v>
      </c>
      <c r="H55" s="4">
        <v>8008.8380999999999</v>
      </c>
      <c r="I55" s="4">
        <v>8320.2851300000002</v>
      </c>
      <c r="J55" s="4">
        <v>8580.43</v>
      </c>
      <c r="K55" s="4">
        <v>8819.518329999999</v>
      </c>
      <c r="L55" s="4">
        <v>8713.26</v>
      </c>
      <c r="M55" s="55">
        <v>8822.58</v>
      </c>
      <c r="N55" s="55">
        <v>11507.06</v>
      </c>
      <c r="O55" s="55">
        <v>10218.313990000001</v>
      </c>
      <c r="P55" s="55">
        <v>13775.0358</v>
      </c>
      <c r="Q55" s="55">
        <v>15268.056059999999</v>
      </c>
      <c r="R55" s="55">
        <v>17749.61997</v>
      </c>
      <c r="S55" s="55">
        <v>20867.180069999999</v>
      </c>
      <c r="T55" s="55">
        <v>18688</v>
      </c>
      <c r="U55" s="55">
        <v>18745</v>
      </c>
      <c r="V55" s="55">
        <v>20694</v>
      </c>
      <c r="W55" s="55">
        <v>23161</v>
      </c>
      <c r="X55" s="55">
        <v>25520</v>
      </c>
      <c r="Y55" s="55">
        <v>20244</v>
      </c>
      <c r="Z55" s="55">
        <v>22696</v>
      </c>
      <c r="AA55" s="55">
        <v>23357.34</v>
      </c>
      <c r="AB55" s="56">
        <v>22003.809999999998</v>
      </c>
      <c r="AC55" s="56">
        <v>24256.65</v>
      </c>
      <c r="AD55" s="88">
        <v>28703.21</v>
      </c>
      <c r="AE55" s="88">
        <v>29148.68</v>
      </c>
      <c r="AF55" s="88">
        <v>30305.930000000004</v>
      </c>
      <c r="AG55" s="88">
        <v>30947.565999999999</v>
      </c>
      <c r="AH55" s="88">
        <v>30931.100000000002</v>
      </c>
      <c r="AI55" s="88">
        <v>29045.620000000003</v>
      </c>
      <c r="AJ55" s="20" t="s">
        <v>90</v>
      </c>
    </row>
    <row r="56" spans="2:36" ht="11.25" customHeight="1" outlineLevel="2" x14ac:dyDescent="0.2">
      <c r="B56" s="49" t="s">
        <v>91</v>
      </c>
      <c r="C56" s="39">
        <v>4191</v>
      </c>
      <c r="D56" s="39">
        <v>2186</v>
      </c>
      <c r="E56" s="39">
        <v>2504</v>
      </c>
      <c r="F56" s="39">
        <v>2162.8482599999998</v>
      </c>
      <c r="G56" s="39">
        <v>2203.9485</v>
      </c>
      <c r="H56" s="39">
        <v>1621.29991</v>
      </c>
      <c r="I56" s="39">
        <v>1449.8351299999999</v>
      </c>
      <c r="J56" s="39">
        <v>1919.04</v>
      </c>
      <c r="K56" s="39">
        <v>1881.3819000000001</v>
      </c>
      <c r="L56" s="39">
        <v>1115.27</v>
      </c>
      <c r="M56" s="57">
        <v>998.74</v>
      </c>
      <c r="N56" s="57">
        <v>1020.85</v>
      </c>
      <c r="O56" s="57">
        <v>914.94059000000004</v>
      </c>
      <c r="P56" s="57">
        <v>937.38715000000002</v>
      </c>
      <c r="Q56" s="57">
        <v>868.64877999999999</v>
      </c>
      <c r="R56" s="57">
        <v>824.56371999999999</v>
      </c>
      <c r="S56" s="57">
        <v>868.22937000000002</v>
      </c>
      <c r="T56" s="57">
        <v>982</v>
      </c>
      <c r="U56" s="57">
        <v>876</v>
      </c>
      <c r="V56" s="57">
        <v>984</v>
      </c>
      <c r="W56" s="57">
        <v>800</v>
      </c>
      <c r="X56" s="57">
        <v>912</v>
      </c>
      <c r="Y56" s="57">
        <v>615</v>
      </c>
      <c r="Z56" s="57">
        <v>691</v>
      </c>
      <c r="AA56" s="57">
        <v>345.69</v>
      </c>
      <c r="AB56" s="58">
        <v>335.68</v>
      </c>
      <c r="AC56" s="58">
        <v>504.99</v>
      </c>
      <c r="AD56" s="89">
        <v>887.52000000000044</v>
      </c>
      <c r="AE56" s="89">
        <v>951.98</v>
      </c>
      <c r="AF56" s="89">
        <v>745.56</v>
      </c>
      <c r="AG56" s="89">
        <v>858.04</v>
      </c>
      <c r="AH56" s="89">
        <v>831.65</v>
      </c>
      <c r="AI56" s="89">
        <v>692.45</v>
      </c>
      <c r="AJ56" s="107" t="s">
        <v>92</v>
      </c>
    </row>
    <row r="57" spans="2:36" ht="11.25" customHeight="1" outlineLevel="2" x14ac:dyDescent="0.2">
      <c r="B57" s="49" t="s">
        <v>93</v>
      </c>
      <c r="C57" s="39">
        <v>2159</v>
      </c>
      <c r="D57" s="39">
        <v>3723</v>
      </c>
      <c r="E57" s="39">
        <v>3698</v>
      </c>
      <c r="F57" s="39">
        <v>3795.3238099999999</v>
      </c>
      <c r="G57" s="39">
        <v>4273.3513700000003</v>
      </c>
      <c r="H57" s="39">
        <v>6167.5381900000002</v>
      </c>
      <c r="I57" s="39">
        <v>6360.45</v>
      </c>
      <c r="J57" s="39">
        <v>6661.39</v>
      </c>
      <c r="K57" s="39">
        <v>6938.1364299999996</v>
      </c>
      <c r="L57" s="39">
        <v>7597.99</v>
      </c>
      <c r="M57" s="57">
        <v>7823.84</v>
      </c>
      <c r="N57" s="57">
        <v>10486.21</v>
      </c>
      <c r="O57" s="57">
        <v>9303.3734000000004</v>
      </c>
      <c r="P57" s="57">
        <v>12837.648649999999</v>
      </c>
      <c r="Q57" s="57">
        <v>13491.407279999999</v>
      </c>
      <c r="R57" s="57">
        <v>15925.05625</v>
      </c>
      <c r="S57" s="57">
        <v>16060.4017</v>
      </c>
      <c r="T57" s="57">
        <v>16706</v>
      </c>
      <c r="U57" s="57">
        <v>16369</v>
      </c>
      <c r="V57" s="57">
        <v>18011</v>
      </c>
      <c r="W57" s="57">
        <v>19370</v>
      </c>
      <c r="X57" s="57">
        <v>22849</v>
      </c>
      <c r="Y57" s="57">
        <v>17662</v>
      </c>
      <c r="Z57" s="57">
        <v>20026</v>
      </c>
      <c r="AA57" s="57">
        <v>20713.79</v>
      </c>
      <c r="AB57" s="58">
        <v>20670.919999999998</v>
      </c>
      <c r="AC57" s="58">
        <v>20188.91</v>
      </c>
      <c r="AD57" s="89">
        <v>23995.879999999997</v>
      </c>
      <c r="AE57" s="89">
        <v>23980.61</v>
      </c>
      <c r="AF57" s="89">
        <v>25463.88</v>
      </c>
      <c r="AG57" s="89">
        <v>25686.23</v>
      </c>
      <c r="AH57" s="89">
        <v>26840.59</v>
      </c>
      <c r="AI57" s="89">
        <v>25471.43</v>
      </c>
      <c r="AJ57" s="107" t="s">
        <v>94</v>
      </c>
    </row>
    <row r="58" spans="2:36" ht="11.25" customHeight="1" outlineLevel="2" x14ac:dyDescent="0.2">
      <c r="B58" s="49" t="s">
        <v>95</v>
      </c>
      <c r="C58" s="39">
        <v>184</v>
      </c>
      <c r="D58" s="39">
        <v>715</v>
      </c>
      <c r="E58" s="39">
        <v>500</v>
      </c>
      <c r="F58" s="39">
        <v>500</v>
      </c>
      <c r="G58" s="39">
        <v>320</v>
      </c>
      <c r="H58" s="39"/>
      <c r="I58" s="39"/>
      <c r="J58" s="39"/>
      <c r="K58" s="39"/>
      <c r="L58" s="39"/>
      <c r="M58" s="57"/>
      <c r="N58" s="57"/>
      <c r="O58" s="57"/>
      <c r="P58" s="57"/>
      <c r="Q58" s="57"/>
      <c r="R58" s="57">
        <v>1000</v>
      </c>
      <c r="S58" s="57">
        <v>2200</v>
      </c>
      <c r="T58" s="57">
        <v>1000</v>
      </c>
      <c r="U58" s="57">
        <v>1500</v>
      </c>
      <c r="V58" s="57">
        <v>1699</v>
      </c>
      <c r="W58" s="57">
        <v>2991</v>
      </c>
      <c r="X58" s="57">
        <v>1759</v>
      </c>
      <c r="Y58" s="57">
        <v>1967</v>
      </c>
      <c r="Z58" s="57">
        <v>1979</v>
      </c>
      <c r="AA58" s="57">
        <v>2297.86</v>
      </c>
      <c r="AB58" s="58">
        <v>997.21</v>
      </c>
      <c r="AC58" s="58">
        <v>1198.75</v>
      </c>
      <c r="AD58" s="89">
        <v>999.52</v>
      </c>
      <c r="AE58" s="89">
        <v>913.09</v>
      </c>
      <c r="AF58" s="89">
        <v>996.49</v>
      </c>
      <c r="AG58" s="89">
        <v>1097.78</v>
      </c>
      <c r="AH58" s="89">
        <v>1058.8599999999999</v>
      </c>
      <c r="AI58" s="89">
        <v>1399.38</v>
      </c>
      <c r="AJ58" s="107" t="s">
        <v>96</v>
      </c>
    </row>
    <row r="59" spans="2:36" ht="11.25" hidden="1" customHeight="1" outlineLevel="2" x14ac:dyDescent="0.2">
      <c r="B59" s="49" t="s">
        <v>97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57"/>
      <c r="N59" s="57"/>
      <c r="O59" s="57"/>
      <c r="P59" s="57"/>
      <c r="Q59" s="57">
        <v>408</v>
      </c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73"/>
      <c r="AC59" s="73"/>
      <c r="AD59" s="92"/>
      <c r="AE59" s="92">
        <v>3303</v>
      </c>
      <c r="AF59" s="92"/>
      <c r="AG59" s="92"/>
      <c r="AH59" s="92">
        <v>1058.8599999999999</v>
      </c>
      <c r="AI59" s="92">
        <v>1399.38</v>
      </c>
      <c r="AJ59" s="107" t="s">
        <v>98</v>
      </c>
    </row>
    <row r="60" spans="2:36" ht="11.25" hidden="1" customHeight="1" outlineLevel="2" x14ac:dyDescent="0.2">
      <c r="B60" s="49" t="s">
        <v>99</v>
      </c>
      <c r="C60" s="39"/>
      <c r="D60" s="39"/>
      <c r="E60" s="39">
        <v>230</v>
      </c>
      <c r="F60" s="39">
        <v>300</v>
      </c>
      <c r="G60" s="39">
        <v>670</v>
      </c>
      <c r="H60" s="39">
        <v>220</v>
      </c>
      <c r="I60" s="39">
        <v>510</v>
      </c>
      <c r="J60" s="39"/>
      <c r="K60" s="39"/>
      <c r="L60" s="39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73"/>
      <c r="AC60" s="73"/>
      <c r="AD60" s="92"/>
      <c r="AE60" s="92"/>
      <c r="AF60" s="92"/>
      <c r="AG60" s="92"/>
      <c r="AH60" s="92"/>
      <c r="AI60" s="92"/>
      <c r="AJ60" s="107" t="s">
        <v>100</v>
      </c>
    </row>
    <row r="61" spans="2:36" ht="11.25" hidden="1" customHeight="1" outlineLevel="2" x14ac:dyDescent="0.2">
      <c r="B61" s="49" t="s">
        <v>101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57"/>
      <c r="N61" s="57"/>
      <c r="O61" s="57"/>
      <c r="P61" s="57"/>
      <c r="Q61" s="57">
        <v>500</v>
      </c>
      <c r="R61" s="57"/>
      <c r="S61" s="57">
        <v>1738.549</v>
      </c>
      <c r="T61" s="57"/>
      <c r="U61" s="57"/>
      <c r="V61" s="57"/>
      <c r="W61" s="57"/>
      <c r="X61" s="57"/>
      <c r="Y61" s="57"/>
      <c r="Z61" s="57"/>
      <c r="AA61" s="57"/>
      <c r="AB61" s="73"/>
      <c r="AC61" s="73"/>
      <c r="AD61" s="92"/>
      <c r="AE61" s="92"/>
      <c r="AF61" s="92"/>
      <c r="AG61" s="92"/>
      <c r="AH61" s="92"/>
      <c r="AI61" s="92"/>
      <c r="AJ61" s="108" t="s">
        <v>81</v>
      </c>
    </row>
    <row r="62" spans="2:36" ht="11.25" customHeight="1" outlineLevel="2" x14ac:dyDescent="0.2">
      <c r="B62" s="49" t="s">
        <v>205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73"/>
      <c r="AC62" s="73">
        <v>2364</v>
      </c>
      <c r="AD62" s="89">
        <v>2820.29</v>
      </c>
      <c r="AE62" s="89">
        <v>3303</v>
      </c>
      <c r="AF62" s="89">
        <v>3100</v>
      </c>
      <c r="AG62" s="89">
        <v>3305.5160000000001</v>
      </c>
      <c r="AH62" s="89">
        <v>2200</v>
      </c>
      <c r="AI62" s="89">
        <v>1482.36</v>
      </c>
      <c r="AJ62" s="108" t="s">
        <v>206</v>
      </c>
    </row>
    <row r="63" spans="2:36" ht="11.25" customHeight="1" x14ac:dyDescent="0.2">
      <c r="B63" s="106" t="s">
        <v>102</v>
      </c>
      <c r="C63" s="4">
        <v>11242</v>
      </c>
      <c r="D63" s="4">
        <v>6318</v>
      </c>
      <c r="E63" s="4">
        <v>19108</v>
      </c>
      <c r="F63" s="4">
        <v>16567.980150000003</v>
      </c>
      <c r="G63" s="4">
        <v>13859.023730000001</v>
      </c>
      <c r="H63" s="4">
        <v>24215.34</v>
      </c>
      <c r="I63" s="4">
        <v>34120.089999999997</v>
      </c>
      <c r="J63" s="4">
        <v>36274</v>
      </c>
      <c r="K63" s="4">
        <v>43396.747220000005</v>
      </c>
      <c r="L63" s="4">
        <v>37925.127</v>
      </c>
      <c r="M63" s="55">
        <v>31471.78</v>
      </c>
      <c r="N63" s="55">
        <v>38265.762999999999</v>
      </c>
      <c r="O63" s="55">
        <v>38375.11428943721</v>
      </c>
      <c r="P63" s="55">
        <v>51108.077033920992</v>
      </c>
      <c r="Q63" s="55">
        <v>57039.550116049992</v>
      </c>
      <c r="R63" s="55">
        <v>93782.947913294993</v>
      </c>
      <c r="S63" s="55">
        <v>95881.045493214348</v>
      </c>
      <c r="T63" s="55">
        <v>67492</v>
      </c>
      <c r="U63" s="55">
        <v>70679</v>
      </c>
      <c r="V63" s="55">
        <v>61655.8</v>
      </c>
      <c r="W63" s="55">
        <v>65477</v>
      </c>
      <c r="X63" s="55">
        <v>60749</v>
      </c>
      <c r="Y63" s="55">
        <v>63059</v>
      </c>
      <c r="Z63" s="55">
        <v>59478</v>
      </c>
      <c r="AA63" s="55">
        <v>68455.28</v>
      </c>
      <c r="AB63" s="56">
        <v>78434.38</v>
      </c>
      <c r="AC63" s="56">
        <v>74992.61</v>
      </c>
      <c r="AD63" s="88">
        <f>85080.63+AD70</f>
        <v>101671.81</v>
      </c>
      <c r="AE63" s="88">
        <f>AE64+AE65+AE66+AE70</f>
        <v>128044.12</v>
      </c>
      <c r="AF63" s="88">
        <f>AF64+AF65+AF66+AF70</f>
        <v>112118.95000000001</v>
      </c>
      <c r="AG63" s="88">
        <f>AG64+AG65+AG66+AG70</f>
        <v>119052.5</v>
      </c>
      <c r="AH63" s="88">
        <v>115432.79000000001</v>
      </c>
      <c r="AI63" s="88">
        <v>131577.34999999998</v>
      </c>
      <c r="AJ63" s="109" t="s">
        <v>103</v>
      </c>
    </row>
    <row r="64" spans="2:36" ht="11.25" customHeight="1" outlineLevel="1" x14ac:dyDescent="0.2">
      <c r="B64" s="49" t="s">
        <v>104</v>
      </c>
      <c r="C64" s="39">
        <v>5664</v>
      </c>
      <c r="D64" s="39">
        <v>6318</v>
      </c>
      <c r="E64" s="39">
        <v>11215</v>
      </c>
      <c r="F64" s="39">
        <v>8960.4886700000006</v>
      </c>
      <c r="G64" s="39">
        <v>6384.5657499999998</v>
      </c>
      <c r="H64" s="39">
        <v>10588.91</v>
      </c>
      <c r="I64" s="39">
        <v>16962.509999999998</v>
      </c>
      <c r="J64" s="39">
        <v>18461</v>
      </c>
      <c r="K64" s="39">
        <v>23955.024950000006</v>
      </c>
      <c r="L64" s="39">
        <v>19004.557000000001</v>
      </c>
      <c r="M64" s="57">
        <v>18305.169999999998</v>
      </c>
      <c r="N64" s="57">
        <v>27589.752999999997</v>
      </c>
      <c r="O64" s="57">
        <v>24321.448680000009</v>
      </c>
      <c r="P64" s="57">
        <v>35439.832919999993</v>
      </c>
      <c r="Q64" s="57">
        <v>48220.448079999995</v>
      </c>
      <c r="R64" s="57">
        <v>50046.035100061999</v>
      </c>
      <c r="S64" s="57">
        <v>75599.784860564192</v>
      </c>
      <c r="T64" s="57">
        <v>46642</v>
      </c>
      <c r="U64" s="57">
        <v>41097</v>
      </c>
      <c r="V64" s="57">
        <v>27398.400000000001</v>
      </c>
      <c r="W64" s="57">
        <v>36701</v>
      </c>
      <c r="X64" s="57">
        <v>33964</v>
      </c>
      <c r="Y64" s="57">
        <v>38133</v>
      </c>
      <c r="Z64" s="57">
        <v>39118</v>
      </c>
      <c r="AA64" s="57">
        <v>46176.82</v>
      </c>
      <c r="AB64" s="58">
        <v>51552.13</v>
      </c>
      <c r="AC64" s="58">
        <v>50640.61</v>
      </c>
      <c r="AD64" s="89">
        <v>59546.710000000006</v>
      </c>
      <c r="AE64" s="89">
        <v>72116.14</v>
      </c>
      <c r="AF64" s="89">
        <v>63674.87</v>
      </c>
      <c r="AG64" s="89">
        <v>88488.61</v>
      </c>
      <c r="AH64" s="89">
        <v>88902.63</v>
      </c>
      <c r="AI64" s="89">
        <v>107257.79</v>
      </c>
      <c r="AJ64" s="107" t="s">
        <v>105</v>
      </c>
    </row>
    <row r="65" spans="2:36" ht="11.25" customHeight="1" outlineLevel="1" x14ac:dyDescent="0.2">
      <c r="B65" s="81" t="s">
        <v>106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>
        <v>0</v>
      </c>
      <c r="AB65" s="58">
        <v>672.47</v>
      </c>
      <c r="AC65" s="58">
        <v>890.37</v>
      </c>
      <c r="AD65" s="89">
        <v>1040.31</v>
      </c>
      <c r="AE65" s="89">
        <v>708.25</v>
      </c>
      <c r="AF65" s="89">
        <v>891.51</v>
      </c>
      <c r="AG65" s="89">
        <v>601.84</v>
      </c>
      <c r="AH65" s="89">
        <v>832.2</v>
      </c>
      <c r="AI65" s="89">
        <v>865.25</v>
      </c>
      <c r="AJ65" s="108" t="s">
        <v>107</v>
      </c>
    </row>
    <row r="66" spans="2:36" ht="11.25" customHeight="1" outlineLevel="1" x14ac:dyDescent="0.2">
      <c r="B66" s="49" t="s">
        <v>108</v>
      </c>
      <c r="C66" s="39">
        <v>5578</v>
      </c>
      <c r="D66" s="39"/>
      <c r="E66" s="39">
        <v>7893</v>
      </c>
      <c r="F66" s="39">
        <v>7607.4914800000024</v>
      </c>
      <c r="G66" s="39">
        <v>7474.457980000001</v>
      </c>
      <c r="H66" s="39">
        <v>13626.43</v>
      </c>
      <c r="I66" s="39">
        <v>17157.580000000002</v>
      </c>
      <c r="J66" s="39">
        <v>17813</v>
      </c>
      <c r="K66" s="39">
        <v>19441.722269999998</v>
      </c>
      <c r="L66" s="39">
        <v>18920.57</v>
      </c>
      <c r="M66" s="57">
        <v>13166.61</v>
      </c>
      <c r="N66" s="57">
        <v>10676.01</v>
      </c>
      <c r="O66" s="57">
        <v>14053.665609437199</v>
      </c>
      <c r="P66" s="57">
        <v>15668.244113920999</v>
      </c>
      <c r="Q66" s="57">
        <v>8819.1020360499988</v>
      </c>
      <c r="R66" s="57">
        <v>43586.912813232993</v>
      </c>
      <c r="S66" s="57">
        <v>20281.260632650159</v>
      </c>
      <c r="T66" s="57">
        <v>20850</v>
      </c>
      <c r="U66" s="57">
        <v>27982</v>
      </c>
      <c r="V66" s="57">
        <v>34257.4</v>
      </c>
      <c r="W66" s="57">
        <v>28776</v>
      </c>
      <c r="X66" s="57">
        <v>26785</v>
      </c>
      <c r="Y66" s="57">
        <v>24926</v>
      </c>
      <c r="Z66" s="57">
        <v>20360</v>
      </c>
      <c r="AA66" s="57">
        <v>22278.46</v>
      </c>
      <c r="AB66" s="58">
        <v>26209.78</v>
      </c>
      <c r="AC66" s="58">
        <v>23461.63</v>
      </c>
      <c r="AD66" s="89">
        <v>24493.61</v>
      </c>
      <c r="AE66" s="89">
        <v>25699.119999999999</v>
      </c>
      <c r="AF66" s="89">
        <v>18676.05</v>
      </c>
      <c r="AG66" s="89">
        <v>13761.11</v>
      </c>
      <c r="AH66" s="89">
        <v>17426.53</v>
      </c>
      <c r="AI66" s="89">
        <v>20297.509999999998</v>
      </c>
      <c r="AJ66" s="107" t="s">
        <v>109</v>
      </c>
    </row>
    <row r="67" spans="2:36" ht="11.25" customHeight="1" outlineLevel="1" x14ac:dyDescent="0.2">
      <c r="B67" s="49" t="s">
        <v>110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8">
        <v>1313</v>
      </c>
      <c r="AD67" s="89">
        <v>1710</v>
      </c>
      <c r="AE67" s="89">
        <v>1537</v>
      </c>
      <c r="AF67" s="89">
        <v>567</v>
      </c>
      <c r="AG67" s="89">
        <v>873</v>
      </c>
      <c r="AH67" s="89">
        <v>308.12</v>
      </c>
      <c r="AI67" s="89">
        <v>0</v>
      </c>
      <c r="AJ67" s="110" t="s">
        <v>190</v>
      </c>
    </row>
    <row r="68" spans="2:36" ht="11.25" hidden="1" customHeight="1" outlineLevel="1" x14ac:dyDescent="0.2">
      <c r="B68" s="49" t="s">
        <v>111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57"/>
      <c r="N68" s="57"/>
      <c r="O68" s="57"/>
      <c r="P68" s="57"/>
      <c r="Q68" s="57"/>
      <c r="R68" s="57"/>
      <c r="S68" s="57"/>
      <c r="T68" s="57"/>
      <c r="U68" s="57">
        <v>1600</v>
      </c>
      <c r="V68" s="57"/>
      <c r="W68" s="57"/>
      <c r="X68" s="57"/>
      <c r="Y68" s="57"/>
      <c r="Z68" s="57"/>
      <c r="AA68" s="57"/>
      <c r="AB68" s="73"/>
      <c r="AC68" s="73"/>
      <c r="AD68" s="92"/>
      <c r="AE68" s="92"/>
      <c r="AF68" s="92"/>
      <c r="AG68" s="92"/>
      <c r="AH68" s="92"/>
      <c r="AI68" s="92"/>
      <c r="AJ68" s="107" t="s">
        <v>191</v>
      </c>
    </row>
    <row r="69" spans="2:36" ht="11.25" hidden="1" customHeight="1" outlineLevel="1" x14ac:dyDescent="0.2">
      <c r="B69" s="49" t="s">
        <v>112</v>
      </c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57"/>
      <c r="N69" s="57"/>
      <c r="O69" s="57"/>
      <c r="P69" s="57"/>
      <c r="Q69" s="57"/>
      <c r="R69" s="57">
        <v>150</v>
      </c>
      <c r="S69" s="57"/>
      <c r="T69" s="57"/>
      <c r="U69" s="57"/>
      <c r="V69" s="57"/>
      <c r="W69" s="57"/>
      <c r="X69" s="57"/>
      <c r="Y69" s="57"/>
      <c r="Z69" s="57"/>
      <c r="AA69" s="57"/>
      <c r="AB69" s="73"/>
      <c r="AC69" s="73"/>
      <c r="AD69" s="92"/>
      <c r="AE69" s="92"/>
      <c r="AF69" s="92"/>
      <c r="AG69" s="92"/>
      <c r="AH69" s="92"/>
      <c r="AI69" s="92"/>
      <c r="AJ69" s="107" t="s">
        <v>192</v>
      </c>
    </row>
    <row r="70" spans="2:36" ht="11.25" customHeight="1" outlineLevel="1" x14ac:dyDescent="0.2">
      <c r="B70" s="48" t="s">
        <v>202</v>
      </c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73"/>
      <c r="AC70" s="73"/>
      <c r="AD70" s="88">
        <f>AD71+AD72</f>
        <v>16591.18</v>
      </c>
      <c r="AE70" s="88">
        <f>AE71+AE72</f>
        <v>29520.61</v>
      </c>
      <c r="AF70" s="88">
        <v>28876.52</v>
      </c>
      <c r="AG70" s="88">
        <v>16200.94</v>
      </c>
      <c r="AH70" s="88">
        <v>8271.43</v>
      </c>
      <c r="AI70" s="88">
        <v>3156.7999999999997</v>
      </c>
      <c r="AJ70" s="107" t="s">
        <v>207</v>
      </c>
    </row>
    <row r="71" spans="2:36" ht="11.25" customHeight="1" outlineLevel="1" x14ac:dyDescent="0.2">
      <c r="B71" s="104" t="s">
        <v>204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73"/>
      <c r="AC71" s="73"/>
      <c r="AD71" s="89">
        <v>7144.18</v>
      </c>
      <c r="AE71" s="89">
        <v>11400.25</v>
      </c>
      <c r="AF71" s="89">
        <v>7969.48</v>
      </c>
      <c r="AG71" s="89">
        <v>3716.61</v>
      </c>
      <c r="AH71" s="89">
        <v>542.64</v>
      </c>
      <c r="AI71" s="89">
        <v>26.22</v>
      </c>
      <c r="AJ71" s="107" t="s">
        <v>208</v>
      </c>
    </row>
    <row r="72" spans="2:36" ht="11.25" customHeight="1" outlineLevel="1" x14ac:dyDescent="0.2">
      <c r="B72" s="104" t="s">
        <v>203</v>
      </c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73"/>
      <c r="AC72" s="73"/>
      <c r="AD72" s="89">
        <v>9447</v>
      </c>
      <c r="AE72" s="89">
        <v>18120.36</v>
      </c>
      <c r="AF72" s="89">
        <v>20907.04</v>
      </c>
      <c r="AG72" s="89">
        <v>12484.33</v>
      </c>
      <c r="AH72" s="89">
        <v>7728.79</v>
      </c>
      <c r="AI72" s="89">
        <v>3132.8</v>
      </c>
      <c r="AJ72" s="107" t="s">
        <v>209</v>
      </c>
    </row>
    <row r="73" spans="2:36" ht="11.25" hidden="1" customHeight="1" x14ac:dyDescent="0.2">
      <c r="B73" s="106" t="s">
        <v>113</v>
      </c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5">
        <v>33919</v>
      </c>
      <c r="Y73" s="55">
        <v>17597</v>
      </c>
      <c r="Z73" s="55"/>
      <c r="AA73" s="55"/>
      <c r="AB73" s="74"/>
      <c r="AC73" s="74"/>
      <c r="AD73" s="91"/>
      <c r="AE73" s="91"/>
      <c r="AF73" s="91"/>
      <c r="AG73" s="91"/>
      <c r="AH73" s="91"/>
      <c r="AI73" s="91">
        <v>0</v>
      </c>
      <c r="AJ73" s="109" t="s">
        <v>114</v>
      </c>
    </row>
    <row r="74" spans="2:36" ht="11.25" hidden="1" customHeight="1" outlineLevel="1" x14ac:dyDescent="0.2">
      <c r="B74" s="49" t="s">
        <v>115</v>
      </c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>
        <v>9838</v>
      </c>
      <c r="Y74" s="57">
        <v>6111</v>
      </c>
      <c r="Z74" s="57"/>
      <c r="AA74" s="57"/>
      <c r="AB74" s="73"/>
      <c r="AC74" s="73"/>
      <c r="AD74" s="92"/>
      <c r="AE74" s="92"/>
      <c r="AF74" s="92"/>
      <c r="AG74" s="92"/>
      <c r="AH74" s="92"/>
      <c r="AI74" s="92"/>
      <c r="AJ74" s="107" t="s">
        <v>116</v>
      </c>
    </row>
    <row r="75" spans="2:36" ht="11.25" hidden="1" customHeight="1" outlineLevel="1" x14ac:dyDescent="0.2">
      <c r="B75" s="49" t="s">
        <v>117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>
        <v>12838</v>
      </c>
      <c r="Y75" s="57">
        <v>5666</v>
      </c>
      <c r="Z75" s="57"/>
      <c r="AA75" s="57"/>
      <c r="AB75" s="73"/>
      <c r="AC75" s="73"/>
      <c r="AD75" s="92"/>
      <c r="AE75" s="92"/>
      <c r="AF75" s="92"/>
      <c r="AG75" s="92"/>
      <c r="AH75" s="92"/>
      <c r="AI75" s="92"/>
      <c r="AJ75" s="107" t="s">
        <v>118</v>
      </c>
    </row>
    <row r="76" spans="2:36" ht="11.25" hidden="1" customHeight="1" outlineLevel="1" x14ac:dyDescent="0.2">
      <c r="B76" s="49" t="s">
        <v>119</v>
      </c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>
        <v>11243</v>
      </c>
      <c r="Y76" s="57">
        <v>5820</v>
      </c>
      <c r="Z76" s="57"/>
      <c r="AA76" s="57"/>
      <c r="AB76" s="75"/>
      <c r="AC76" s="75"/>
      <c r="AD76" s="94"/>
      <c r="AE76" s="94"/>
      <c r="AF76" s="94"/>
      <c r="AG76" s="94"/>
      <c r="AH76" s="94"/>
      <c r="AI76" s="94"/>
      <c r="AJ76" s="107" t="s">
        <v>120</v>
      </c>
    </row>
    <row r="77" spans="2:36" ht="11.25" customHeight="1" collapsed="1" x14ac:dyDescent="0.2">
      <c r="B77" s="106" t="s">
        <v>119</v>
      </c>
      <c r="C77" s="4"/>
      <c r="D77" s="4"/>
      <c r="E77" s="4"/>
      <c r="F77" s="4"/>
      <c r="G77" s="4"/>
      <c r="H77" s="4"/>
      <c r="I77" s="4">
        <v>461</v>
      </c>
      <c r="J77" s="4">
        <v>1024.954</v>
      </c>
      <c r="K77" s="4">
        <v>1886</v>
      </c>
      <c r="L77" s="4"/>
      <c r="M77" s="55"/>
      <c r="N77" s="55"/>
      <c r="O77" s="55"/>
      <c r="P77" s="55">
        <v>2847.7543113500001</v>
      </c>
      <c r="Q77" s="55">
        <v>3658</v>
      </c>
      <c r="R77" s="55">
        <v>7410.6900690000002</v>
      </c>
      <c r="S77" s="55">
        <v>84.597932000000014</v>
      </c>
      <c r="T77" s="55">
        <v>-5618</v>
      </c>
      <c r="U77" s="55"/>
      <c r="V77" s="55">
        <v>2000</v>
      </c>
      <c r="W77" s="55"/>
      <c r="X77" s="55">
        <v>1669</v>
      </c>
      <c r="Y77" s="55">
        <v>1000</v>
      </c>
      <c r="Z77" s="55">
        <v>5499</v>
      </c>
      <c r="AA77" s="55">
        <v>9217</v>
      </c>
      <c r="AB77" s="56">
        <v>368</v>
      </c>
      <c r="AC77" s="56">
        <v>53.09</v>
      </c>
      <c r="AD77" s="88">
        <v>988.2</v>
      </c>
      <c r="AE77" s="88">
        <v>3709</v>
      </c>
      <c r="AF77" s="88">
        <v>27907.22</v>
      </c>
      <c r="AG77" s="88">
        <v>3000</v>
      </c>
      <c r="AH77" s="88">
        <v>0</v>
      </c>
      <c r="AI77" s="88"/>
      <c r="AJ77" s="109" t="s">
        <v>121</v>
      </c>
    </row>
    <row r="78" spans="2:36" ht="11.25" hidden="1" customHeight="1" outlineLevel="1" x14ac:dyDescent="0.2">
      <c r="B78" s="26" t="s">
        <v>122</v>
      </c>
      <c r="C78" s="39"/>
      <c r="D78" s="39"/>
      <c r="E78" s="39"/>
      <c r="F78" s="39"/>
      <c r="G78" s="39"/>
      <c r="H78" s="39"/>
      <c r="I78" s="39">
        <v>461</v>
      </c>
      <c r="J78" s="39">
        <v>1024.954</v>
      </c>
      <c r="K78" s="39">
        <v>1886</v>
      </c>
      <c r="L78" s="39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73"/>
      <c r="AC78" s="73"/>
      <c r="AD78" s="92"/>
      <c r="AE78" s="92"/>
      <c r="AF78" s="92"/>
      <c r="AG78" s="92"/>
      <c r="AH78" s="92"/>
      <c r="AI78" s="88"/>
      <c r="AJ78" s="107" t="s">
        <v>193</v>
      </c>
    </row>
    <row r="79" spans="2:36" ht="11.25" hidden="1" customHeight="1" outlineLevel="1" x14ac:dyDescent="0.2">
      <c r="B79" s="26" t="s">
        <v>123</v>
      </c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57"/>
      <c r="N79" s="57"/>
      <c r="O79" s="57"/>
      <c r="P79" s="57"/>
      <c r="Q79" s="57"/>
      <c r="R79" s="57">
        <v>2390.3600690000003</v>
      </c>
      <c r="S79" s="57">
        <v>84.597932000000014</v>
      </c>
      <c r="T79" s="57"/>
      <c r="U79" s="57"/>
      <c r="V79" s="57"/>
      <c r="W79" s="57"/>
      <c r="X79" s="57"/>
      <c r="Y79" s="57"/>
      <c r="Z79" s="57"/>
      <c r="AA79" s="57"/>
      <c r="AB79" s="73"/>
      <c r="AC79" s="73"/>
      <c r="AD79" s="92"/>
      <c r="AE79" s="92"/>
      <c r="AF79" s="92"/>
      <c r="AG79" s="92"/>
      <c r="AH79" s="92"/>
      <c r="AI79" s="89"/>
      <c r="AJ79" s="107" t="s">
        <v>194</v>
      </c>
    </row>
    <row r="80" spans="2:36" ht="11.25" hidden="1" customHeight="1" outlineLevel="1" x14ac:dyDescent="0.2">
      <c r="B80" s="2" t="s">
        <v>124</v>
      </c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57"/>
      <c r="N80" s="57"/>
      <c r="O80" s="57"/>
      <c r="P80" s="57"/>
      <c r="Q80" s="57">
        <v>3000</v>
      </c>
      <c r="R80" s="57">
        <v>2520.33</v>
      </c>
      <c r="S80" s="57"/>
      <c r="T80" s="57"/>
      <c r="U80" s="57"/>
      <c r="V80" s="57">
        <v>2000</v>
      </c>
      <c r="W80" s="57"/>
      <c r="X80" s="57">
        <v>1500</v>
      </c>
      <c r="Y80" s="57">
        <v>5000</v>
      </c>
      <c r="Z80" s="57">
        <v>0</v>
      </c>
      <c r="AA80" s="57">
        <v>1450</v>
      </c>
      <c r="AB80" s="73"/>
      <c r="AC80" s="73"/>
      <c r="AD80" s="92"/>
      <c r="AE80" s="92"/>
      <c r="AF80" s="92"/>
      <c r="AG80" s="92"/>
      <c r="AH80" s="92"/>
      <c r="AI80" s="126"/>
      <c r="AJ80" s="107" t="s">
        <v>195</v>
      </c>
    </row>
    <row r="81" spans="2:36" ht="11.25" hidden="1" customHeight="1" outlineLevel="1" x14ac:dyDescent="0.2">
      <c r="B81" s="26" t="s">
        <v>125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57"/>
      <c r="N81" s="57"/>
      <c r="O81" s="57"/>
      <c r="P81" s="57"/>
      <c r="Q81" s="57"/>
      <c r="R81" s="57"/>
      <c r="S81" s="57"/>
      <c r="T81" s="57">
        <v>-5618</v>
      </c>
      <c r="U81" s="57"/>
      <c r="V81" s="57"/>
      <c r="W81" s="57"/>
      <c r="X81" s="57"/>
      <c r="Y81" s="57"/>
      <c r="Z81" s="57"/>
      <c r="AA81" s="57"/>
      <c r="AB81" s="73"/>
      <c r="AC81" s="73"/>
      <c r="AD81" s="92"/>
      <c r="AE81" s="92"/>
      <c r="AF81" s="92"/>
      <c r="AG81" s="92"/>
      <c r="AH81" s="92"/>
      <c r="AI81" s="88"/>
      <c r="AJ81" s="107" t="s">
        <v>196</v>
      </c>
    </row>
    <row r="82" spans="2:36" ht="11.25" customHeight="1" outlineLevel="1" x14ac:dyDescent="0.2">
      <c r="B82" s="26" t="s">
        <v>124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73"/>
      <c r="AC82" s="73"/>
      <c r="AD82" s="92"/>
      <c r="AE82" s="92"/>
      <c r="AF82" s="89">
        <v>7907.22</v>
      </c>
      <c r="AG82" s="89">
        <v>0</v>
      </c>
      <c r="AH82" s="89"/>
      <c r="AI82" s="88"/>
      <c r="AJ82" s="107"/>
    </row>
    <row r="83" spans="2:36" ht="11.25" customHeight="1" outlineLevel="1" x14ac:dyDescent="0.2">
      <c r="B83" s="26" t="s">
        <v>212</v>
      </c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73"/>
      <c r="AC83" s="73"/>
      <c r="AD83" s="92"/>
      <c r="AE83" s="92"/>
      <c r="AF83" s="89">
        <v>20000</v>
      </c>
      <c r="AG83" s="89"/>
      <c r="AH83" s="89"/>
      <c r="AI83" s="89"/>
      <c r="AJ83" s="107"/>
    </row>
    <row r="84" spans="2:36" ht="11.25" customHeight="1" outlineLevel="1" x14ac:dyDescent="0.2">
      <c r="B84" s="26" t="s">
        <v>126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57"/>
      <c r="N84" s="57"/>
      <c r="O84" s="57"/>
      <c r="P84" s="57">
        <v>2847.7543113500001</v>
      </c>
      <c r="Q84" s="57">
        <v>658</v>
      </c>
      <c r="R84" s="57">
        <v>2500</v>
      </c>
      <c r="S84" s="57"/>
      <c r="T84" s="57"/>
      <c r="U84" s="57"/>
      <c r="V84" s="57"/>
      <c r="W84" s="57"/>
      <c r="X84" s="57">
        <v>169</v>
      </c>
      <c r="Y84" s="57"/>
      <c r="Z84" s="57"/>
      <c r="AA84" s="57"/>
      <c r="AB84" s="78">
        <v>368</v>
      </c>
      <c r="AC84" s="78">
        <v>53.09</v>
      </c>
      <c r="AD84" s="95">
        <v>988.2</v>
      </c>
      <c r="AE84" s="95">
        <v>3709</v>
      </c>
      <c r="AF84" s="95"/>
      <c r="AG84" s="95">
        <v>766.05</v>
      </c>
      <c r="AH84" s="95">
        <v>549.57000000000005</v>
      </c>
      <c r="AI84" s="126"/>
      <c r="AJ84" s="107" t="s">
        <v>197</v>
      </c>
    </row>
    <row r="85" spans="2:36" s="7" customFormat="1" ht="11.25" customHeight="1" x14ac:dyDescent="0.2">
      <c r="B85" s="5" t="s">
        <v>127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>
        <v>1500</v>
      </c>
      <c r="Y85" s="55">
        <v>5000</v>
      </c>
      <c r="Z85" s="55"/>
      <c r="AA85" s="55">
        <v>1450</v>
      </c>
      <c r="AB85" s="74"/>
      <c r="AC85" s="74"/>
      <c r="AD85" s="88">
        <v>200</v>
      </c>
      <c r="AE85" s="88">
        <v>3000</v>
      </c>
      <c r="AF85" s="88">
        <v>11000</v>
      </c>
      <c r="AG85" s="88">
        <v>5000</v>
      </c>
      <c r="AH85" s="88">
        <v>0</v>
      </c>
      <c r="AI85" s="88"/>
      <c r="AJ85" s="111" t="s">
        <v>128</v>
      </c>
    </row>
    <row r="86" spans="2:36" s="7" customFormat="1" ht="11.25" customHeight="1" x14ac:dyDescent="0.2">
      <c r="B86" s="5" t="s">
        <v>200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74"/>
      <c r="AC86" s="74"/>
      <c r="AD86" s="88">
        <v>12052.4</v>
      </c>
      <c r="AE86" s="88">
        <v>461.29</v>
      </c>
      <c r="AF86" s="88"/>
      <c r="AG86" s="88"/>
      <c r="AH86" s="88"/>
      <c r="AI86" s="88"/>
      <c r="AJ86" s="112" t="s">
        <v>210</v>
      </c>
    </row>
    <row r="87" spans="2:36" s="7" customFormat="1" ht="11.25" customHeight="1" x14ac:dyDescent="0.2">
      <c r="B87" s="104" t="s">
        <v>201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74"/>
      <c r="AC87" s="74"/>
      <c r="AD87" s="89">
        <f>AD86</f>
        <v>12052.4</v>
      </c>
      <c r="AE87" s="89">
        <v>461.29</v>
      </c>
      <c r="AF87" s="89"/>
      <c r="AG87" s="89"/>
      <c r="AH87" s="89"/>
      <c r="AI87" s="89"/>
      <c r="AJ87" s="111" t="s">
        <v>211</v>
      </c>
    </row>
    <row r="88" spans="2:36" s="7" customFormat="1" ht="11.25" customHeight="1" x14ac:dyDescent="0.2">
      <c r="B88" s="5" t="s">
        <v>215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74"/>
      <c r="AC88" s="74"/>
      <c r="AD88" s="89"/>
      <c r="AE88" s="89"/>
      <c r="AF88" s="89"/>
      <c r="AG88" s="89"/>
      <c r="AH88" s="126">
        <v>6300</v>
      </c>
      <c r="AI88" s="126">
        <v>16587</v>
      </c>
      <c r="AJ88" s="111"/>
    </row>
    <row r="89" spans="2:36" ht="15" customHeight="1" x14ac:dyDescent="0.2">
      <c r="B89" s="24" t="s">
        <v>129</v>
      </c>
      <c r="C89" s="4">
        <v>-17202</v>
      </c>
      <c r="D89" s="4">
        <v>-16509</v>
      </c>
      <c r="E89" s="4">
        <v>-22820</v>
      </c>
      <c r="F89" s="4">
        <v>-35301.762709999988</v>
      </c>
      <c r="G89" s="4">
        <v>-41780.881090000017</v>
      </c>
      <c r="H89" s="4">
        <v>-39104.862179999982</v>
      </c>
      <c r="I89" s="4">
        <v>-42530.176620000013</v>
      </c>
      <c r="J89" s="4">
        <v>-39978.461169999995</v>
      </c>
      <c r="K89" s="4">
        <v>-40409.930115898838</v>
      </c>
      <c r="L89" s="4">
        <v>-37921.528273963486</v>
      </c>
      <c r="M89" s="55">
        <v>-33928.28</v>
      </c>
      <c r="N89" s="55">
        <v>-38083.298000000039</v>
      </c>
      <c r="O89" s="55">
        <v>-28176.742798617866</v>
      </c>
      <c r="P89" s="55">
        <v>-29371.702568998473</v>
      </c>
      <c r="Q89" s="55">
        <v>-34118.621009680093</v>
      </c>
      <c r="R89" s="55">
        <v>-60254.238446735835</v>
      </c>
      <c r="S89" s="55">
        <v>-80882.658513047674</v>
      </c>
      <c r="T89" s="55">
        <v>-38031</v>
      </c>
      <c r="U89" s="55">
        <v>-45831</v>
      </c>
      <c r="V89" s="55">
        <v>-45856.599999999977</v>
      </c>
      <c r="W89" s="55">
        <v>-66939.599999999977</v>
      </c>
      <c r="X89" s="55">
        <v>-72128</v>
      </c>
      <c r="Y89" s="55">
        <v>-58202</v>
      </c>
      <c r="Z89" s="55">
        <v>-26676</v>
      </c>
      <c r="AA89" s="55">
        <v>-31012.359999999986</v>
      </c>
      <c r="AB89" s="56">
        <v>-26237.710000000079</v>
      </c>
      <c r="AC89" s="56">
        <v>-31548.549999999988</v>
      </c>
      <c r="AD89" s="88">
        <f t="shared" ref="AD89:AI89" si="0">AD6-AD34</f>
        <v>-110373.82</v>
      </c>
      <c r="AE89" s="88">
        <f t="shared" si="0"/>
        <v>-85328.400000000198</v>
      </c>
      <c r="AF89" s="88">
        <f t="shared" si="0"/>
        <v>-78225.570000000065</v>
      </c>
      <c r="AG89" s="88">
        <f t="shared" si="0"/>
        <v>-31179.786000000197</v>
      </c>
      <c r="AH89" s="88">
        <f t="shared" si="0"/>
        <v>-18243.270000000019</v>
      </c>
      <c r="AI89" s="88">
        <f t="shared" si="0"/>
        <v>-47086.920000000158</v>
      </c>
      <c r="AJ89" s="113" t="s">
        <v>130</v>
      </c>
    </row>
    <row r="90" spans="2:36" ht="11.25" customHeight="1" x14ac:dyDescent="0.2">
      <c r="B90" s="47" t="s">
        <v>131</v>
      </c>
      <c r="C90" s="4">
        <v>17202</v>
      </c>
      <c r="D90" s="4">
        <v>16509</v>
      </c>
      <c r="E90" s="4">
        <v>22820</v>
      </c>
      <c r="F90" s="4">
        <v>35301.762709999988</v>
      </c>
      <c r="G90" s="4">
        <v>41780.88109000001</v>
      </c>
      <c r="H90" s="4">
        <v>39104.960070000001</v>
      </c>
      <c r="I90" s="4">
        <v>42530.114400000006</v>
      </c>
      <c r="J90" s="4">
        <v>39978.630000000005</v>
      </c>
      <c r="K90" s="4">
        <v>40409.93011589878</v>
      </c>
      <c r="L90" s="4">
        <v>37921.099999999991</v>
      </c>
      <c r="M90" s="55">
        <v>33928.280000000028</v>
      </c>
      <c r="N90" s="55">
        <v>38083.231000000029</v>
      </c>
      <c r="O90" s="55">
        <v>28176.258618317865</v>
      </c>
      <c r="P90" s="55">
        <v>29371.702568998531</v>
      </c>
      <c r="Q90" s="55">
        <v>34118.767409680004</v>
      </c>
      <c r="R90" s="55">
        <v>60253.971389436956</v>
      </c>
      <c r="S90" s="55">
        <v>80882.536093047704</v>
      </c>
      <c r="T90" s="55">
        <v>38031</v>
      </c>
      <c r="U90" s="55">
        <v>45831</v>
      </c>
      <c r="V90" s="55">
        <v>45856.6</v>
      </c>
      <c r="W90" s="55">
        <v>66939.600000000006</v>
      </c>
      <c r="X90" s="55">
        <v>72128</v>
      </c>
      <c r="Y90" s="55">
        <v>58202</v>
      </c>
      <c r="Z90" s="55">
        <v>26676</v>
      </c>
      <c r="AA90" s="55">
        <v>31012.420000000042</v>
      </c>
      <c r="AB90" s="56">
        <v>26237.710000000079</v>
      </c>
      <c r="AC90" s="56">
        <v>31548.549999999996</v>
      </c>
      <c r="AD90" s="88">
        <f t="shared" ref="AD90:AI90" si="1">AD97+AD91</f>
        <v>110373.98000000013</v>
      </c>
      <c r="AE90" s="88">
        <f t="shared" si="1"/>
        <v>85328.480000000083</v>
      </c>
      <c r="AF90" s="88">
        <f t="shared" si="1"/>
        <v>78225.569999999949</v>
      </c>
      <c r="AG90" s="88">
        <f t="shared" si="1"/>
        <v>31179.786000000197</v>
      </c>
      <c r="AH90" s="88">
        <f t="shared" si="1"/>
        <v>18243.270000000019</v>
      </c>
      <c r="AI90" s="88">
        <f t="shared" si="1"/>
        <v>47086.920000000158</v>
      </c>
      <c r="AJ90" s="113" t="s">
        <v>132</v>
      </c>
    </row>
    <row r="91" spans="2:36" ht="11.25" customHeight="1" x14ac:dyDescent="0.2">
      <c r="B91" s="48" t="s">
        <v>133</v>
      </c>
      <c r="C91" s="37">
        <v>11624</v>
      </c>
      <c r="D91" s="37">
        <v>15817</v>
      </c>
      <c r="E91" s="37">
        <v>14876</v>
      </c>
      <c r="F91" s="37">
        <v>28293.025189999997</v>
      </c>
      <c r="G91" s="37">
        <v>37725.549670000022</v>
      </c>
      <c r="H91" s="37">
        <v>27596.439149999998</v>
      </c>
      <c r="I91" s="37">
        <v>27928</v>
      </c>
      <c r="J91" s="37">
        <v>29960</v>
      </c>
      <c r="K91" s="37">
        <v>28265.713845898783</v>
      </c>
      <c r="L91" s="37">
        <v>21393.37</v>
      </c>
      <c r="M91" s="55">
        <v>23923.550000000028</v>
      </c>
      <c r="N91" s="55">
        <v>30870.091000000029</v>
      </c>
      <c r="O91" s="55">
        <v>23298.298709600065</v>
      </c>
      <c r="P91" s="55">
        <v>23622.624325224031</v>
      </c>
      <c r="Q91" s="55">
        <v>28829.451108032445</v>
      </c>
      <c r="R91" s="55">
        <v>24416.547369987667</v>
      </c>
      <c r="S91" s="55">
        <v>70701.015096568881</v>
      </c>
      <c r="T91" s="55">
        <v>13155</v>
      </c>
      <c r="U91" s="55">
        <v>26073</v>
      </c>
      <c r="V91" s="55">
        <v>26494.6</v>
      </c>
      <c r="W91" s="55">
        <v>56128.6</v>
      </c>
      <c r="X91" s="55">
        <v>42237</v>
      </c>
      <c r="Y91" s="55">
        <v>-6403</v>
      </c>
      <c r="Z91" s="55">
        <v>9176</v>
      </c>
      <c r="AA91" s="55">
        <v>1899.0800000000399</v>
      </c>
      <c r="AB91" s="56">
        <v>-6866.1399999999194</v>
      </c>
      <c r="AC91" s="56">
        <v>40931.53</v>
      </c>
      <c r="AD91" s="88">
        <v>49426.03000000013</v>
      </c>
      <c r="AE91" s="88">
        <v>-18700.719999999899</v>
      </c>
      <c r="AF91" s="88">
        <v>87764.949999999953</v>
      </c>
      <c r="AG91" s="88">
        <v>-7323.4239999998099</v>
      </c>
      <c r="AH91" s="88">
        <v>33618.820000000022</v>
      </c>
      <c r="AI91" s="88">
        <v>38845.150000000169</v>
      </c>
      <c r="AJ91" s="103" t="s">
        <v>66</v>
      </c>
    </row>
    <row r="92" spans="2:36" ht="11.25" customHeight="1" x14ac:dyDescent="0.2">
      <c r="B92" s="49" t="s">
        <v>134</v>
      </c>
      <c r="C92" s="39"/>
      <c r="D92" s="39">
        <v>2358</v>
      </c>
      <c r="E92" s="39">
        <v>309</v>
      </c>
      <c r="F92" s="39">
        <v>615.51787999999999</v>
      </c>
      <c r="G92" s="39">
        <v>910.34706999999992</v>
      </c>
      <c r="H92" s="39">
        <v>132.54526000000001</v>
      </c>
      <c r="I92" s="39">
        <v>906.29637000000002</v>
      </c>
      <c r="J92" s="39">
        <v>8932</v>
      </c>
      <c r="K92" s="39">
        <v>12685.710019999999</v>
      </c>
      <c r="L92" s="39">
        <v>485.12</v>
      </c>
      <c r="M92" s="57">
        <v>899.22</v>
      </c>
      <c r="N92" s="57">
        <v>14356.27</v>
      </c>
      <c r="O92" s="57">
        <v>886.62040999999999</v>
      </c>
      <c r="P92" s="57">
        <v>1971.5536</v>
      </c>
      <c r="Q92" s="57">
        <v>13246.39674</v>
      </c>
      <c r="R92" s="57">
        <v>5538.4788499999995</v>
      </c>
      <c r="S92" s="57">
        <v>25137.848838549999</v>
      </c>
      <c r="T92" s="57">
        <v>411</v>
      </c>
      <c r="U92" s="57">
        <v>437.5</v>
      </c>
      <c r="V92" s="57">
        <v>1221.3</v>
      </c>
      <c r="W92" s="57">
        <v>16703</v>
      </c>
      <c r="X92" s="57">
        <v>35</v>
      </c>
      <c r="Y92" s="57">
        <v>877</v>
      </c>
      <c r="Z92" s="57">
        <v>2805</v>
      </c>
      <c r="AA92" s="57">
        <v>418.43</v>
      </c>
      <c r="AB92" s="58">
        <v>103.54</v>
      </c>
      <c r="AC92" s="58">
        <v>242.13</v>
      </c>
      <c r="AD92" s="89">
        <v>228.13</v>
      </c>
      <c r="AE92" s="89">
        <v>306.04000000000002</v>
      </c>
      <c r="AF92" s="89">
        <v>191.23</v>
      </c>
      <c r="AG92" s="89">
        <v>47.15</v>
      </c>
      <c r="AH92" s="89">
        <v>26.78</v>
      </c>
      <c r="AI92" s="89">
        <v>300.61</v>
      </c>
      <c r="AJ92" s="107" t="s">
        <v>135</v>
      </c>
    </row>
    <row r="93" spans="2:36" ht="11.25" hidden="1" customHeight="1" x14ac:dyDescent="0.2">
      <c r="B93" s="49" t="s">
        <v>136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>
        <v>-3473.4</v>
      </c>
      <c r="X93" s="57"/>
      <c r="Y93" s="57"/>
      <c r="Z93" s="57"/>
      <c r="AA93" s="57"/>
      <c r="AB93" s="73"/>
      <c r="AC93" s="73"/>
      <c r="AD93" s="92"/>
      <c r="AE93" s="92"/>
      <c r="AF93" s="92"/>
      <c r="AG93" s="92"/>
      <c r="AH93" s="92"/>
      <c r="AI93" s="92"/>
      <c r="AJ93" s="107" t="s">
        <v>198</v>
      </c>
    </row>
    <row r="94" spans="2:36" ht="11.25" customHeight="1" x14ac:dyDescent="0.2">
      <c r="B94" s="49" t="s">
        <v>137</v>
      </c>
      <c r="C94" s="39"/>
      <c r="D94" s="39"/>
      <c r="E94" s="39"/>
      <c r="F94" s="39"/>
      <c r="G94" s="39"/>
      <c r="H94" s="39">
        <v>28911.879690000002</v>
      </c>
      <c r="I94" s="39">
        <v>27918.715999999986</v>
      </c>
      <c r="J94" s="39">
        <v>20012.580000000002</v>
      </c>
      <c r="K94" s="39">
        <v>17039.8</v>
      </c>
      <c r="L94" s="39">
        <v>19593.25</v>
      </c>
      <c r="M94" s="57">
        <v>20064.86</v>
      </c>
      <c r="N94" s="57">
        <v>14464.56</v>
      </c>
      <c r="O94" s="57">
        <v>20617.137077000036</v>
      </c>
      <c r="P94" s="57">
        <v>20742.108270000044</v>
      </c>
      <c r="Q94" s="57">
        <v>17039.118900000001</v>
      </c>
      <c r="R94" s="57">
        <v>18012.067358609998</v>
      </c>
      <c r="S94" s="57">
        <v>43338.892310000025</v>
      </c>
      <c r="T94" s="57">
        <v>11284</v>
      </c>
      <c r="U94" s="57">
        <v>28174.5</v>
      </c>
      <c r="V94" s="57">
        <v>24783</v>
      </c>
      <c r="W94" s="57">
        <v>46298</v>
      </c>
      <c r="X94" s="57">
        <v>38212</v>
      </c>
      <c r="Y94" s="57">
        <v>-17268</v>
      </c>
      <c r="Z94" s="57">
        <v>10602</v>
      </c>
      <c r="AA94" s="57">
        <v>16285.08</v>
      </c>
      <c r="AB94" s="58">
        <v>19591.21</v>
      </c>
      <c r="AC94" s="58">
        <v>17845.75</v>
      </c>
      <c r="AD94" s="89">
        <v>48379.689999999995</v>
      </c>
      <c r="AE94" s="89">
        <v>48704.81</v>
      </c>
      <c r="AF94" s="89">
        <v>26156.329999999998</v>
      </c>
      <c r="AG94" s="89">
        <v>20671.3</v>
      </c>
      <c r="AH94" s="89">
        <v>49717.71</v>
      </c>
      <c r="AI94" s="89">
        <v>49337.91</v>
      </c>
      <c r="AJ94" s="107" t="s">
        <v>138</v>
      </c>
    </row>
    <row r="95" spans="2:36" ht="11.25" customHeight="1" x14ac:dyDescent="0.2">
      <c r="B95" s="49" t="s">
        <v>50</v>
      </c>
      <c r="C95" s="39">
        <v>11624</v>
      </c>
      <c r="D95" s="39">
        <v>13459</v>
      </c>
      <c r="E95" s="39">
        <v>14567</v>
      </c>
      <c r="F95" s="39">
        <v>27677.507309999997</v>
      </c>
      <c r="G95" s="39">
        <v>36815.202600000019</v>
      </c>
      <c r="H95" s="39">
        <v>-1447.9858000000022</v>
      </c>
      <c r="I95" s="39">
        <v>-897.01236999998582</v>
      </c>
      <c r="J95" s="39">
        <v>1015.42</v>
      </c>
      <c r="K95" s="39">
        <v>-1459.796174101215</v>
      </c>
      <c r="L95" s="39">
        <v>1315</v>
      </c>
      <c r="M95" s="57">
        <v>2959.4700000000266</v>
      </c>
      <c r="N95" s="57">
        <v>2049.2610000000295</v>
      </c>
      <c r="O95" s="57">
        <v>1794.5412226000299</v>
      </c>
      <c r="P95" s="57">
        <v>908.96245522398749</v>
      </c>
      <c r="Q95" s="57">
        <v>-1456.0645319675568</v>
      </c>
      <c r="R95" s="57">
        <v>866.00116137767043</v>
      </c>
      <c r="S95" s="57">
        <v>2224.2739480188611</v>
      </c>
      <c r="T95" s="57">
        <v>1460</v>
      </c>
      <c r="U95" s="57">
        <v>-2539</v>
      </c>
      <c r="V95" s="57">
        <v>490.30000000000018</v>
      </c>
      <c r="W95" s="57">
        <v>-3399</v>
      </c>
      <c r="X95" s="57">
        <v>3990</v>
      </c>
      <c r="Y95" s="57">
        <v>9988</v>
      </c>
      <c r="Z95" s="57">
        <v>-4231</v>
      </c>
      <c r="AA95" s="57">
        <v>-14804.429999999958</v>
      </c>
      <c r="AB95" s="58">
        <v>-26560.889999999919</v>
      </c>
      <c r="AC95" s="58">
        <v>22843.649999999994</v>
      </c>
      <c r="AD95" s="89">
        <v>818.21000000013009</v>
      </c>
      <c r="AE95" s="89">
        <v>-67711.569999999934</v>
      </c>
      <c r="AF95" s="89">
        <v>61417.389999999941</v>
      </c>
      <c r="AG95" s="89">
        <v>20811.96</v>
      </c>
      <c r="AH95" s="89">
        <v>8594.7000000000007</v>
      </c>
      <c r="AI95" s="89">
        <v>-10793.369999999835</v>
      </c>
      <c r="AJ95" s="27" t="s">
        <v>139</v>
      </c>
    </row>
    <row r="96" spans="2:36" ht="11.25" customHeight="1" x14ac:dyDescent="0.2">
      <c r="B96" s="82" t="s">
        <v>140</v>
      </c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57"/>
      <c r="N96" s="57"/>
      <c r="O96" s="57"/>
      <c r="P96" s="57"/>
      <c r="Q96" s="57"/>
      <c r="R96" s="57"/>
      <c r="S96" s="57"/>
      <c r="T96" s="57"/>
      <c r="U96" s="57"/>
      <c r="V96" s="57">
        <v>3478</v>
      </c>
      <c r="W96" s="57">
        <v>-9758</v>
      </c>
      <c r="X96" s="57">
        <v>5494</v>
      </c>
      <c r="Y96" s="57">
        <v>-2537</v>
      </c>
      <c r="Z96" s="57">
        <v>298</v>
      </c>
      <c r="AA96" s="57">
        <v>-10962.47</v>
      </c>
      <c r="AB96" s="73">
        <v>-30533.03</v>
      </c>
      <c r="AC96" s="73">
        <v>16623.88</v>
      </c>
      <c r="AD96" s="89">
        <v>14747.26</v>
      </c>
      <c r="AE96" s="89">
        <v>-72712.539999999994</v>
      </c>
      <c r="AF96" s="89">
        <v>41467.379999999997</v>
      </c>
      <c r="AG96" s="89">
        <v>-28041.873999999811</v>
      </c>
      <c r="AH96" s="89">
        <v>-24720.36</v>
      </c>
      <c r="AI96" s="89">
        <v>-20938.650000000001</v>
      </c>
      <c r="AJ96" s="29" t="s">
        <v>141</v>
      </c>
    </row>
    <row r="97" spans="2:39" ht="11.25" customHeight="1" x14ac:dyDescent="0.2">
      <c r="B97" s="48" t="s">
        <v>142</v>
      </c>
      <c r="C97" s="4">
        <v>5578</v>
      </c>
      <c r="D97" s="4">
        <v>692</v>
      </c>
      <c r="E97" s="4">
        <v>7944</v>
      </c>
      <c r="F97" s="4">
        <v>7008.7375199999897</v>
      </c>
      <c r="G97" s="4">
        <v>4055.33141999999</v>
      </c>
      <c r="H97" s="4">
        <v>11508.520920000001</v>
      </c>
      <c r="I97" s="4">
        <v>14602.114400000002</v>
      </c>
      <c r="J97" s="4">
        <v>10018.630000000001</v>
      </c>
      <c r="K97" s="4">
        <v>12144.216270000001</v>
      </c>
      <c r="L97" s="4">
        <v>16527.729999999996</v>
      </c>
      <c r="M97" s="55">
        <v>10004.73</v>
      </c>
      <c r="N97" s="55">
        <v>7213.1399999999994</v>
      </c>
      <c r="O97" s="55">
        <v>4877.9599087178012</v>
      </c>
      <c r="P97" s="55">
        <v>5749.0782437745011</v>
      </c>
      <c r="Q97" s="55">
        <v>5289.3163016475582</v>
      </c>
      <c r="R97" s="55">
        <v>35837.424019449289</v>
      </c>
      <c r="S97" s="55">
        <v>10181.520996478819</v>
      </c>
      <c r="T97" s="55">
        <v>24876</v>
      </c>
      <c r="U97" s="55">
        <v>19758</v>
      </c>
      <c r="V97" s="55">
        <v>19362</v>
      </c>
      <c r="W97" s="55">
        <v>10811</v>
      </c>
      <c r="X97" s="55">
        <v>29891</v>
      </c>
      <c r="Y97" s="55">
        <v>64605</v>
      </c>
      <c r="Z97" s="55">
        <v>17500</v>
      </c>
      <c r="AA97" s="55">
        <v>29113.34</v>
      </c>
      <c r="AB97" s="56">
        <v>33103.85</v>
      </c>
      <c r="AC97" s="56">
        <v>-9382.9800000000032</v>
      </c>
      <c r="AD97" s="88">
        <v>60947.95</v>
      </c>
      <c r="AE97" s="88">
        <v>104029.19999999998</v>
      </c>
      <c r="AF97" s="88">
        <v>-9539.3799999999974</v>
      </c>
      <c r="AG97" s="88">
        <v>38503.210000000006</v>
      </c>
      <c r="AH97" s="88">
        <v>-15375.550000000003</v>
      </c>
      <c r="AI97" s="88">
        <v>8241.7699999999895</v>
      </c>
      <c r="AJ97" s="20" t="s">
        <v>68</v>
      </c>
    </row>
    <row r="98" spans="2:39" ht="11.25" customHeight="1" x14ac:dyDescent="0.2">
      <c r="B98" s="49" t="s">
        <v>143</v>
      </c>
      <c r="C98" s="39"/>
      <c r="D98" s="39"/>
      <c r="E98" s="39"/>
      <c r="F98" s="39"/>
      <c r="G98" s="39"/>
      <c r="H98" s="39">
        <v>15516.84</v>
      </c>
      <c r="I98" s="39">
        <v>16944.990000000002</v>
      </c>
      <c r="J98" s="39">
        <v>14034.1</v>
      </c>
      <c r="K98" s="39">
        <v>11277.02</v>
      </c>
      <c r="L98" s="39">
        <v>18723.919999999998</v>
      </c>
      <c r="M98" s="57">
        <v>10840.41</v>
      </c>
      <c r="N98" s="57">
        <v>10377.32</v>
      </c>
      <c r="O98" s="57">
        <v>9220.9771975492004</v>
      </c>
      <c r="P98" s="57">
        <v>9935.7710003906977</v>
      </c>
      <c r="Q98" s="57">
        <v>9108.6797112099994</v>
      </c>
      <c r="R98" s="57">
        <v>39793.774219329993</v>
      </c>
      <c r="S98" s="57">
        <v>15374.639607857092</v>
      </c>
      <c r="T98" s="57">
        <v>59793</v>
      </c>
      <c r="U98" s="57">
        <v>25229</v>
      </c>
      <c r="V98" s="57">
        <v>32257</v>
      </c>
      <c r="W98" s="57">
        <v>22354</v>
      </c>
      <c r="X98" s="57">
        <v>19130</v>
      </c>
      <c r="Y98" s="57">
        <v>79774.5</v>
      </c>
      <c r="Z98" s="57">
        <v>18780</v>
      </c>
      <c r="AA98" s="57">
        <v>23406.67</v>
      </c>
      <c r="AB98" s="76">
        <v>83760.759999999995</v>
      </c>
      <c r="AC98" s="76">
        <v>20493.28</v>
      </c>
      <c r="AD98" s="96">
        <v>97466.89</v>
      </c>
      <c r="AE98" s="96">
        <v>93491.329999999987</v>
      </c>
      <c r="AF98" s="96">
        <v>11140.45</v>
      </c>
      <c r="AG98" s="96">
        <v>9702.3000000000029</v>
      </c>
      <c r="AH98" s="96">
        <v>12967.779999999999</v>
      </c>
      <c r="AI98" s="96">
        <v>78818.039999999994</v>
      </c>
      <c r="AJ98" s="27" t="s">
        <v>144</v>
      </c>
    </row>
    <row r="99" spans="2:39" ht="11.25" customHeight="1" x14ac:dyDescent="0.2">
      <c r="B99" s="82" t="s">
        <v>145</v>
      </c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>
        <v>22354</v>
      </c>
      <c r="X99" s="57">
        <v>19130</v>
      </c>
      <c r="Y99" s="57">
        <v>17832</v>
      </c>
      <c r="Z99" s="57">
        <v>18780</v>
      </c>
      <c r="AA99" s="57">
        <v>23406.67</v>
      </c>
      <c r="AB99" s="58">
        <v>21232.059999999998</v>
      </c>
      <c r="AC99" s="58">
        <v>20493.28</v>
      </c>
      <c r="AD99" s="89">
        <v>17009.89</v>
      </c>
      <c r="AE99" s="89">
        <v>14561.049999999987</v>
      </c>
      <c r="AF99" s="89">
        <v>11140.45</v>
      </c>
      <c r="AG99" s="89"/>
      <c r="AH99" s="89"/>
      <c r="AI99" s="89"/>
      <c r="AJ99" s="29" t="s">
        <v>146</v>
      </c>
    </row>
    <row r="100" spans="2:39" ht="11.25" customHeight="1" x14ac:dyDescent="0.2">
      <c r="B100" s="82" t="s">
        <v>147</v>
      </c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>
        <v>0</v>
      </c>
      <c r="X100" s="57">
        <v>0</v>
      </c>
      <c r="Y100" s="57">
        <v>61942.5</v>
      </c>
      <c r="Z100" s="57">
        <v>0</v>
      </c>
      <c r="AA100" s="57">
        <v>0</v>
      </c>
      <c r="AB100" s="58">
        <v>62528.7</v>
      </c>
      <c r="AC100" s="58">
        <v>0</v>
      </c>
      <c r="AD100" s="89">
        <v>80457</v>
      </c>
      <c r="AE100" s="89">
        <v>78526.5</v>
      </c>
      <c r="AF100" s="89">
        <v>0</v>
      </c>
      <c r="AG100" s="89">
        <v>62773</v>
      </c>
      <c r="AH100" s="89"/>
      <c r="AI100" s="89">
        <v>63063</v>
      </c>
      <c r="AJ100" s="29" t="s">
        <v>148</v>
      </c>
    </row>
    <row r="101" spans="2:39" ht="11.25" customHeight="1" x14ac:dyDescent="0.2">
      <c r="B101" s="49" t="s">
        <v>149</v>
      </c>
      <c r="C101" s="39"/>
      <c r="D101" s="39"/>
      <c r="E101" s="39"/>
      <c r="F101" s="39"/>
      <c r="G101" s="39"/>
      <c r="H101" s="39">
        <v>-2726.58</v>
      </c>
      <c r="I101" s="39">
        <v>-1492</v>
      </c>
      <c r="J101" s="39">
        <v>-3016.01</v>
      </c>
      <c r="K101" s="39">
        <v>1685.6262700000013</v>
      </c>
      <c r="L101" s="39">
        <v>436.14</v>
      </c>
      <c r="M101" s="57">
        <v>1565.57</v>
      </c>
      <c r="N101" s="57">
        <v>-139.62</v>
      </c>
      <c r="O101" s="57">
        <v>-978.85270483139993</v>
      </c>
      <c r="P101" s="57">
        <v>403.27941949280353</v>
      </c>
      <c r="Q101" s="57">
        <v>278.93882075400091</v>
      </c>
      <c r="R101" s="57">
        <v>291.8293490093015</v>
      </c>
      <c r="S101" s="57">
        <v>567.27430426172725</v>
      </c>
      <c r="T101" s="57">
        <v>-1705</v>
      </c>
      <c r="U101" s="57">
        <v>2142</v>
      </c>
      <c r="V101" s="57">
        <v>-2226</v>
      </c>
      <c r="W101" s="57">
        <v>1231</v>
      </c>
      <c r="X101" s="57">
        <v>-1854</v>
      </c>
      <c r="Y101" s="57">
        <v>-2992</v>
      </c>
      <c r="Z101" s="57">
        <v>-408</v>
      </c>
      <c r="AA101" s="57">
        <v>169.36</v>
      </c>
      <c r="AB101" s="58">
        <v>105.57</v>
      </c>
      <c r="AC101" s="57">
        <v>-1728.7</v>
      </c>
      <c r="AD101" s="89">
        <v>1386.36</v>
      </c>
      <c r="AE101" s="89">
        <v>1160.97</v>
      </c>
      <c r="AF101" s="89">
        <v>588.91</v>
      </c>
      <c r="AG101" s="89">
        <v>50.58</v>
      </c>
      <c r="AH101" s="89">
        <v>-256.24</v>
      </c>
      <c r="AI101" s="89">
        <v>-575.03</v>
      </c>
      <c r="AJ101" s="27" t="s">
        <v>150</v>
      </c>
    </row>
    <row r="102" spans="2:39" ht="11.25" customHeight="1" x14ac:dyDescent="0.2">
      <c r="B102" s="50" t="s">
        <v>151</v>
      </c>
      <c r="C102" s="40"/>
      <c r="D102" s="40"/>
      <c r="E102" s="40"/>
      <c r="F102" s="40"/>
      <c r="G102" s="40"/>
      <c r="H102" s="40">
        <v>-1281.7390800000001</v>
      </c>
      <c r="I102" s="40">
        <v>-850.87559999999996</v>
      </c>
      <c r="J102" s="40">
        <v>-999.46</v>
      </c>
      <c r="K102" s="40">
        <v>-818.43</v>
      </c>
      <c r="L102" s="40">
        <v>-2632.33</v>
      </c>
      <c r="M102" s="61">
        <v>-2401.25</v>
      </c>
      <c r="N102" s="61">
        <v>-3024.56</v>
      </c>
      <c r="O102" s="61">
        <v>-3364.1645839999996</v>
      </c>
      <c r="P102" s="61">
        <v>-4589.9721761089995</v>
      </c>
      <c r="Q102" s="61">
        <v>-4098.3022303164425</v>
      </c>
      <c r="R102" s="61">
        <v>-4248.1795488900007</v>
      </c>
      <c r="S102" s="61">
        <v>-5760.39291564</v>
      </c>
      <c r="T102" s="61">
        <v>-33212</v>
      </c>
      <c r="U102" s="61">
        <v>-7613</v>
      </c>
      <c r="V102" s="61">
        <v>-10669</v>
      </c>
      <c r="W102" s="61">
        <v>-12774</v>
      </c>
      <c r="X102" s="61">
        <v>-17845</v>
      </c>
      <c r="Y102" s="61">
        <v>-61693</v>
      </c>
      <c r="Z102" s="61">
        <v>-21998</v>
      </c>
      <c r="AA102" s="61">
        <v>-25768.69</v>
      </c>
      <c r="AB102" s="62">
        <v>-51678.48</v>
      </c>
      <c r="AC102" s="61">
        <v>-29790.560000000001</v>
      </c>
      <c r="AD102" s="102">
        <v>-61698.3</v>
      </c>
      <c r="AE102" s="102">
        <v>-33164.1</v>
      </c>
      <c r="AF102" s="102">
        <v>-38385.74</v>
      </c>
      <c r="AG102" s="102">
        <v>-53237.97</v>
      </c>
      <c r="AH102" s="102">
        <v>-40453.480000000003</v>
      </c>
      <c r="AI102" s="102">
        <v>-90335.74</v>
      </c>
      <c r="AJ102" s="30" t="s">
        <v>152</v>
      </c>
    </row>
    <row r="103" spans="2:39" ht="11.25" customHeight="1" x14ac:dyDescent="0.2">
      <c r="B103" s="83" t="s">
        <v>147</v>
      </c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>
        <v>0</v>
      </c>
      <c r="X103" s="61">
        <v>0</v>
      </c>
      <c r="Y103" s="61">
        <v>-41295</v>
      </c>
      <c r="Z103" s="61">
        <v>0</v>
      </c>
      <c r="AA103" s="61">
        <v>0</v>
      </c>
      <c r="AB103" s="80">
        <v>-25012</v>
      </c>
      <c r="AC103" s="71"/>
      <c r="AD103" s="89">
        <v>-30945</v>
      </c>
      <c r="AE103" s="89">
        <v>0</v>
      </c>
      <c r="AF103" s="89">
        <v>0</v>
      </c>
      <c r="AG103" s="89">
        <v>0</v>
      </c>
      <c r="AH103" s="89"/>
      <c r="AI103" s="89"/>
      <c r="AJ103" s="29" t="s">
        <v>153</v>
      </c>
    </row>
    <row r="104" spans="2:39" ht="11.25" customHeight="1" x14ac:dyDescent="0.2">
      <c r="B104" s="50" t="s">
        <v>154</v>
      </c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>
        <v>30460</v>
      </c>
      <c r="Y104" s="61">
        <v>49515.5</v>
      </c>
      <c r="Z104" s="61">
        <v>21126</v>
      </c>
      <c r="AA104" s="61">
        <v>31306</v>
      </c>
      <c r="AB104" s="62">
        <v>916</v>
      </c>
      <c r="AC104" s="61">
        <v>1643</v>
      </c>
      <c r="AD104" s="102">
        <v>23793</v>
      </c>
      <c r="AE104" s="102">
        <v>42541</v>
      </c>
      <c r="AF104" s="102">
        <v>17117</v>
      </c>
      <c r="AG104" s="102">
        <v>19215</v>
      </c>
      <c r="AH104" s="102">
        <v>12366.39</v>
      </c>
      <c r="AI104" s="102">
        <v>20334.5</v>
      </c>
      <c r="AJ104" s="30" t="s">
        <v>155</v>
      </c>
    </row>
    <row r="105" spans="2:39" ht="20.25" customHeight="1" x14ac:dyDescent="0.2">
      <c r="B105" s="51" t="s">
        <v>156</v>
      </c>
      <c r="M105" s="63"/>
      <c r="N105" s="63"/>
      <c r="O105" s="63"/>
      <c r="P105" s="63"/>
      <c r="Q105" s="63"/>
      <c r="R105" s="63"/>
      <c r="S105" s="63"/>
      <c r="T105" s="63"/>
      <c r="U105" s="63"/>
      <c r="V105" s="64"/>
      <c r="W105" s="64"/>
      <c r="X105" s="64"/>
      <c r="Y105" s="64"/>
      <c r="Z105" s="64"/>
      <c r="AA105" s="64"/>
      <c r="AB105" s="79"/>
      <c r="AC105" s="72"/>
      <c r="AD105" s="72"/>
      <c r="AE105" s="72"/>
      <c r="AF105" s="72"/>
      <c r="AG105" s="72"/>
      <c r="AH105" s="72"/>
      <c r="AI105" s="72"/>
      <c r="AJ105" s="31" t="s">
        <v>156</v>
      </c>
    </row>
    <row r="106" spans="2:39" ht="12" customHeight="1" x14ac:dyDescent="0.2">
      <c r="B106" s="52" t="s">
        <v>157</v>
      </c>
      <c r="C106" s="3">
        <v>-17202</v>
      </c>
      <c r="D106" s="3">
        <v>-16509</v>
      </c>
      <c r="E106" s="3">
        <v>-22820</v>
      </c>
      <c r="F106" s="3">
        <v>-35301.762709999988</v>
      </c>
      <c r="G106" s="3">
        <v>-41780.881090000017</v>
      </c>
      <c r="H106" s="3">
        <v>-39104.862179999982</v>
      </c>
      <c r="I106" s="3">
        <v>-42530.176620000013</v>
      </c>
      <c r="J106" s="3">
        <v>-39978.461169999995</v>
      </c>
      <c r="K106" s="3">
        <v>-40409.930115898838</v>
      </c>
      <c r="L106" s="3">
        <v>-37921.528273963486</v>
      </c>
      <c r="M106" s="65">
        <v>-33928.28</v>
      </c>
      <c r="N106" s="65">
        <v>-38083.298000000039</v>
      </c>
      <c r="O106" s="65">
        <v>-28176.742798617866</v>
      </c>
      <c r="P106" s="65">
        <v>-29371.702568998473</v>
      </c>
      <c r="Q106" s="65">
        <v>-34118.621009680093</v>
      </c>
      <c r="R106" s="65">
        <v>-60254.238446735835</v>
      </c>
      <c r="S106" s="65">
        <v>-80882.658513047674</v>
      </c>
      <c r="T106" s="65">
        <v>-38031</v>
      </c>
      <c r="U106" s="65">
        <v>-45831</v>
      </c>
      <c r="V106" s="65">
        <v>-45856.599999999977</v>
      </c>
      <c r="W106" s="65">
        <v>-66939.599999999977</v>
      </c>
      <c r="X106" s="65">
        <v>-72128</v>
      </c>
      <c r="Y106" s="65">
        <v>-58202</v>
      </c>
      <c r="Z106" s="65">
        <v>-26676</v>
      </c>
      <c r="AA106" s="65">
        <v>-31012.359999999986</v>
      </c>
      <c r="AB106" s="77">
        <v>-26237.710000000079</v>
      </c>
      <c r="AC106" s="65">
        <v>-31548.549999999988</v>
      </c>
      <c r="AD106" s="100">
        <f t="shared" ref="AD106:AI106" si="2">AD89</f>
        <v>-110373.82</v>
      </c>
      <c r="AE106" s="100">
        <f t="shared" si="2"/>
        <v>-85328.400000000198</v>
      </c>
      <c r="AF106" s="100">
        <f t="shared" si="2"/>
        <v>-78225.570000000065</v>
      </c>
      <c r="AG106" s="100">
        <f t="shared" si="2"/>
        <v>-31179.786000000197</v>
      </c>
      <c r="AH106" s="137">
        <f t="shared" si="2"/>
        <v>-18243.270000000019</v>
      </c>
      <c r="AI106" s="130">
        <f t="shared" si="2"/>
        <v>-47086.920000000158</v>
      </c>
      <c r="AJ106" s="117" t="s">
        <v>158</v>
      </c>
    </row>
    <row r="107" spans="2:39" ht="12" customHeight="1" x14ac:dyDescent="0.2">
      <c r="B107" s="6" t="s">
        <v>159</v>
      </c>
      <c r="C107" s="4">
        <v>-5960</v>
      </c>
      <c r="D107" s="4">
        <v>-10191</v>
      </c>
      <c r="E107" s="4">
        <v>-3712</v>
      </c>
      <c r="F107" s="4">
        <v>-18733.782559999985</v>
      </c>
      <c r="G107" s="4">
        <v>-27921.857360000016</v>
      </c>
      <c r="H107" s="4">
        <v>-14889.522179999982</v>
      </c>
      <c r="I107" s="4">
        <v>-8410.0866200000164</v>
      </c>
      <c r="J107" s="4">
        <v>-3704.461169999995</v>
      </c>
      <c r="K107" s="4">
        <v>2986.8171041011665</v>
      </c>
      <c r="L107" s="4">
        <v>3.598726036514563</v>
      </c>
      <c r="M107" s="55">
        <v>-2456.5</v>
      </c>
      <c r="N107" s="55">
        <v>182.46499999996013</v>
      </c>
      <c r="O107" s="55">
        <v>10198.371490819343</v>
      </c>
      <c r="P107" s="55">
        <v>21736.374464922519</v>
      </c>
      <c r="Q107" s="55">
        <v>22920.929106369898</v>
      </c>
      <c r="R107" s="55">
        <v>33528.709466559158</v>
      </c>
      <c r="S107" s="55">
        <v>14998.386980166673</v>
      </c>
      <c r="T107" s="55">
        <v>29461</v>
      </c>
      <c r="U107" s="55">
        <v>24848</v>
      </c>
      <c r="V107" s="55">
        <v>15799.200000000026</v>
      </c>
      <c r="W107" s="55">
        <v>-1462.5999999999767</v>
      </c>
      <c r="X107" s="55">
        <v>-11379</v>
      </c>
      <c r="Y107" s="55">
        <v>4857</v>
      </c>
      <c r="Z107" s="55">
        <v>32802</v>
      </c>
      <c r="AA107" s="55">
        <v>37442.920000000013</v>
      </c>
      <c r="AB107" s="86">
        <v>52196.669999999925</v>
      </c>
      <c r="AC107" s="85">
        <v>43444.060000000012</v>
      </c>
      <c r="AD107" s="101">
        <v>-8702.0100000000093</v>
      </c>
      <c r="AE107" s="101">
        <f>AE89+AE63</f>
        <v>42715.719999999797</v>
      </c>
      <c r="AF107" s="101">
        <f>AF89+AF63</f>
        <v>33893.379999999946</v>
      </c>
      <c r="AG107" s="101">
        <f>AG106+AG63</f>
        <v>87872.713999999803</v>
      </c>
      <c r="AH107" s="131">
        <f>AH106+AH63</f>
        <v>97189.51999999999</v>
      </c>
      <c r="AI107" s="131">
        <f>AI106+AI63</f>
        <v>84490.429999999818</v>
      </c>
      <c r="AJ107" s="118" t="s">
        <v>160</v>
      </c>
    </row>
    <row r="108" spans="2:39" ht="12" customHeight="1" x14ac:dyDescent="0.2">
      <c r="B108" s="6" t="s">
        <v>161</v>
      </c>
      <c r="C108" s="4">
        <v>-13611</v>
      </c>
      <c r="D108" s="4">
        <v>-10893</v>
      </c>
      <c r="E108" s="4">
        <v>-17836</v>
      </c>
      <c r="F108" s="4">
        <v>-26731.14167999999</v>
      </c>
      <c r="G108" s="4">
        <v>-23001.685800000014</v>
      </c>
      <c r="H108" s="4">
        <v>-3212.7317599999806</v>
      </c>
      <c r="I108" s="4">
        <v>-7592.1866200000077</v>
      </c>
      <c r="J108" s="4">
        <v>-10405.825169999996</v>
      </c>
      <c r="K108" s="4">
        <v>-16790.407025898839</v>
      </c>
      <c r="L108" s="4">
        <v>-13159.118273963486</v>
      </c>
      <c r="M108" s="55">
        <v>-4104.5599999999977</v>
      </c>
      <c r="N108" s="55">
        <v>-9660.3280000000377</v>
      </c>
      <c r="O108" s="55">
        <v>-2147.8264596178633</v>
      </c>
      <c r="P108" s="55">
        <v>-4366.1257665234698</v>
      </c>
      <c r="Q108" s="55">
        <v>-8524.2273596375926</v>
      </c>
      <c r="R108" s="55">
        <v>-28947.678620545834</v>
      </c>
      <c r="S108" s="55">
        <v>-44581.347458577678</v>
      </c>
      <c r="T108" s="55">
        <v>3573</v>
      </c>
      <c r="U108" s="55">
        <v>-4710</v>
      </c>
      <c r="V108" s="55">
        <v>-4358.7999999999738</v>
      </c>
      <c r="W108" s="55">
        <v>-23604.599999999977</v>
      </c>
      <c r="X108" s="55">
        <v>-32053</v>
      </c>
      <c r="Y108" s="55">
        <v>-19559</v>
      </c>
      <c r="Z108" s="55">
        <v>9583</v>
      </c>
      <c r="AA108" s="55">
        <v>891.42000000001281</v>
      </c>
      <c r="AB108" s="56">
        <v>10275.659999999923</v>
      </c>
      <c r="AC108" s="55">
        <v>3594.2700000000114</v>
      </c>
      <c r="AD108" s="88">
        <v>-75980.420000000013</v>
      </c>
      <c r="AE108" s="88">
        <f>AE89+AE40</f>
        <v>-49506.100000000195</v>
      </c>
      <c r="AF108" s="88">
        <f>AF89+AF40</f>
        <v>-38601.580000000067</v>
      </c>
      <c r="AG108" s="88">
        <f>AG106+AG40</f>
        <v>16411.123999999807</v>
      </c>
      <c r="AH108" s="138">
        <f>AH106+AH40</f>
        <v>36215.809999999983</v>
      </c>
      <c r="AI108" s="131">
        <f>AI106+AI40</f>
        <v>7604.6599999998434</v>
      </c>
      <c r="AJ108" s="118" t="s">
        <v>162</v>
      </c>
    </row>
    <row r="109" spans="2:39" ht="12" customHeight="1" x14ac:dyDescent="0.2">
      <c r="B109" s="6" t="s">
        <v>163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65"/>
      <c r="N109" s="65"/>
      <c r="O109" s="65"/>
      <c r="P109" s="65"/>
      <c r="Q109" s="65"/>
      <c r="R109" s="65"/>
      <c r="S109" s="65"/>
      <c r="T109" s="65"/>
      <c r="U109" s="65"/>
      <c r="V109" s="65">
        <v>7083.61</v>
      </c>
      <c r="W109" s="65">
        <v>14195.91</v>
      </c>
      <c r="X109" s="65">
        <v>9293.8799999999992</v>
      </c>
      <c r="Y109" s="65">
        <v>11961.8</v>
      </c>
      <c r="Z109" s="65">
        <v>10463.68</v>
      </c>
      <c r="AA109" s="65">
        <v>21904</v>
      </c>
      <c r="AB109" s="77">
        <v>49440</v>
      </c>
      <c r="AC109" s="65">
        <v>16175.529999999999</v>
      </c>
      <c r="AD109" s="88">
        <f>18028.277259-10235.21641</f>
        <v>7793.0608489999977</v>
      </c>
      <c r="AE109" s="100">
        <v>72635.006873999999</v>
      </c>
      <c r="AF109" s="100">
        <f>49273.44-34769</f>
        <v>14504.440000000002</v>
      </c>
      <c r="AG109" s="100">
        <v>42420</v>
      </c>
      <c r="AH109" s="137">
        <v>57100</v>
      </c>
      <c r="AI109" s="130">
        <v>58780</v>
      </c>
      <c r="AJ109" s="117" t="s">
        <v>164</v>
      </c>
    </row>
    <row r="110" spans="2:39" ht="12" customHeight="1" x14ac:dyDescent="0.25">
      <c r="B110" s="6" t="s">
        <v>165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65"/>
      <c r="N110" s="65"/>
      <c r="O110" s="65"/>
      <c r="P110" s="65"/>
      <c r="Q110" s="65"/>
      <c r="R110" s="65"/>
      <c r="S110" s="65"/>
      <c r="T110" s="65"/>
      <c r="U110" s="65"/>
      <c r="V110" s="65">
        <v>821182.39</v>
      </c>
      <c r="W110" s="65">
        <v>936383.09</v>
      </c>
      <c r="X110" s="65">
        <v>995872.12</v>
      </c>
      <c r="Y110" s="65">
        <v>1031267.2</v>
      </c>
      <c r="Z110" s="65">
        <v>1056146.32</v>
      </c>
      <c r="AA110" s="65">
        <v>1066264.8719873917</v>
      </c>
      <c r="AB110" s="77">
        <v>1057844.5062869366</v>
      </c>
      <c r="AC110" s="65">
        <v>1096450.2188354752</v>
      </c>
      <c r="AD110" s="100">
        <f t="shared" ref="AD110:AI110" si="3">AD111-AD109</f>
        <v>1216677.2961021832</v>
      </c>
      <c r="AE110" s="100">
        <f t="shared" si="3"/>
        <v>1310304.7227914783</v>
      </c>
      <c r="AF110" s="100">
        <f t="shared" si="3"/>
        <v>1364121.3802368292</v>
      </c>
      <c r="AG110" s="100">
        <f t="shared" si="3"/>
        <v>1320407.6098111188</v>
      </c>
      <c r="AH110" s="137">
        <f t="shared" si="3"/>
        <v>1307906.8905836004</v>
      </c>
      <c r="AI110" s="130">
        <f t="shared" si="3"/>
        <v>1342769.4310132277</v>
      </c>
      <c r="AJ110" s="117" t="s">
        <v>166</v>
      </c>
      <c r="AM110" s="99"/>
    </row>
    <row r="111" spans="2:39" s="7" customFormat="1" ht="12" customHeight="1" x14ac:dyDescent="0.2">
      <c r="B111" s="6" t="s">
        <v>167</v>
      </c>
      <c r="C111" s="3">
        <v>7152.9790000000003</v>
      </c>
      <c r="D111" s="3">
        <v>16804.98</v>
      </c>
      <c r="E111" s="3">
        <v>34236.491999999998</v>
      </c>
      <c r="F111" s="3">
        <v>116331</v>
      </c>
      <c r="G111" s="3">
        <v>170764</v>
      </c>
      <c r="H111" s="3">
        <v>214199</v>
      </c>
      <c r="I111" s="3">
        <v>251817</v>
      </c>
      <c r="J111" s="3">
        <v>319608</v>
      </c>
      <c r="K111" s="3">
        <v>339640</v>
      </c>
      <c r="L111" s="3">
        <v>391314</v>
      </c>
      <c r="M111" s="65">
        <v>408290</v>
      </c>
      <c r="N111" s="65">
        <v>423965</v>
      </c>
      <c r="O111" s="65">
        <v>468087</v>
      </c>
      <c r="P111" s="65">
        <v>494737.23564182845</v>
      </c>
      <c r="Q111" s="65">
        <v>517031.38323984283</v>
      </c>
      <c r="R111" s="65">
        <v>595882.60871530464</v>
      </c>
      <c r="S111" s="65">
        <v>682546.23600000003</v>
      </c>
      <c r="T111" s="65">
        <v>715518.26852856996</v>
      </c>
      <c r="U111" s="65">
        <v>772734.80459999992</v>
      </c>
      <c r="V111" s="65">
        <v>828266</v>
      </c>
      <c r="W111" s="65">
        <v>950579</v>
      </c>
      <c r="X111" s="65">
        <v>1005166</v>
      </c>
      <c r="Y111" s="65">
        <v>1043229</v>
      </c>
      <c r="Z111" s="65">
        <v>1066610</v>
      </c>
      <c r="AA111" s="65">
        <v>1088168.8719873917</v>
      </c>
      <c r="AB111" s="77">
        <v>1107284.5062869366</v>
      </c>
      <c r="AC111" s="65">
        <v>1112625.7488354752</v>
      </c>
      <c r="AD111" s="100">
        <v>1224470.3569511832</v>
      </c>
      <c r="AE111" s="100">
        <v>1382939.7296654782</v>
      </c>
      <c r="AF111" s="100">
        <v>1378625.8202368291</v>
      </c>
      <c r="AG111" s="100">
        <v>1362827.6098111188</v>
      </c>
      <c r="AH111" s="137">
        <v>1365006.8905836004</v>
      </c>
      <c r="AI111" s="130">
        <v>1401549.4310132277</v>
      </c>
      <c r="AJ111" s="117" t="s">
        <v>168</v>
      </c>
    </row>
    <row r="112" spans="2:39" s="7" customFormat="1" ht="11.25" customHeight="1" x14ac:dyDescent="0.2">
      <c r="B112" s="26" t="s">
        <v>169</v>
      </c>
      <c r="C112" s="39">
        <v>7152.9790000000003</v>
      </c>
      <c r="D112" s="39">
        <v>16804.98</v>
      </c>
      <c r="E112" s="39">
        <v>34236.491999999998</v>
      </c>
      <c r="F112" s="39">
        <v>116331</v>
      </c>
      <c r="G112" s="39">
        <v>170764</v>
      </c>
      <c r="H112" s="39">
        <v>214199</v>
      </c>
      <c r="I112" s="39">
        <v>251817</v>
      </c>
      <c r="J112" s="39">
        <v>319608</v>
      </c>
      <c r="K112" s="39">
        <v>339640</v>
      </c>
      <c r="L112" s="39">
        <v>391314</v>
      </c>
      <c r="M112" s="57">
        <v>408290</v>
      </c>
      <c r="N112" s="57">
        <v>423965</v>
      </c>
      <c r="O112" s="57">
        <v>468087</v>
      </c>
      <c r="P112" s="57">
        <v>469082.02480026992</v>
      </c>
      <c r="Q112" s="57">
        <v>489629.88868389436</v>
      </c>
      <c r="R112" s="57">
        <v>559334.83154236944</v>
      </c>
      <c r="S112" s="57">
        <v>636771.76520000002</v>
      </c>
      <c r="T112" s="57">
        <v>669945.45550000004</v>
      </c>
      <c r="U112" s="57">
        <v>724200.76879999996</v>
      </c>
      <c r="V112" s="57">
        <v>774528</v>
      </c>
      <c r="W112" s="57">
        <v>833368</v>
      </c>
      <c r="X112" s="57">
        <v>922563</v>
      </c>
      <c r="Y112" s="57">
        <v>986242</v>
      </c>
      <c r="Z112" s="57">
        <v>1012241</v>
      </c>
      <c r="AA112" s="66">
        <v>1037456.6964684853</v>
      </c>
      <c r="AB112" s="76">
        <v>1061896.7513634954</v>
      </c>
      <c r="AC112" s="66">
        <v>1070191.4054458097</v>
      </c>
      <c r="AD112" s="96">
        <v>1175225.5270282181</v>
      </c>
      <c r="AE112" s="66">
        <f>AE113+AE114</f>
        <v>1327728.7626972971</v>
      </c>
      <c r="AF112" s="66">
        <v>1326200.5369796334</v>
      </c>
      <c r="AG112" s="66">
        <v>1321389.5312494747</v>
      </c>
      <c r="AH112" s="139">
        <v>1331395.4920464039</v>
      </c>
      <c r="AI112" s="132">
        <v>1372450.6567809449</v>
      </c>
      <c r="AJ112" s="119" t="s">
        <v>170</v>
      </c>
    </row>
    <row r="113" spans="2:36" s="7" customFormat="1" ht="11.25" customHeight="1" x14ac:dyDescent="0.2">
      <c r="B113" s="28" t="s">
        <v>171</v>
      </c>
      <c r="C113" s="39">
        <v>0</v>
      </c>
      <c r="D113" s="39">
        <v>923.45</v>
      </c>
      <c r="E113" s="39">
        <v>11951.48</v>
      </c>
      <c r="F113" s="39">
        <v>82785</v>
      </c>
      <c r="G113" s="39">
        <v>120527</v>
      </c>
      <c r="H113" s="39">
        <v>149439</v>
      </c>
      <c r="I113" s="39">
        <v>177490</v>
      </c>
      <c r="J113" s="39">
        <v>226069</v>
      </c>
      <c r="K113" s="39">
        <v>241161</v>
      </c>
      <c r="L113" s="39">
        <v>260752</v>
      </c>
      <c r="M113" s="57">
        <v>280767</v>
      </c>
      <c r="N113" s="57">
        <v>295200</v>
      </c>
      <c r="O113" s="57">
        <v>327353</v>
      </c>
      <c r="P113" s="57">
        <v>348935</v>
      </c>
      <c r="Q113" s="57">
        <v>369536</v>
      </c>
      <c r="R113" s="57">
        <v>395504</v>
      </c>
      <c r="S113" s="57">
        <v>409500.6</v>
      </c>
      <c r="T113" s="57">
        <v>401821</v>
      </c>
      <c r="U113" s="57">
        <v>429924.8</v>
      </c>
      <c r="V113" s="57">
        <v>454695</v>
      </c>
      <c r="W113" s="57">
        <v>500868</v>
      </c>
      <c r="X113" s="57">
        <v>538641</v>
      </c>
      <c r="Y113" s="57">
        <v>520936</v>
      </c>
      <c r="Z113" s="57">
        <v>530834</v>
      </c>
      <c r="AA113" s="57">
        <v>546938.74800000002</v>
      </c>
      <c r="AB113" s="57">
        <v>565092.52203161002</v>
      </c>
      <c r="AC113" s="57">
        <v>582135.57651368005</v>
      </c>
      <c r="AD113" s="93">
        <v>630791.14957838994</v>
      </c>
      <c r="AE113" s="93">
        <v>678880.88196186</v>
      </c>
      <c r="AF113" s="93">
        <v>712779.35871429008</v>
      </c>
      <c r="AG113" s="93">
        <v>725398.68388917006</v>
      </c>
      <c r="AH113" s="140">
        <v>774197.25134914985</v>
      </c>
      <c r="AI113" s="132">
        <v>823298.06125351996</v>
      </c>
      <c r="AJ113" s="120" t="s">
        <v>172</v>
      </c>
    </row>
    <row r="114" spans="2:36" s="7" customFormat="1" ht="11.25" customHeight="1" x14ac:dyDescent="0.2">
      <c r="B114" s="28" t="s">
        <v>173</v>
      </c>
      <c r="C114" s="39">
        <v>7152.9790000000003</v>
      </c>
      <c r="D114" s="39">
        <v>15881.53</v>
      </c>
      <c r="E114" s="39">
        <v>22285.011999999999</v>
      </c>
      <c r="F114" s="39">
        <v>33546</v>
      </c>
      <c r="G114" s="39">
        <v>50237</v>
      </c>
      <c r="H114" s="39">
        <v>64760</v>
      </c>
      <c r="I114" s="39">
        <v>74327</v>
      </c>
      <c r="J114" s="39">
        <v>93539</v>
      </c>
      <c r="K114" s="39">
        <v>98479</v>
      </c>
      <c r="L114" s="39">
        <v>130562</v>
      </c>
      <c r="M114" s="57">
        <v>127523</v>
      </c>
      <c r="N114" s="57">
        <v>128765</v>
      </c>
      <c r="O114" s="57">
        <v>140734</v>
      </c>
      <c r="P114" s="57">
        <v>120147.02480026994</v>
      </c>
      <c r="Q114" s="57">
        <v>120093.88868389434</v>
      </c>
      <c r="R114" s="57">
        <v>163830.83154236941</v>
      </c>
      <c r="S114" s="57">
        <v>227271.16519999999</v>
      </c>
      <c r="T114" s="57">
        <v>268124.45550000004</v>
      </c>
      <c r="U114" s="57">
        <v>294275.96879999997</v>
      </c>
      <c r="V114" s="57">
        <v>319833</v>
      </c>
      <c r="W114" s="57">
        <v>332500</v>
      </c>
      <c r="X114" s="57">
        <v>383922</v>
      </c>
      <c r="Y114" s="57">
        <v>465306</v>
      </c>
      <c r="Z114" s="57">
        <v>481407</v>
      </c>
      <c r="AA114" s="57">
        <v>490517.94846848527</v>
      </c>
      <c r="AB114" s="58">
        <v>496804.22933188535</v>
      </c>
      <c r="AC114" s="57">
        <v>488055.82893212972</v>
      </c>
      <c r="AD114" s="89">
        <v>544434.3774498282</v>
      </c>
      <c r="AE114" s="89">
        <v>648847.88073543704</v>
      </c>
      <c r="AF114" s="89">
        <v>613421.1782653433</v>
      </c>
      <c r="AG114" s="89">
        <v>595990.84736030479</v>
      </c>
      <c r="AH114" s="141">
        <v>557198.24069725408</v>
      </c>
      <c r="AI114" s="132">
        <v>549152.59552742494</v>
      </c>
      <c r="AJ114" s="120" t="s">
        <v>174</v>
      </c>
    </row>
    <row r="115" spans="2:36" s="7" customFormat="1" ht="11.25" customHeight="1" x14ac:dyDescent="0.2">
      <c r="B115" s="26" t="s">
        <v>175</v>
      </c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57"/>
      <c r="N115" s="57"/>
      <c r="O115" s="57"/>
      <c r="P115" s="57">
        <v>25655.210841558499</v>
      </c>
      <c r="Q115" s="57">
        <v>27401.494555948499</v>
      </c>
      <c r="R115" s="57">
        <v>36547.777172935195</v>
      </c>
      <c r="S115" s="57">
        <v>45774.470800000003</v>
      </c>
      <c r="T115" s="57">
        <v>45572.813028569879</v>
      </c>
      <c r="U115" s="57">
        <v>48534.035799999998</v>
      </c>
      <c r="V115" s="57">
        <v>53738</v>
      </c>
      <c r="W115" s="57">
        <v>117211</v>
      </c>
      <c r="X115" s="57">
        <v>82603</v>
      </c>
      <c r="Y115" s="57">
        <v>56987</v>
      </c>
      <c r="Z115" s="57">
        <v>54369</v>
      </c>
      <c r="AA115" s="57">
        <v>50712.17551890645</v>
      </c>
      <c r="AB115" s="58">
        <v>45387.754923441222</v>
      </c>
      <c r="AC115" s="57">
        <v>42434.343389665402</v>
      </c>
      <c r="AD115" s="89">
        <v>49244.829922964935</v>
      </c>
      <c r="AE115" s="89">
        <f>AE116+AE117</f>
        <v>55210.966968181194</v>
      </c>
      <c r="AF115" s="89">
        <f>AF116+AF117</f>
        <v>52425.283257195653</v>
      </c>
      <c r="AG115" s="89">
        <v>41438.07856164407</v>
      </c>
      <c r="AH115" s="141">
        <f>AH117+AH116</f>
        <v>33611.398537196343</v>
      </c>
      <c r="AI115" s="132">
        <f>AI117+AI116</f>
        <v>29098.774232282824</v>
      </c>
      <c r="AJ115" s="119" t="s">
        <v>176</v>
      </c>
    </row>
    <row r="116" spans="2:36" s="7" customFormat="1" ht="11.25" customHeight="1" x14ac:dyDescent="0.2">
      <c r="B116" s="28" t="s">
        <v>177</v>
      </c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57"/>
      <c r="N116" s="57"/>
      <c r="O116" s="57"/>
      <c r="P116" s="57"/>
      <c r="Q116" s="57"/>
      <c r="R116" s="57"/>
      <c r="S116" s="57"/>
      <c r="T116" s="57">
        <v>147.26</v>
      </c>
      <c r="U116" s="57">
        <v>217.87799999999999</v>
      </c>
      <c r="V116" s="57">
        <v>285</v>
      </c>
      <c r="W116" s="57">
        <v>387</v>
      </c>
      <c r="X116" s="57">
        <v>863</v>
      </c>
      <c r="Y116" s="57">
        <v>957</v>
      </c>
      <c r="Z116" s="57">
        <v>901</v>
      </c>
      <c r="AA116" s="57">
        <v>827</v>
      </c>
      <c r="AB116" s="58">
        <v>715.68031431814006</v>
      </c>
      <c r="AC116" s="57">
        <v>581.54899999999998</v>
      </c>
      <c r="AD116" s="89">
        <v>432.12510779567691</v>
      </c>
      <c r="AE116" s="89">
        <v>314.87680477723467</v>
      </c>
      <c r="AF116" s="89">
        <v>204.357121209295</v>
      </c>
      <c r="AG116" s="89">
        <v>100.99217695884255</v>
      </c>
      <c r="AH116" s="141">
        <v>23.879443938842552</v>
      </c>
      <c r="AI116" s="132">
        <v>11.34612574884255</v>
      </c>
      <c r="AJ116" s="120" t="s">
        <v>178</v>
      </c>
    </row>
    <row r="117" spans="2:36" s="7" customFormat="1" ht="11.25" customHeight="1" x14ac:dyDescent="0.2">
      <c r="B117" s="28" t="s">
        <v>179</v>
      </c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57"/>
      <c r="N117" s="57"/>
      <c r="O117" s="57"/>
      <c r="P117" s="57">
        <v>25655.210841558499</v>
      </c>
      <c r="Q117" s="57">
        <v>27401.494555948499</v>
      </c>
      <c r="R117" s="57">
        <v>36547.777172935195</v>
      </c>
      <c r="S117" s="57">
        <v>45774.470800000003</v>
      </c>
      <c r="T117" s="57">
        <v>45425.553028569877</v>
      </c>
      <c r="U117" s="57">
        <v>48316.157800000001</v>
      </c>
      <c r="V117" s="57">
        <v>53453</v>
      </c>
      <c r="W117" s="57">
        <v>51324</v>
      </c>
      <c r="X117" s="57">
        <v>54540</v>
      </c>
      <c r="Y117" s="57">
        <v>56030</v>
      </c>
      <c r="Z117" s="57">
        <v>53468</v>
      </c>
      <c r="AA117" s="57">
        <v>49885.17551890645</v>
      </c>
      <c r="AB117" s="58">
        <v>44672.074609123083</v>
      </c>
      <c r="AC117" s="57">
        <v>41852.794389665403</v>
      </c>
      <c r="AD117" s="93">
        <v>48812.704815169258</v>
      </c>
      <c r="AE117" s="89">
        <v>54896.090163403962</v>
      </c>
      <c r="AF117" s="89">
        <v>52220.926135986359</v>
      </c>
      <c r="AG117" s="89">
        <v>41337.08638468523</v>
      </c>
      <c r="AH117" s="141">
        <v>33587.519093257499</v>
      </c>
      <c r="AI117" s="132">
        <v>29087.428106533982</v>
      </c>
      <c r="AJ117" s="120" t="s">
        <v>180</v>
      </c>
    </row>
    <row r="118" spans="2:36" ht="11.25" customHeight="1" x14ac:dyDescent="0.2">
      <c r="B118" s="84" t="s">
        <v>181</v>
      </c>
      <c r="C118" s="41"/>
      <c r="D118" s="41"/>
      <c r="E118" s="41"/>
      <c r="F118" s="42"/>
      <c r="G118" s="42"/>
      <c r="H118" s="42"/>
      <c r="I118" s="42"/>
      <c r="J118" s="42"/>
      <c r="K118" s="42"/>
      <c r="L118" s="42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1">
        <v>65500</v>
      </c>
      <c r="X118" s="61">
        <v>27200</v>
      </c>
      <c r="Y118" s="61">
        <v>0</v>
      </c>
      <c r="Z118" s="61"/>
      <c r="AA118" s="61"/>
      <c r="AB118" s="62"/>
      <c r="AC118" s="61"/>
      <c r="AD118" s="97"/>
      <c r="AE118" s="97"/>
      <c r="AF118" s="97"/>
      <c r="AG118" s="97"/>
      <c r="AH118" s="133"/>
      <c r="AI118" s="133"/>
      <c r="AJ118" s="121" t="s">
        <v>182</v>
      </c>
    </row>
    <row r="119" spans="2:36" ht="8.25" customHeight="1" x14ac:dyDescent="0.2">
      <c r="B119" s="32"/>
      <c r="F119" s="35"/>
      <c r="G119" s="35"/>
      <c r="H119" s="35"/>
      <c r="I119" s="35"/>
      <c r="J119" s="35"/>
      <c r="K119" s="35"/>
      <c r="L119" s="35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8"/>
      <c r="AC119" s="68"/>
      <c r="AD119" s="68"/>
      <c r="AE119" s="68"/>
      <c r="AF119" s="68"/>
      <c r="AG119" s="68"/>
      <c r="AH119" s="134"/>
      <c r="AI119" s="134"/>
      <c r="AJ119" s="33"/>
    </row>
    <row r="120" spans="2:36" s="7" customFormat="1" ht="13.5" thickBot="1" x14ac:dyDescent="0.25">
      <c r="B120" s="34" t="s">
        <v>183</v>
      </c>
      <c r="C120" s="43">
        <v>149142</v>
      </c>
      <c r="D120" s="43">
        <v>223571</v>
      </c>
      <c r="E120" s="43">
        <v>267424</v>
      </c>
      <c r="F120" s="43">
        <v>334359.12520314596</v>
      </c>
      <c r="G120" s="43">
        <v>331324.24471311219</v>
      </c>
      <c r="H120" s="43">
        <v>384848.40922177222</v>
      </c>
      <c r="I120" s="43">
        <v>443593.64436037728</v>
      </c>
      <c r="J120" s="43">
        <v>501198.99303847464</v>
      </c>
      <c r="K120" s="43">
        <v>563448.81230546045</v>
      </c>
      <c r="L120" s="43">
        <v>610494.27484923077</v>
      </c>
      <c r="M120" s="69">
        <v>677737.52461576078</v>
      </c>
      <c r="N120" s="69">
        <v>737655.54833694408</v>
      </c>
      <c r="O120" s="69">
        <v>804163.21023893927</v>
      </c>
      <c r="P120" s="69">
        <v>872734.96499999997</v>
      </c>
      <c r="Q120" s="69">
        <v>965528.04005037737</v>
      </c>
      <c r="R120" s="69">
        <v>1080676.0454900244</v>
      </c>
      <c r="S120" s="69">
        <v>1143937.4575750479</v>
      </c>
      <c r="T120" s="69">
        <v>1239645.5847360457</v>
      </c>
      <c r="U120" s="69">
        <v>1300624.0803360008</v>
      </c>
      <c r="V120" s="69">
        <v>1332810.9781564381</v>
      </c>
      <c r="W120" s="69">
        <v>1350052.6359381662</v>
      </c>
      <c r="X120" s="69">
        <v>1395304.6322167269</v>
      </c>
      <c r="Y120" s="69">
        <v>1434306.5106918109</v>
      </c>
      <c r="Z120" s="69">
        <v>1472479.1266212054</v>
      </c>
      <c r="AA120" s="69">
        <v>1550645.4859021064</v>
      </c>
      <c r="AB120" s="70">
        <v>1660820.29344864</v>
      </c>
      <c r="AC120" s="70">
        <v>1712037.4932091609</v>
      </c>
      <c r="AD120" s="98">
        <v>1655984.45</v>
      </c>
      <c r="AE120" s="98">
        <v>1866671.7099999997</v>
      </c>
      <c r="AF120" s="98">
        <v>2149741.7599999998</v>
      </c>
      <c r="AG120" s="98">
        <v>2364275.6800000002</v>
      </c>
      <c r="AH120" s="135">
        <v>2517819.73</v>
      </c>
      <c r="AI120" s="135">
        <v>2642508.5903167599</v>
      </c>
      <c r="AJ120" s="122" t="s">
        <v>184</v>
      </c>
    </row>
    <row r="121" spans="2:36" ht="13.5" x14ac:dyDescent="0.25">
      <c r="AC121" s="123"/>
      <c r="AD121" s="123"/>
      <c r="AE121" s="123"/>
      <c r="AF121" s="123"/>
      <c r="AG121" s="123"/>
      <c r="AH121" s="183"/>
      <c r="AI121" s="178" t="s">
        <v>218</v>
      </c>
    </row>
    <row r="122" spans="2:36" ht="13.5" customHeight="1" x14ac:dyDescent="0.2">
      <c r="AB122" s="124"/>
      <c r="AH122" s="184"/>
      <c r="AI122" s="179"/>
    </row>
    <row r="123" spans="2:36" x14ac:dyDescent="0.2">
      <c r="AH123" s="136"/>
      <c r="AI123" s="179"/>
    </row>
    <row r="126" spans="2:36" x14ac:dyDescent="0.2">
      <c r="AB126" s="125"/>
      <c r="AC126" s="125"/>
      <c r="AD126" s="125"/>
      <c r="AE126" s="125"/>
      <c r="AF126" s="125"/>
      <c r="AG126" s="125"/>
      <c r="AH126" s="125"/>
      <c r="AI126" s="125"/>
    </row>
  </sheetData>
  <sheetProtection sheet="1" selectLockedCells="1" selectUnlockedCells="1"/>
  <mergeCells count="37">
    <mergeCell ref="W4:W5"/>
    <mergeCell ref="L4:L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X4:X5"/>
    <mergeCell ref="AB4:AB5"/>
    <mergeCell ref="AC4:AC5"/>
    <mergeCell ref="AD4:AD5"/>
    <mergeCell ref="AE4:AE5"/>
    <mergeCell ref="AI121:AI123"/>
    <mergeCell ref="Y4:Y5"/>
    <mergeCell ref="Z4:Z5"/>
    <mergeCell ref="AA4:AA5"/>
    <mergeCell ref="AJ4:AJ5"/>
    <mergeCell ref="AF4:AF5"/>
    <mergeCell ref="AG4:AG5"/>
    <mergeCell ref="AH4:AH5"/>
    <mergeCell ref="AI4:AI5"/>
    <mergeCell ref="AH121:AH122"/>
  </mergeCells>
  <pageMargins left="0.75" right="0.75" top="1" bottom="1" header="0.51180555555555551" footer="0.51180555555555551"/>
  <pageSetup scale="49" firstPageNumber="0" orientation="portrait" r:id="rId1"/>
  <headerFooter alignWithMargins="0"/>
  <ignoredErrors>
    <ignoredError sqref="AD11:AH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4849-BC8E-4DB7-ACE1-4C184EFF82E1}">
  <sheetPr>
    <tabColor rgb="FFFF0000"/>
  </sheetPr>
  <dimension ref="A1:AM126"/>
  <sheetViews>
    <sheetView workbookViewId="0">
      <pane xSplit="2" topLeftCell="P1" activePane="topRight" state="frozen"/>
      <selection pane="topRight" activeCell="B1" sqref="B1"/>
    </sheetView>
  </sheetViews>
  <sheetFormatPr defaultRowHeight="12.75" outlineLevelRow="2" x14ac:dyDescent="0.2"/>
  <cols>
    <col min="1" max="1" width="3.28515625" style="46" customWidth="1"/>
    <col min="2" max="2" width="48.7109375" style="46" customWidth="1"/>
    <col min="3" max="27" width="8.140625" style="46" customWidth="1"/>
    <col min="28" max="35" width="9.140625" style="46"/>
    <col min="36" max="36" width="48.7109375" style="46" customWidth="1"/>
    <col min="37" max="16384" width="9.140625" style="46"/>
  </cols>
  <sheetData>
    <row r="1" spans="2:36" ht="12" customHeight="1" x14ac:dyDescent="0.2">
      <c r="AA1" s="44"/>
      <c r="AB1" s="44"/>
      <c r="AC1" s="44"/>
      <c r="AD1" s="44"/>
      <c r="AE1" s="44"/>
      <c r="AF1" s="44"/>
      <c r="AG1" s="44"/>
      <c r="AH1" s="44"/>
      <c r="AI1" s="44"/>
    </row>
    <row r="2" spans="2:36" ht="17.25" customHeight="1" x14ac:dyDescent="0.2">
      <c r="B2" s="142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AA2" s="45"/>
      <c r="AB2" s="45"/>
      <c r="AC2" s="45"/>
      <c r="AD2" s="45"/>
      <c r="AE2" s="45"/>
      <c r="AF2" s="45"/>
      <c r="AG2" s="128"/>
      <c r="AH2" s="128"/>
      <c r="AI2" s="128"/>
      <c r="AJ2" s="144" t="s">
        <v>185</v>
      </c>
    </row>
    <row r="3" spans="2:36" ht="13.5" thickBot="1" x14ac:dyDescent="0.25">
      <c r="B3" s="145" t="s">
        <v>1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X3" s="44"/>
      <c r="Z3" s="146"/>
      <c r="AB3" s="45"/>
      <c r="AC3" s="45"/>
      <c r="AD3" s="45"/>
      <c r="AE3" s="45"/>
      <c r="AF3" s="45"/>
      <c r="AG3" s="128"/>
      <c r="AH3" s="128"/>
      <c r="AI3" s="128"/>
      <c r="AJ3" s="147" t="s">
        <v>186</v>
      </c>
    </row>
    <row r="4" spans="2:36" ht="14.25" customHeight="1" thickBot="1" x14ac:dyDescent="0.25">
      <c r="B4" s="185" t="s">
        <v>2</v>
      </c>
      <c r="C4" s="185">
        <v>1993</v>
      </c>
      <c r="D4" s="185">
        <v>1994</v>
      </c>
      <c r="E4" s="185">
        <v>1995</v>
      </c>
      <c r="F4" s="185">
        <v>1996</v>
      </c>
      <c r="G4" s="185">
        <v>1997</v>
      </c>
      <c r="H4" s="185">
        <v>1998</v>
      </c>
      <c r="I4" s="185">
        <v>1999</v>
      </c>
      <c r="J4" s="185">
        <v>2000</v>
      </c>
      <c r="K4" s="185">
        <v>2001</v>
      </c>
      <c r="L4" s="185">
        <v>2002</v>
      </c>
      <c r="M4" s="185">
        <v>2003</v>
      </c>
      <c r="N4" s="185">
        <v>2004</v>
      </c>
      <c r="O4" s="185">
        <v>2005</v>
      </c>
      <c r="P4" s="185">
        <v>2006</v>
      </c>
      <c r="Q4" s="185">
        <v>2007</v>
      </c>
      <c r="R4" s="185">
        <v>2008</v>
      </c>
      <c r="S4" s="185">
        <v>2009</v>
      </c>
      <c r="T4" s="185">
        <v>2010</v>
      </c>
      <c r="U4" s="185">
        <v>2011</v>
      </c>
      <c r="V4" s="185">
        <v>2012</v>
      </c>
      <c r="W4" s="185">
        <v>2013</v>
      </c>
      <c r="X4" s="185">
        <v>2014</v>
      </c>
      <c r="Y4" s="185">
        <v>2015</v>
      </c>
      <c r="Z4" s="185">
        <v>2016</v>
      </c>
      <c r="AA4" s="185">
        <v>2017</v>
      </c>
      <c r="AB4" s="185">
        <v>2018</v>
      </c>
      <c r="AC4" s="185">
        <v>2019</v>
      </c>
      <c r="AD4" s="185">
        <v>2020</v>
      </c>
      <c r="AE4" s="188">
        <v>2021</v>
      </c>
      <c r="AF4" s="188">
        <v>2022</v>
      </c>
      <c r="AG4" s="188">
        <v>2023</v>
      </c>
      <c r="AH4" s="188">
        <v>2024</v>
      </c>
      <c r="AI4" s="188">
        <v>2025</v>
      </c>
      <c r="AJ4" s="185" t="s">
        <v>3</v>
      </c>
    </row>
    <row r="5" spans="2:36" ht="14.25" customHeight="1" thickBot="1" x14ac:dyDescent="0.25"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9"/>
      <c r="AF5" s="189"/>
      <c r="AG5" s="189"/>
      <c r="AH5" s="189"/>
      <c r="AI5" s="189"/>
      <c r="AJ5" s="185"/>
    </row>
    <row r="6" spans="2:36" ht="16.5" customHeight="1" x14ac:dyDescent="0.2">
      <c r="B6" s="148" t="s">
        <v>4</v>
      </c>
      <c r="C6" s="167">
        <v>22.445722868139089</v>
      </c>
      <c r="D6" s="167">
        <v>19.893009379570696</v>
      </c>
      <c r="E6" s="167">
        <v>20.310069402895774</v>
      </c>
      <c r="F6" s="167">
        <v>15.640187875305509</v>
      </c>
      <c r="G6" s="167">
        <v>17.792021052079402</v>
      </c>
      <c r="H6" s="167">
        <v>26.639969830541759</v>
      </c>
      <c r="I6" s="167">
        <v>27.764534067567237</v>
      </c>
      <c r="J6" s="167">
        <v>26.065934252579641</v>
      </c>
      <c r="K6" s="167">
        <v>25.847841937630189</v>
      </c>
      <c r="L6" s="167">
        <v>25.322974574688555</v>
      </c>
      <c r="M6" s="167">
        <v>24.673854394414214</v>
      </c>
      <c r="N6" s="167">
        <v>24.992064441951527</v>
      </c>
      <c r="O6" s="167">
        <v>25.388197115195933</v>
      </c>
      <c r="P6" s="167">
        <v>26.290208770435537</v>
      </c>
      <c r="Q6" s="167">
        <v>26.053652530358917</v>
      </c>
      <c r="R6" s="167">
        <v>26.949567091094558</v>
      </c>
      <c r="S6" s="167">
        <v>26.136090373119377</v>
      </c>
      <c r="T6" s="167">
        <v>26.194664345869629</v>
      </c>
      <c r="U6" s="167">
        <v>25.40849466008866</v>
      </c>
      <c r="V6" s="167">
        <v>24.788511305405926</v>
      </c>
      <c r="W6" s="167">
        <v>24.234492144274082</v>
      </c>
      <c r="X6" s="167">
        <v>26.282504302833757</v>
      </c>
      <c r="Y6" s="167">
        <v>26.438281997137214</v>
      </c>
      <c r="Z6" s="167">
        <v>27.641885894434548</v>
      </c>
      <c r="AA6" s="167">
        <v>27.756002510761601</v>
      </c>
      <c r="AB6" s="167">
        <v>27.089591316696733</v>
      </c>
      <c r="AC6" s="167">
        <v>26.888937410891089</v>
      </c>
      <c r="AD6" s="167">
        <v>25.71912918626742</v>
      </c>
      <c r="AE6" s="167">
        <v>27.372300510195231</v>
      </c>
      <c r="AF6" s="167">
        <v>26.644579858745448</v>
      </c>
      <c r="AG6" s="167">
        <v>27.22515294832284</v>
      </c>
      <c r="AH6" s="167">
        <v>28.212038039752752</v>
      </c>
      <c r="AI6" s="167">
        <v>28.556484272754791</v>
      </c>
      <c r="AJ6" s="149" t="s">
        <v>5</v>
      </c>
    </row>
    <row r="7" spans="2:36" ht="11.25" customHeight="1" x14ac:dyDescent="0.2">
      <c r="B7" s="106" t="s">
        <v>6</v>
      </c>
      <c r="C7" s="116">
        <v>3.001166673371686</v>
      </c>
      <c r="D7" s="116">
        <v>1.9058822476975994</v>
      </c>
      <c r="E7" s="116">
        <v>1.1464939571616608</v>
      </c>
      <c r="F7" s="116">
        <v>0.29553917495137128</v>
      </c>
      <c r="G7" s="116">
        <v>0.77279563172838628</v>
      </c>
      <c r="H7" s="116">
        <v>2.3755552708369594</v>
      </c>
      <c r="I7" s="116">
        <v>3.5642224569735612</v>
      </c>
      <c r="J7" s="116">
        <v>1.9963467881971408</v>
      </c>
      <c r="K7" s="116">
        <v>1.802434293622093</v>
      </c>
      <c r="L7" s="116">
        <v>0.67470902999332039</v>
      </c>
      <c r="M7" s="116">
        <v>0.38614653976607333</v>
      </c>
      <c r="N7" s="116">
        <v>0.32427330146066768</v>
      </c>
      <c r="O7" s="116">
        <v>0.76704272940895091</v>
      </c>
      <c r="P7" s="116">
        <v>0.91956398286821228</v>
      </c>
      <c r="Q7" s="116">
        <v>0.13257997992095699</v>
      </c>
      <c r="R7" s="116">
        <v>0.39125793081244253</v>
      </c>
      <c r="S7" s="116">
        <v>0.38724989355689626</v>
      </c>
      <c r="T7" s="116">
        <v>0.37147714287874706</v>
      </c>
      <c r="U7" s="116">
        <v>0.29301318171930768</v>
      </c>
      <c r="V7" s="116">
        <v>0.41708840121419788</v>
      </c>
      <c r="W7" s="116">
        <v>0.42496861583571433</v>
      </c>
      <c r="X7" s="116">
        <v>0.73001979387235705</v>
      </c>
      <c r="Y7" s="116">
        <v>0.78191097344950733</v>
      </c>
      <c r="Z7" s="116">
        <v>0.99417368540843687</v>
      </c>
      <c r="AA7" s="116">
        <v>0.71488422729654311</v>
      </c>
      <c r="AB7" s="116">
        <v>0.49158900768528452</v>
      </c>
      <c r="AC7" s="116">
        <v>0.61966808799927942</v>
      </c>
      <c r="AD7" s="116">
        <v>0.50087970330880827</v>
      </c>
      <c r="AE7" s="116">
        <v>0.69910846830158491</v>
      </c>
      <c r="AF7" s="116">
        <v>0.44235871382058467</v>
      </c>
      <c r="AG7" s="116">
        <v>0.94875230455358728</v>
      </c>
      <c r="AH7" s="116">
        <v>0.30968221859155898</v>
      </c>
      <c r="AI7" s="116">
        <v>0.27938754965844831</v>
      </c>
      <c r="AJ7" s="109" t="s">
        <v>7</v>
      </c>
    </row>
    <row r="8" spans="2:36" ht="11.25" customHeight="1" outlineLevel="1" x14ac:dyDescent="0.2">
      <c r="B8" s="150" t="s">
        <v>216</v>
      </c>
      <c r="C8" s="116">
        <v>0</v>
      </c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0.17657162935647641</v>
      </c>
      <c r="AB8" s="116">
        <v>0.13553543444040358</v>
      </c>
      <c r="AC8" s="116">
        <v>0.16676036659970522</v>
      </c>
      <c r="AD8" s="116">
        <v>8.8225466126810551E-2</v>
      </c>
      <c r="AE8" s="116">
        <v>0.22453653620753702</v>
      </c>
      <c r="AF8" s="116">
        <v>8.8373405371257249E-2</v>
      </c>
      <c r="AG8" s="116">
        <v>0.75583402355177121</v>
      </c>
      <c r="AH8" s="116">
        <v>0.11264785823248752</v>
      </c>
      <c r="AI8" s="116">
        <v>6.066205445363744E-2</v>
      </c>
      <c r="AJ8" s="151" t="s">
        <v>8</v>
      </c>
    </row>
    <row r="9" spans="2:36" ht="11.25" customHeight="1" outlineLevel="1" x14ac:dyDescent="0.2">
      <c r="B9" s="150" t="s">
        <v>217</v>
      </c>
      <c r="C9" s="116">
        <v>0</v>
      </c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0.18170765940459191</v>
      </c>
      <c r="AH9" s="116">
        <v>0.1970343603590714</v>
      </c>
      <c r="AI9" s="116">
        <v>0.21872549520481088</v>
      </c>
      <c r="AJ9" s="151"/>
    </row>
    <row r="10" spans="2:36" ht="11.25" customHeight="1" x14ac:dyDescent="0.2">
      <c r="B10" s="106" t="s">
        <v>9</v>
      </c>
      <c r="C10" s="168">
        <v>15.721258934438321</v>
      </c>
      <c r="D10" s="168">
        <v>16.096899866261722</v>
      </c>
      <c r="E10" s="168">
        <v>14.837860476247458</v>
      </c>
      <c r="F10" s="168">
        <v>12.81255947896496</v>
      </c>
      <c r="G10" s="168">
        <v>13.756635639346618</v>
      </c>
      <c r="H10" s="168">
        <v>18.858347923734676</v>
      </c>
      <c r="I10" s="168">
        <v>18.838393298103863</v>
      </c>
      <c r="J10" s="168">
        <v>20.772653466206748</v>
      </c>
      <c r="K10" s="168">
        <v>20.284701262147355</v>
      </c>
      <c r="L10" s="168">
        <v>21.121970395520158</v>
      </c>
      <c r="M10" s="168">
        <v>21.451981736207824</v>
      </c>
      <c r="N10" s="168">
        <v>22.500316085765615</v>
      </c>
      <c r="O10" s="168">
        <v>22.858046162536226</v>
      </c>
      <c r="P10" s="168">
        <v>23.549308528038633</v>
      </c>
      <c r="Q10" s="168">
        <v>23.630974982096362</v>
      </c>
      <c r="R10" s="168">
        <v>24.468091600023591</v>
      </c>
      <c r="S10" s="168">
        <v>23.675274040531384</v>
      </c>
      <c r="T10" s="168">
        <v>23.277943595583665</v>
      </c>
      <c r="U10" s="168">
        <v>23.367782020573085</v>
      </c>
      <c r="V10" s="168">
        <v>22.573471027088623</v>
      </c>
      <c r="W10" s="168">
        <v>22.213067255085544</v>
      </c>
      <c r="X10" s="168">
        <v>24.071302584755632</v>
      </c>
      <c r="Y10" s="168">
        <v>23.865749576420324</v>
      </c>
      <c r="Z10" s="168">
        <v>25.119812791421154</v>
      </c>
      <c r="AA10" s="168">
        <v>25.707300838533886</v>
      </c>
      <c r="AB10" s="168">
        <v>25.248566124470205</v>
      </c>
      <c r="AC10" s="168">
        <v>24.898443035903902</v>
      </c>
      <c r="AD10" s="168">
        <v>24.073759267485872</v>
      </c>
      <c r="AE10" s="168">
        <v>25.47913901796905</v>
      </c>
      <c r="AF10" s="168">
        <v>25.181732525863943</v>
      </c>
      <c r="AG10" s="168">
        <v>25.321155864530986</v>
      </c>
      <c r="AH10" s="168">
        <v>26.167370211210478</v>
      </c>
      <c r="AI10" s="168">
        <v>27.106184351670866</v>
      </c>
      <c r="AJ10" s="109" t="s">
        <v>10</v>
      </c>
    </row>
    <row r="11" spans="2:36" ht="11.25" customHeight="1" x14ac:dyDescent="0.2">
      <c r="B11" s="105" t="s">
        <v>11</v>
      </c>
      <c r="C11" s="168">
        <v>12.696624693245365</v>
      </c>
      <c r="D11" s="168">
        <v>12.617468276297014</v>
      </c>
      <c r="E11" s="168">
        <v>10.744734952734234</v>
      </c>
      <c r="F11" s="168">
        <v>8.3890051013137672</v>
      </c>
      <c r="G11" s="168">
        <v>9.7602981357434615</v>
      </c>
      <c r="H11" s="168">
        <v>14.321786006977689</v>
      </c>
      <c r="I11" s="168">
        <v>14.276275845050556</v>
      </c>
      <c r="J11" s="168">
        <v>16.181804258687748</v>
      </c>
      <c r="K11" s="168">
        <v>15.578386601055463</v>
      </c>
      <c r="L11" s="168">
        <v>16.066936913409055</v>
      </c>
      <c r="M11" s="168">
        <v>16.05004976840711</v>
      </c>
      <c r="N11" s="168">
        <v>16.688081622585514</v>
      </c>
      <c r="O11" s="168">
        <v>16.862880772636682</v>
      </c>
      <c r="P11" s="168">
        <v>17.771930706362841</v>
      </c>
      <c r="Q11" s="168">
        <v>18.312038504938176</v>
      </c>
      <c r="R11" s="168">
        <v>18.996657157965576</v>
      </c>
      <c r="S11" s="168">
        <v>18.258850864344314</v>
      </c>
      <c r="T11" s="168">
        <v>17.990545261167274</v>
      </c>
      <c r="U11" s="168">
        <v>18.107384259651646</v>
      </c>
      <c r="V11" s="168">
        <v>17.451169281462786</v>
      </c>
      <c r="W11" s="168">
        <v>16.964575595294779</v>
      </c>
      <c r="X11" s="168">
        <v>18.161840371546791</v>
      </c>
      <c r="Y11" s="168">
        <v>18.049280127378989</v>
      </c>
      <c r="Z11" s="168">
        <v>18.728958191265708</v>
      </c>
      <c r="AA11" s="168">
        <v>18.920275631494132</v>
      </c>
      <c r="AB11" s="168">
        <v>18.323337040161888</v>
      </c>
      <c r="AC11" s="168">
        <v>17.800874759392173</v>
      </c>
      <c r="AD11" s="168">
        <v>16.847022325602147</v>
      </c>
      <c r="AE11" s="168">
        <v>18.111031425016883</v>
      </c>
      <c r="AF11" s="168">
        <v>18.183256578687853</v>
      </c>
      <c r="AG11" s="168">
        <v>17.869783696290437</v>
      </c>
      <c r="AH11" s="168">
        <v>18.149234615776084</v>
      </c>
      <c r="AI11" s="168">
        <v>18.778552009948886</v>
      </c>
      <c r="AJ11" s="103" t="s">
        <v>12</v>
      </c>
    </row>
    <row r="12" spans="2:36" ht="11.25" customHeight="1" outlineLevel="1" x14ac:dyDescent="0.2">
      <c r="B12" s="81" t="s">
        <v>13</v>
      </c>
      <c r="C12" s="115">
        <v>3.3464751713132448</v>
      </c>
      <c r="D12" s="115">
        <v>2.2180873190172248</v>
      </c>
      <c r="E12" s="115">
        <v>2.0891916955845398</v>
      </c>
      <c r="F12" s="115">
        <v>2.7143333158578948</v>
      </c>
      <c r="G12" s="115">
        <v>4.7251934109307347</v>
      </c>
      <c r="H12" s="115">
        <v>7.4754758784572424</v>
      </c>
      <c r="I12" s="115">
        <v>6.7166131162589098</v>
      </c>
      <c r="J12" s="115">
        <v>7.6059610113928606</v>
      </c>
      <c r="K12" s="115">
        <v>7.3030925438692638</v>
      </c>
      <c r="L12" s="115">
        <v>7.5533255428788566</v>
      </c>
      <c r="M12" s="115">
        <v>7.4697206752277134</v>
      </c>
      <c r="N12" s="115">
        <v>7.8845241700037425</v>
      </c>
      <c r="O12" s="115">
        <v>8.0249390047109053</v>
      </c>
      <c r="P12" s="115">
        <v>8.5098165248827851</v>
      </c>
      <c r="Q12" s="115">
        <v>9.0904737324273324</v>
      </c>
      <c r="R12" s="115">
        <v>9.909862733326273</v>
      </c>
      <c r="S12" s="115">
        <v>9.6213204053403771</v>
      </c>
      <c r="T12" s="115">
        <v>9.196015490530165</v>
      </c>
      <c r="U12" s="115">
        <v>9.163985336117177</v>
      </c>
      <c r="V12" s="115">
        <v>8.7433778615171356</v>
      </c>
      <c r="W12" s="115">
        <v>8.2915063472478518</v>
      </c>
      <c r="X12" s="115">
        <v>8.8675975943281706</v>
      </c>
      <c r="Y12" s="115">
        <v>8.7696039209451069</v>
      </c>
      <c r="Z12" s="115">
        <v>8.9230466921111091</v>
      </c>
      <c r="AA12" s="115">
        <v>8.9988860296343294</v>
      </c>
      <c r="AB12" s="115">
        <v>8.6381302399732842</v>
      </c>
      <c r="AC12" s="115">
        <v>7.7341600592986062</v>
      </c>
      <c r="AD12" s="115">
        <v>7.8716838192532546</v>
      </c>
      <c r="AE12" s="115">
        <v>8.6537123338093558</v>
      </c>
      <c r="AF12" s="115">
        <v>8.9039559802755104</v>
      </c>
      <c r="AG12" s="115">
        <v>8.1344913212489658</v>
      </c>
      <c r="AH12" s="115">
        <v>8.4993773561382024</v>
      </c>
      <c r="AI12" s="115">
        <v>8.6002168860596946</v>
      </c>
      <c r="AJ12" s="108" t="s">
        <v>14</v>
      </c>
    </row>
    <row r="13" spans="2:36" ht="11.25" customHeight="1" outlineLevel="1" x14ac:dyDescent="0.2">
      <c r="B13" s="81" t="s">
        <v>15</v>
      </c>
      <c r="C13" s="115">
        <v>2.6685977122473883</v>
      </c>
      <c r="D13" s="115">
        <v>1.2277978807627108</v>
      </c>
      <c r="E13" s="115">
        <v>0.92624446571736263</v>
      </c>
      <c r="F13" s="115">
        <v>1.0221561675409729</v>
      </c>
      <c r="G13" s="115">
        <v>0.72213195326883151</v>
      </c>
      <c r="H13" s="115">
        <v>1.1233627699650159</v>
      </c>
      <c r="I13" s="115">
        <v>1.3600959632096359</v>
      </c>
      <c r="J13" s="115">
        <v>1.6191572833780685</v>
      </c>
      <c r="K13" s="115">
        <v>1.8187825630634817</v>
      </c>
      <c r="L13" s="115">
        <v>1.9980187370327755</v>
      </c>
      <c r="M13" s="115">
        <v>1.9398188122243261</v>
      </c>
      <c r="N13" s="115">
        <v>2.2108367566362719</v>
      </c>
      <c r="O13" s="115">
        <v>2.3921465922675353</v>
      </c>
      <c r="P13" s="115">
        <v>2.5503416148796103</v>
      </c>
      <c r="Q13" s="115">
        <v>2.1829659021503174</v>
      </c>
      <c r="R13" s="115">
        <v>1.6756161918800627</v>
      </c>
      <c r="S13" s="115">
        <v>1.4991568416995311</v>
      </c>
      <c r="T13" s="115">
        <v>1.4202446422417419</v>
      </c>
      <c r="U13" s="115">
        <v>1.5155801201918113</v>
      </c>
      <c r="V13" s="115">
        <v>1.2645003887431847</v>
      </c>
      <c r="W13" s="115">
        <v>1.1198822621825886</v>
      </c>
      <c r="X13" s="115">
        <v>2.0677921748287109</v>
      </c>
      <c r="Y13" s="115">
        <v>1.7407715724553992</v>
      </c>
      <c r="Z13" s="115">
        <v>1.9797224607788333</v>
      </c>
      <c r="AA13" s="115">
        <v>2.04075852847759</v>
      </c>
      <c r="AB13" s="115">
        <v>2.0749198535166911</v>
      </c>
      <c r="AC13" s="115">
        <v>2.1363200365105355</v>
      </c>
      <c r="AD13" s="115">
        <v>1.7138524458970614</v>
      </c>
      <c r="AE13" s="115">
        <v>1.9076830601348751</v>
      </c>
      <c r="AF13" s="115">
        <v>2.2180696717730415</v>
      </c>
      <c r="AG13" s="115">
        <v>2.7313341902666779</v>
      </c>
      <c r="AH13" s="115">
        <v>2.2636453802036098</v>
      </c>
      <c r="AI13" s="115">
        <v>2.2155738760713719</v>
      </c>
      <c r="AJ13" s="108" t="s">
        <v>16</v>
      </c>
    </row>
    <row r="14" spans="2:36" ht="11.25" customHeight="1" outlineLevel="1" x14ac:dyDescent="0.2">
      <c r="B14" s="81" t="s">
        <v>17</v>
      </c>
      <c r="C14" s="115">
        <v>2.9153424253396092</v>
      </c>
      <c r="D14" s="115">
        <v>4.2469729973923274</v>
      </c>
      <c r="E14" s="115">
        <v>3.8904511188225439</v>
      </c>
      <c r="F14" s="115">
        <v>1.4796487241059006</v>
      </c>
      <c r="G14" s="115">
        <v>0.65432141311517011</v>
      </c>
      <c r="H14" s="115">
        <v>1.2759287247489557</v>
      </c>
      <c r="I14" s="115">
        <v>1.5692943504719423</v>
      </c>
      <c r="J14" s="115">
        <v>1.8262626475982067</v>
      </c>
      <c r="K14" s="115">
        <v>1.6938659682231985</v>
      </c>
      <c r="L14" s="115">
        <v>1.5272608416029192</v>
      </c>
      <c r="M14" s="115">
        <v>1.8086987299323187</v>
      </c>
      <c r="N14" s="115">
        <v>2.1418438505099111</v>
      </c>
      <c r="O14" s="115">
        <v>2.303381339031453</v>
      </c>
      <c r="P14" s="115">
        <v>2.6350977378338452</v>
      </c>
      <c r="Q14" s="115">
        <v>2.9756678489110415</v>
      </c>
      <c r="R14" s="115">
        <v>3.0083438201184873</v>
      </c>
      <c r="S14" s="115">
        <v>2.928843360984354</v>
      </c>
      <c r="T14" s="115">
        <v>3.128958831266198</v>
      </c>
      <c r="U14" s="115">
        <v>3.106431797692256</v>
      </c>
      <c r="V14" s="115">
        <v>2.7326455586656415</v>
      </c>
      <c r="W14" s="115">
        <v>2.8258898197319882</v>
      </c>
      <c r="X14" s="115">
        <v>2.3368373649128289</v>
      </c>
      <c r="Y14" s="115">
        <v>2.7209665234787273</v>
      </c>
      <c r="Z14" s="115">
        <v>2.84526953506878</v>
      </c>
      <c r="AA14" s="115">
        <v>2.9087738241961709</v>
      </c>
      <c r="AB14" s="115">
        <v>2.7086952259348211</v>
      </c>
      <c r="AC14" s="115">
        <v>2.7301750215986389</v>
      </c>
      <c r="AD14" s="115">
        <v>2.6885041100476519</v>
      </c>
      <c r="AE14" s="115">
        <v>2.7662518118946586</v>
      </c>
      <c r="AF14" s="115">
        <v>2.490874066659988</v>
      </c>
      <c r="AG14" s="115">
        <v>2.4698422647565361</v>
      </c>
      <c r="AH14" s="115">
        <v>2.5195290689059777</v>
      </c>
      <c r="AI14" s="115">
        <v>2.633835146460473</v>
      </c>
      <c r="AJ14" s="108" t="s">
        <v>18</v>
      </c>
    </row>
    <row r="15" spans="2:36" ht="11.25" customHeight="1" outlineLevel="1" x14ac:dyDescent="0.2">
      <c r="B15" s="81" t="s">
        <v>19</v>
      </c>
      <c r="C15" s="115">
        <v>5.2299151144546814E-2</v>
      </c>
      <c r="D15" s="115">
        <v>0.25539985060674236</v>
      </c>
      <c r="E15" s="115">
        <v>0.23670276414981453</v>
      </c>
      <c r="F15" s="115">
        <v>0.19044093670634141</v>
      </c>
      <c r="G15" s="115">
        <v>0.2457955863462867</v>
      </c>
      <c r="H15" s="115">
        <v>0.30315146484799277</v>
      </c>
      <c r="I15" s="115">
        <v>0.70744701595645987</v>
      </c>
      <c r="J15" s="115">
        <v>0.91586377142773412</v>
      </c>
      <c r="K15" s="115">
        <v>1.1180995118656223</v>
      </c>
      <c r="L15" s="115">
        <v>1.0071838923499361</v>
      </c>
      <c r="M15" s="115">
        <v>0.94637374603631985</v>
      </c>
      <c r="N15" s="115">
        <v>0.92892950042179134</v>
      </c>
      <c r="O15" s="115">
        <v>0.92045071271050594</v>
      </c>
      <c r="P15" s="115">
        <v>0.98309528712419592</v>
      </c>
      <c r="Q15" s="115">
        <v>1.5379906355930586</v>
      </c>
      <c r="R15" s="115">
        <v>2.2668984662181204</v>
      </c>
      <c r="S15" s="115">
        <v>2.3445518050308678</v>
      </c>
      <c r="T15" s="115">
        <v>2.182720636702093</v>
      </c>
      <c r="U15" s="115">
        <v>2.1502754272222191</v>
      </c>
      <c r="V15" s="115">
        <v>2.0999977085058799</v>
      </c>
      <c r="W15" s="115">
        <v>2.1902849720708475</v>
      </c>
      <c r="X15" s="115">
        <v>1.539377101176552</v>
      </c>
      <c r="Y15" s="115">
        <v>2.0679680234940561</v>
      </c>
      <c r="Z15" s="115">
        <v>2.133273024526936</v>
      </c>
      <c r="AA15" s="115">
        <v>2.070230126218974</v>
      </c>
      <c r="AB15" s="115">
        <v>2.1987092850469949</v>
      </c>
      <c r="AC15" s="115">
        <v>2.6941255774452215</v>
      </c>
      <c r="AD15" s="115">
        <v>2.0324816455855004</v>
      </c>
      <c r="AE15" s="115">
        <v>2.105996988618851</v>
      </c>
      <c r="AF15" s="115">
        <v>2.0925038921884278</v>
      </c>
      <c r="AG15" s="115">
        <v>2.4480030179898478</v>
      </c>
      <c r="AH15" s="115">
        <v>2.6270026091184855</v>
      </c>
      <c r="AI15" s="115">
        <v>3.1232409348613257</v>
      </c>
      <c r="AJ15" s="108" t="s">
        <v>20</v>
      </c>
    </row>
    <row r="16" spans="2:36" ht="11.25" customHeight="1" outlineLevel="1" x14ac:dyDescent="0.2">
      <c r="B16" s="81" t="s">
        <v>21</v>
      </c>
      <c r="C16" s="115">
        <v>1.2719421759128884</v>
      </c>
      <c r="D16" s="115">
        <v>1.8692048610955803</v>
      </c>
      <c r="E16" s="115">
        <v>1.2721371305492402</v>
      </c>
      <c r="F16" s="115">
        <v>0.67708842659057744</v>
      </c>
      <c r="G16" s="115">
        <v>0.70907505788906278</v>
      </c>
      <c r="H16" s="115">
        <v>0.86593508512584161</v>
      </c>
      <c r="I16" s="115">
        <v>1.3417426321745638</v>
      </c>
      <c r="J16" s="115">
        <v>1.5115313688226912</v>
      </c>
      <c r="K16" s="115">
        <v>1.3737639961167749</v>
      </c>
      <c r="L16" s="115">
        <v>1.7884017016697431</v>
      </c>
      <c r="M16" s="115">
        <v>1.8413514888489013</v>
      </c>
      <c r="N16" s="115">
        <v>1.6414395617708097</v>
      </c>
      <c r="O16" s="115">
        <v>1.5271932679376039</v>
      </c>
      <c r="P16" s="115">
        <v>1.4904697533231066</v>
      </c>
      <c r="Q16" s="115">
        <v>1.5049321104379172</v>
      </c>
      <c r="R16" s="115">
        <v>1.3345918455572108</v>
      </c>
      <c r="S16" s="115">
        <v>1.1718421948011575</v>
      </c>
      <c r="T16" s="115">
        <v>1.4758250442924381</v>
      </c>
      <c r="U16" s="115">
        <v>1.6444413357681849</v>
      </c>
      <c r="V16" s="115">
        <v>2.1516179315739437</v>
      </c>
      <c r="W16" s="115">
        <v>2.1076215284174462</v>
      </c>
      <c r="X16" s="115">
        <v>2.9308295160628481</v>
      </c>
      <c r="Y16" s="115">
        <v>2.3458723605577863</v>
      </c>
      <c r="Z16" s="115">
        <v>2.4308663771780576</v>
      </c>
      <c r="AA16" s="115">
        <v>2.4829937177807446</v>
      </c>
      <c r="AB16" s="115">
        <v>2.3285529537754259</v>
      </c>
      <c r="AC16" s="115">
        <v>2.1274791086336413</v>
      </c>
      <c r="AD16" s="115">
        <v>2.1636072730030769</v>
      </c>
      <c r="AE16" s="115">
        <v>2.2778809885108298</v>
      </c>
      <c r="AF16" s="115">
        <v>2.0849276333544364</v>
      </c>
      <c r="AG16" s="115">
        <v>1.6998013531146248</v>
      </c>
      <c r="AH16" s="115">
        <v>1.8833107642698472</v>
      </c>
      <c r="AI16" s="115">
        <v>1.8466940913198855</v>
      </c>
      <c r="AJ16" s="108" t="s">
        <v>22</v>
      </c>
    </row>
    <row r="17" spans="1:36" ht="11.25" customHeight="1" outlineLevel="1" x14ac:dyDescent="0.2">
      <c r="B17" s="81" t="s">
        <v>23</v>
      </c>
      <c r="C17" s="115">
        <v>2.4419680572876858</v>
      </c>
      <c r="D17" s="115">
        <v>2.8000053674224294</v>
      </c>
      <c r="E17" s="115">
        <v>2.3300077779107338</v>
      </c>
      <c r="F17" s="115">
        <v>2.3053375305120802</v>
      </c>
      <c r="G17" s="115">
        <v>2.7037807141933783</v>
      </c>
      <c r="H17" s="115">
        <v>3.2779320838326389</v>
      </c>
      <c r="I17" s="115">
        <v>2.5810827669790424</v>
      </c>
      <c r="J17" s="115">
        <v>2.7030281760681869</v>
      </c>
      <c r="K17" s="115">
        <v>2.2707820179171239</v>
      </c>
      <c r="L17" s="115">
        <v>2.1927461978748264</v>
      </c>
      <c r="M17" s="115">
        <v>2.0440863161375318</v>
      </c>
      <c r="N17" s="115">
        <v>1.8805077832429913</v>
      </c>
      <c r="O17" s="115">
        <v>1.6947698559786797</v>
      </c>
      <c r="P17" s="115">
        <v>1.6031097883192982</v>
      </c>
      <c r="Q17" s="115">
        <v>1.0200082754185107</v>
      </c>
      <c r="R17" s="115">
        <v>0.80134410086541885</v>
      </c>
      <c r="S17" s="115">
        <v>0.69313625648802712</v>
      </c>
      <c r="T17" s="115">
        <v>0.58678061613463761</v>
      </c>
      <c r="U17" s="115">
        <v>0.52667024265999929</v>
      </c>
      <c r="V17" s="115">
        <v>0.45902983245699996</v>
      </c>
      <c r="W17" s="115">
        <v>0.42939066564405487</v>
      </c>
      <c r="X17" s="115">
        <v>0.41940662023768249</v>
      </c>
      <c r="Y17" s="115">
        <v>0.40409772644791297</v>
      </c>
      <c r="Z17" s="115">
        <v>0.41678010160199308</v>
      </c>
      <c r="AA17" s="115">
        <v>0.41863340518632347</v>
      </c>
      <c r="AB17" s="115">
        <v>0.37432948191467019</v>
      </c>
      <c r="AC17" s="115">
        <v>0.37861495590552968</v>
      </c>
      <c r="AD17" s="115">
        <v>0.37689303181560674</v>
      </c>
      <c r="AE17" s="115">
        <v>0.39950624204831392</v>
      </c>
      <c r="AF17" s="115">
        <v>0.39292533443644878</v>
      </c>
      <c r="AG17" s="115">
        <v>0.38631154891378822</v>
      </c>
      <c r="AH17" s="115">
        <v>0.35636943713996555</v>
      </c>
      <c r="AI17" s="115">
        <v>0.35899107517614015</v>
      </c>
      <c r="AJ17" s="108" t="s">
        <v>24</v>
      </c>
    </row>
    <row r="18" spans="1:36" ht="11.25" customHeight="1" x14ac:dyDescent="0.2">
      <c r="B18" s="105" t="s">
        <v>25</v>
      </c>
      <c r="C18" s="168">
        <v>0.44119027503989483</v>
      </c>
      <c r="D18" s="168">
        <v>0.61367529778012353</v>
      </c>
      <c r="E18" s="168">
        <v>0.63606856527462008</v>
      </c>
      <c r="F18" s="168">
        <v>0.63535048391734816</v>
      </c>
      <c r="G18" s="168">
        <v>0.30595528886748036</v>
      </c>
      <c r="H18" s="168">
        <v>0.42396625032163271</v>
      </c>
      <c r="I18" s="168">
        <v>0.46710612208786639</v>
      </c>
      <c r="J18" s="168">
        <v>0.58992736239855692</v>
      </c>
      <c r="K18" s="168">
        <v>0.71199611790558415</v>
      </c>
      <c r="L18" s="168">
        <v>0.85570990838368577</v>
      </c>
      <c r="M18" s="168">
        <v>1.1690513970717431</v>
      </c>
      <c r="N18" s="168">
        <v>1.3031949697488023</v>
      </c>
      <c r="O18" s="168">
        <v>1.4945513145806473</v>
      </c>
      <c r="P18" s="168">
        <v>1.2732729930214268</v>
      </c>
      <c r="Q18" s="168">
        <v>0.97008681275701691</v>
      </c>
      <c r="R18" s="168">
        <v>1.0462737170113736</v>
      </c>
      <c r="S18" s="168">
        <v>1.0620250381304586</v>
      </c>
      <c r="T18" s="168">
        <v>0.95979045515121231</v>
      </c>
      <c r="U18" s="168">
        <v>0.90656479287650404</v>
      </c>
      <c r="V18" s="168">
        <v>0.81476669820207581</v>
      </c>
      <c r="W18" s="168">
        <v>0.8017983678449544</v>
      </c>
      <c r="X18" s="168">
        <v>0.89206326078237075</v>
      </c>
      <c r="Y18" s="168">
        <v>0.81572522419609772</v>
      </c>
      <c r="Z18" s="168">
        <v>1.0153624407774806</v>
      </c>
      <c r="AA18" s="168">
        <v>1.1896548996992726</v>
      </c>
      <c r="AB18" s="168">
        <v>1.3163856490820327</v>
      </c>
      <c r="AC18" s="168">
        <v>1.3494044430472978</v>
      </c>
      <c r="AD18" s="168">
        <v>1.3270046104599595</v>
      </c>
      <c r="AE18" s="168">
        <v>1.4285559617764818</v>
      </c>
      <c r="AF18" s="168">
        <v>1.2856386061924014</v>
      </c>
      <c r="AG18" s="168">
        <v>1.3401914280994507</v>
      </c>
      <c r="AH18" s="168">
        <v>1.6018386669803402</v>
      </c>
      <c r="AI18" s="168">
        <v>1.5481993190075469</v>
      </c>
      <c r="AJ18" s="103" t="s">
        <v>26</v>
      </c>
    </row>
    <row r="19" spans="1:36" ht="11.25" customHeight="1" outlineLevel="2" x14ac:dyDescent="0.2">
      <c r="B19" s="81" t="s">
        <v>27</v>
      </c>
      <c r="C19" s="115">
        <v>4.5594131767040809E-2</v>
      </c>
      <c r="D19" s="115">
        <v>0.2451122909500785</v>
      </c>
      <c r="E19" s="115">
        <v>0.31074249132463799</v>
      </c>
      <c r="F19" s="115">
        <v>0.4098711614846352</v>
      </c>
      <c r="G19" s="115">
        <v>0.18967188789463491</v>
      </c>
      <c r="H19" s="115">
        <v>0.18752070755842237</v>
      </c>
      <c r="I19" s="115">
        <v>0.19940121127646349</v>
      </c>
      <c r="J19" s="115">
        <v>0.2624446613560984</v>
      </c>
      <c r="K19" s="115">
        <v>0.36171377869461324</v>
      </c>
      <c r="L19" s="115">
        <v>0.43841197375044844</v>
      </c>
      <c r="M19" s="115">
        <v>0.73467969813578304</v>
      </c>
      <c r="N19" s="115">
        <v>0.75284596076315691</v>
      </c>
      <c r="O19" s="115">
        <v>1.0228655135262867</v>
      </c>
      <c r="P19" s="115">
        <v>0.9723229789469936</v>
      </c>
      <c r="Q19" s="115">
        <v>0.73890133419923887</v>
      </c>
      <c r="R19" s="115">
        <v>0.66039621492339984</v>
      </c>
      <c r="S19" s="115">
        <v>0.71276320973737217</v>
      </c>
      <c r="T19" s="115">
        <v>0.61985458542460203</v>
      </c>
      <c r="U19" s="115">
        <v>0.55965440822220947</v>
      </c>
      <c r="V19" s="115">
        <v>0.46595504552267192</v>
      </c>
      <c r="W19" s="115">
        <v>0.47375930609959888</v>
      </c>
      <c r="X19" s="115">
        <v>0.50598269632228954</v>
      </c>
      <c r="Y19" s="115">
        <v>0.40061172121630573</v>
      </c>
      <c r="Z19" s="115">
        <v>0.65705515447275264</v>
      </c>
      <c r="AA19" s="115">
        <v>0.85595838124652612</v>
      </c>
      <c r="AB19" s="115">
        <v>0.98471340123384332</v>
      </c>
      <c r="AC19" s="115">
        <v>1.0244454382318402</v>
      </c>
      <c r="AD19" s="115">
        <v>0.99445197085033021</v>
      </c>
      <c r="AE19" s="115">
        <v>1.0803008312586471</v>
      </c>
      <c r="AF19" s="115">
        <v>0.99677321242529149</v>
      </c>
      <c r="AG19" s="115">
        <v>1.0762463199722969</v>
      </c>
      <c r="AH19" s="115">
        <v>1.2933566931735816</v>
      </c>
      <c r="AI19" s="115">
        <v>0.30817383261652254</v>
      </c>
      <c r="AJ19" s="108" t="s">
        <v>28</v>
      </c>
    </row>
    <row r="20" spans="1:36" ht="11.25" customHeight="1" outlineLevel="2" x14ac:dyDescent="0.2">
      <c r="B20" s="81" t="s">
        <v>29</v>
      </c>
      <c r="C20" s="115">
        <v>0</v>
      </c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0.14672256377081291</v>
      </c>
      <c r="S20" s="115">
        <v>0.13193518491818293</v>
      </c>
      <c r="T20" s="115">
        <v>0.15294694091164049</v>
      </c>
      <c r="U20" s="115">
        <v>0.1493129359482801</v>
      </c>
      <c r="V20" s="115">
        <v>0.18802366134966358</v>
      </c>
      <c r="W20" s="115">
        <v>0.18174846925837801</v>
      </c>
      <c r="X20" s="115">
        <v>0.2635983508602523</v>
      </c>
      <c r="Y20" s="115">
        <v>0.27337253026264097</v>
      </c>
      <c r="Z20" s="115">
        <v>0.31769550518072731</v>
      </c>
      <c r="AA20" s="115">
        <v>0.31461414258474724</v>
      </c>
      <c r="AB20" s="115">
        <v>0.31263466736779544</v>
      </c>
      <c r="AC20" s="115">
        <v>0.3042275663155512</v>
      </c>
      <c r="AD20" s="115">
        <v>0.30939300184853791</v>
      </c>
      <c r="AE20" s="115">
        <v>0.327638757647428</v>
      </c>
      <c r="AF20" s="115">
        <v>0.28551894530810995</v>
      </c>
      <c r="AG20" s="115">
        <v>0.26141621521903063</v>
      </c>
      <c r="AH20" s="115">
        <v>0.30462427109505574</v>
      </c>
      <c r="AI20" s="115">
        <v>1.3789926789086388E-3</v>
      </c>
      <c r="AJ20" s="108" t="s">
        <v>30</v>
      </c>
    </row>
    <row r="21" spans="1:36" ht="11.25" customHeight="1" outlineLevel="2" x14ac:dyDescent="0.2">
      <c r="B21" s="81" t="s">
        <v>31</v>
      </c>
      <c r="C21" s="115">
        <v>0.39559614327285403</v>
      </c>
      <c r="D21" s="115">
        <v>0.36856300683004506</v>
      </c>
      <c r="E21" s="115">
        <v>0.32532607394998203</v>
      </c>
      <c r="F21" s="115">
        <v>0.22547932243271296</v>
      </c>
      <c r="G21" s="115">
        <v>0.11628340097284545</v>
      </c>
      <c r="H21" s="115">
        <v>0.23644554276321031</v>
      </c>
      <c r="I21" s="115">
        <v>0.26770491081140296</v>
      </c>
      <c r="J21" s="115">
        <v>0.32748270104245841</v>
      </c>
      <c r="K21" s="115">
        <v>0.35028233921097091</v>
      </c>
      <c r="L21" s="115">
        <v>0.41729793463323744</v>
      </c>
      <c r="M21" s="115">
        <v>0.43437169893595995</v>
      </c>
      <c r="N21" s="115">
        <v>0.55034900898564532</v>
      </c>
      <c r="O21" s="115">
        <v>0.47168580105436031</v>
      </c>
      <c r="P21" s="115">
        <v>0.30095001407443323</v>
      </c>
      <c r="Q21" s="115">
        <v>0.23118547855777807</v>
      </c>
      <c r="R21" s="115">
        <v>0.23915493831716075</v>
      </c>
      <c r="S21" s="115">
        <v>0.21732664347490349</v>
      </c>
      <c r="T21" s="115">
        <v>0.18698892881496976</v>
      </c>
      <c r="U21" s="115">
        <v>0.19759744870601437</v>
      </c>
      <c r="V21" s="115">
        <v>0.16078799132974025</v>
      </c>
      <c r="W21" s="115">
        <v>0.14629059248697746</v>
      </c>
      <c r="X21" s="115">
        <v>0.12248221359982901</v>
      </c>
      <c r="Y21" s="115">
        <v>0.141740972717151</v>
      </c>
      <c r="Z21" s="115">
        <v>4.0611781124000629E-2</v>
      </c>
      <c r="AA21" s="115">
        <v>1.9082375867999036E-2</v>
      </c>
      <c r="AB21" s="115">
        <v>1.9037580480393963E-2</v>
      </c>
      <c r="AC21" s="115">
        <v>2.0731438499906611E-2</v>
      </c>
      <c r="AD21" s="115">
        <v>2.3159637761091294E-2</v>
      </c>
      <c r="AE21" s="115">
        <v>2.0616372870406872E-2</v>
      </c>
      <c r="AF21" s="115">
        <v>3.3464484590000243E-3</v>
      </c>
      <c r="AG21" s="115">
        <v>2.5288929081231336E-3</v>
      </c>
      <c r="AH21" s="115">
        <v>3.8577027117028748E-3</v>
      </c>
      <c r="AI21" s="115">
        <v>1.2386464937121155</v>
      </c>
      <c r="AJ21" s="108" t="s">
        <v>32</v>
      </c>
    </row>
    <row r="22" spans="1:36" ht="11.25" customHeight="1" x14ac:dyDescent="0.2">
      <c r="B22" s="105" t="s">
        <v>33</v>
      </c>
      <c r="C22" s="114">
        <v>2.5834439661530624</v>
      </c>
      <c r="D22" s="114">
        <v>2.8657562921845856</v>
      </c>
      <c r="E22" s="114">
        <v>3.4570569582386024</v>
      </c>
      <c r="F22" s="114">
        <v>3.7882038937338458</v>
      </c>
      <c r="G22" s="114">
        <v>3.6903822147356755</v>
      </c>
      <c r="H22" s="114">
        <v>4.1125956664353547</v>
      </c>
      <c r="I22" s="114">
        <v>4.095011330965443</v>
      </c>
      <c r="J22" s="114">
        <v>4.0009218451204394</v>
      </c>
      <c r="K22" s="114">
        <v>3.9943185431863037</v>
      </c>
      <c r="L22" s="114">
        <v>4.1993235737274173</v>
      </c>
      <c r="M22" s="114">
        <v>4.2328805707289687</v>
      </c>
      <c r="N22" s="114">
        <v>4.5090394934312972</v>
      </c>
      <c r="O22" s="114">
        <v>4.5006140753188966</v>
      </c>
      <c r="P22" s="114">
        <v>4.5041048286543681</v>
      </c>
      <c r="Q22" s="114">
        <v>4.3488496644011665</v>
      </c>
      <c r="R22" s="114">
        <v>4.4251607250466378</v>
      </c>
      <c r="S22" s="114">
        <v>4.3543981380566112</v>
      </c>
      <c r="T22" s="114">
        <v>4.3276078792651784</v>
      </c>
      <c r="U22" s="114">
        <v>4.3538329680449319</v>
      </c>
      <c r="V22" s="114">
        <v>4.3075350474237597</v>
      </c>
      <c r="W22" s="114">
        <v>4.4466932919458078</v>
      </c>
      <c r="X22" s="114">
        <v>5.0173989524264657</v>
      </c>
      <c r="Y22" s="114">
        <v>5.0007442248452394</v>
      </c>
      <c r="Z22" s="114">
        <v>5.3754921593779628</v>
      </c>
      <c r="AA22" s="114">
        <v>5.597370307340479</v>
      </c>
      <c r="AB22" s="114">
        <v>5.6088434352262864</v>
      </c>
      <c r="AC22" s="114">
        <v>5.7481638334644281</v>
      </c>
      <c r="AD22" s="114">
        <v>5.8997323314237651</v>
      </c>
      <c r="AE22" s="114">
        <v>5.939551631175684</v>
      </c>
      <c r="AF22" s="114">
        <v>5.7128373409836914</v>
      </c>
      <c r="AG22" s="114">
        <v>6.1111807401410987</v>
      </c>
      <c r="AH22" s="114">
        <v>6.4162969284540488</v>
      </c>
      <c r="AI22" s="114">
        <v>6.7794330227144304</v>
      </c>
      <c r="AJ22" s="103" t="s">
        <v>34</v>
      </c>
    </row>
    <row r="23" spans="1:36" ht="11.25" customHeight="1" outlineLevel="2" x14ac:dyDescent="0.2">
      <c r="B23" s="81" t="s">
        <v>35</v>
      </c>
      <c r="C23" s="115">
        <v>2.5834439661530624</v>
      </c>
      <c r="D23" s="115">
        <v>2.8657562921845856</v>
      </c>
      <c r="E23" s="115">
        <v>3.2300765825056836</v>
      </c>
      <c r="F23" s="115">
        <v>3.4830854378280396</v>
      </c>
      <c r="G23" s="115">
        <v>3.4051389779123857</v>
      </c>
      <c r="H23" s="115">
        <v>3.7847938697354415</v>
      </c>
      <c r="I23" s="115">
        <v>3.7903586342504965</v>
      </c>
      <c r="J23" s="115">
        <v>3.6956379117421965</v>
      </c>
      <c r="K23" s="115">
        <v>3.6755471921684801</v>
      </c>
      <c r="L23" s="115">
        <v>3.8572515697736147</v>
      </c>
      <c r="M23" s="115">
        <v>3.8560960623829459</v>
      </c>
      <c r="N23" s="115">
        <v>4.1224037517995873</v>
      </c>
      <c r="O23" s="115">
        <v>4.110659074428189</v>
      </c>
      <c r="P23" s="115">
        <v>4.0954999246959245</v>
      </c>
      <c r="Q23" s="115">
        <v>3.8903006911700011</v>
      </c>
      <c r="R23" s="115">
        <v>3.9370863001353027</v>
      </c>
      <c r="S23" s="115">
        <v>3.8764686719281691</v>
      </c>
      <c r="T23" s="115">
        <v>3.6333771970470461</v>
      </c>
      <c r="U23" s="115">
        <v>3.755043500915578</v>
      </c>
      <c r="V23" s="115">
        <v>3.7164534815368286</v>
      </c>
      <c r="W23" s="115">
        <v>3.7823488240897567</v>
      </c>
      <c r="X23" s="115">
        <v>4.407137952542004</v>
      </c>
      <c r="Y23" s="115">
        <v>4.1935248534142637</v>
      </c>
      <c r="Z23" s="115">
        <v>4.5289606347781843</v>
      </c>
      <c r="AA23" s="115">
        <v>4.7721591216544281</v>
      </c>
      <c r="AB23" s="115">
        <v>4.7820062359116422</v>
      </c>
      <c r="AC23" s="115">
        <v>4.9220247999384821</v>
      </c>
      <c r="AD23" s="115">
        <v>5.0432134190632052</v>
      </c>
      <c r="AE23" s="115">
        <v>5.0839207286213179</v>
      </c>
      <c r="AF23" s="115">
        <v>4.9140986124770638</v>
      </c>
      <c r="AG23" s="115">
        <v>5.271309562343423</v>
      </c>
      <c r="AH23" s="115">
        <v>5.5366930499031399</v>
      </c>
      <c r="AI23" s="115">
        <v>5.8529955424462807</v>
      </c>
      <c r="AJ23" s="108" t="s">
        <v>36</v>
      </c>
    </row>
    <row r="24" spans="1:36" ht="11.25" customHeight="1" outlineLevel="2" x14ac:dyDescent="0.2">
      <c r="B24" s="81" t="s">
        <v>37</v>
      </c>
      <c r="C24" s="115">
        <v>0</v>
      </c>
      <c r="D24" s="115">
        <v>0</v>
      </c>
      <c r="E24" s="115">
        <v>0.22698037573291849</v>
      </c>
      <c r="F24" s="115">
        <v>0.30511845590580611</v>
      </c>
      <c r="G24" s="115">
        <v>0.28524323682329017</v>
      </c>
      <c r="H24" s="115">
        <v>0.32780179669991222</v>
      </c>
      <c r="I24" s="115">
        <v>0.30465269671494682</v>
      </c>
      <c r="J24" s="115">
        <v>0.30528393337824267</v>
      </c>
      <c r="K24" s="115">
        <v>0.31877135101782406</v>
      </c>
      <c r="L24" s="115">
        <v>0.34207200395380272</v>
      </c>
      <c r="M24" s="115">
        <v>0.37678450834602289</v>
      </c>
      <c r="N24" s="115">
        <v>0.38663574163170988</v>
      </c>
      <c r="O24" s="115">
        <v>0.38995500089070778</v>
      </c>
      <c r="P24" s="115">
        <v>0.4086049039584429</v>
      </c>
      <c r="Q24" s="115">
        <v>0.45854897323116528</v>
      </c>
      <c r="R24" s="115">
        <v>0.48807442491133562</v>
      </c>
      <c r="S24" s="115">
        <v>0.47792946612844206</v>
      </c>
      <c r="T24" s="115">
        <v>0.51885797676353984</v>
      </c>
      <c r="U24" s="115">
        <v>0.47300369822544758</v>
      </c>
      <c r="V24" s="115">
        <v>0.49444370642229968</v>
      </c>
      <c r="W24" s="115">
        <v>0.54886748877392555</v>
      </c>
      <c r="X24" s="115">
        <v>0.58761361574312354</v>
      </c>
      <c r="Y24" s="115">
        <v>0.66896440394543222</v>
      </c>
      <c r="Z24" s="115">
        <v>0.73481517017004483</v>
      </c>
      <c r="AA24" s="115">
        <v>0.7481851980661185</v>
      </c>
      <c r="AB24" s="115">
        <v>0.74839644295232577</v>
      </c>
      <c r="AC24" s="115">
        <v>0.76687981729825283</v>
      </c>
      <c r="AD24" s="115">
        <v>0.78641318159720641</v>
      </c>
      <c r="AE24" s="115">
        <v>0.77895753828079395</v>
      </c>
      <c r="AF24" s="115">
        <v>0.75664716119204944</v>
      </c>
      <c r="AG24" s="115">
        <v>0.80436981866683166</v>
      </c>
      <c r="AH24" s="115">
        <v>0.84650579809381366</v>
      </c>
      <c r="AI24" s="115">
        <v>0.89092047179221923</v>
      </c>
      <c r="AJ24" s="108" t="s">
        <v>38</v>
      </c>
    </row>
    <row r="25" spans="1:36" ht="11.25" customHeight="1" outlineLevel="2" x14ac:dyDescent="0.2">
      <c r="B25" s="81" t="s">
        <v>39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0.17537270545459199</v>
      </c>
      <c r="U25" s="115">
        <v>0.12578576890390641</v>
      </c>
      <c r="V25" s="115">
        <v>9.6637859464631562E-2</v>
      </c>
      <c r="W25" s="115">
        <v>0.11547697908212549</v>
      </c>
      <c r="X25" s="115">
        <v>2.2647384141337604E-2</v>
      </c>
      <c r="Y25" s="115">
        <v>0.13825496748554375</v>
      </c>
      <c r="Z25" s="115">
        <v>0.11171635442973418</v>
      </c>
      <c r="AA25" s="115">
        <v>7.7025987619932595E-2</v>
      </c>
      <c r="AB25" s="115">
        <v>7.844075636231905E-2</v>
      </c>
      <c r="AC25" s="115">
        <v>5.9259216227693493E-2</v>
      </c>
      <c r="AD25" s="115">
        <v>7.0105730763353497E-2</v>
      </c>
      <c r="AE25" s="115">
        <v>7.6673364273571173E-2</v>
      </c>
      <c r="AF25" s="115">
        <v>4.209156731457829E-2</v>
      </c>
      <c r="AG25" s="115">
        <v>3.5501359130843825E-2</v>
      </c>
      <c r="AH25" s="115">
        <v>3.3098080457094524E-2</v>
      </c>
      <c r="AI25" s="115">
        <v>3.551700847593068E-2</v>
      </c>
      <c r="AJ25" s="108" t="s">
        <v>40</v>
      </c>
    </row>
    <row r="26" spans="1:36" ht="11.25" customHeight="1" x14ac:dyDescent="0.2">
      <c r="A26" s="152"/>
      <c r="B26" s="106" t="s">
        <v>41</v>
      </c>
      <c r="C26" s="114">
        <v>3.7232972603290824</v>
      </c>
      <c r="D26" s="114">
        <v>1.8902272656113717</v>
      </c>
      <c r="E26" s="114">
        <v>4.3257149694866577</v>
      </c>
      <c r="F26" s="114">
        <v>2.5320892213891768</v>
      </c>
      <c r="G26" s="114">
        <v>3.2625897810043978</v>
      </c>
      <c r="H26" s="114">
        <v>5.4060666359701255</v>
      </c>
      <c r="I26" s="114">
        <v>5.3619183124898111</v>
      </c>
      <c r="J26" s="114">
        <v>3.2969339981757537</v>
      </c>
      <c r="K26" s="114">
        <v>3.7607063818607447</v>
      </c>
      <c r="L26" s="114">
        <v>3.5262951491750787</v>
      </c>
      <c r="M26" s="114">
        <v>2.8357261184403169</v>
      </c>
      <c r="N26" s="114">
        <v>2.167475054725247</v>
      </c>
      <c r="O26" s="114">
        <v>1.7631082232507507</v>
      </c>
      <c r="P26" s="114">
        <v>1.8213362595286924</v>
      </c>
      <c r="Q26" s="114">
        <v>2.2900975683415976</v>
      </c>
      <c r="R26" s="114">
        <v>2.0902175602585262</v>
      </c>
      <c r="S26" s="114">
        <v>2.0735664390310955</v>
      </c>
      <c r="T26" s="114">
        <v>2.5452436074072158</v>
      </c>
      <c r="U26" s="114">
        <v>1.7476994577962695</v>
      </c>
      <c r="V26" s="114">
        <v>1.79795187710311</v>
      </c>
      <c r="W26" s="114">
        <v>1.5964562733528229</v>
      </c>
      <c r="X26" s="114">
        <v>1.4811819242057731</v>
      </c>
      <c r="Y26" s="114">
        <v>1.7906214472673827</v>
      </c>
      <c r="Z26" s="114">
        <v>1.5278994176049601</v>
      </c>
      <c r="AA26" s="114">
        <v>1.3338174449311699</v>
      </c>
      <c r="AB26" s="114">
        <v>1.3494361845412428</v>
      </c>
      <c r="AC26" s="114">
        <v>1.3708262869879082</v>
      </c>
      <c r="AD26" s="114">
        <v>1.1444902154727357</v>
      </c>
      <c r="AE26" s="114">
        <v>1.1940530239245981</v>
      </c>
      <c r="AF26" s="114">
        <v>1.0204886190609239</v>
      </c>
      <c r="AG26" s="114">
        <v>0.95524477923826545</v>
      </c>
      <c r="AH26" s="114">
        <v>1.734985609950717</v>
      </c>
      <c r="AI26" s="114">
        <v>1.1709123714254801</v>
      </c>
      <c r="AJ26" s="109" t="s">
        <v>42</v>
      </c>
    </row>
    <row r="27" spans="1:36" ht="11.25" customHeight="1" outlineLevel="1" x14ac:dyDescent="0.2">
      <c r="B27" s="81" t="s">
        <v>43</v>
      </c>
      <c r="C27" s="115">
        <v>0.77912325166619734</v>
      </c>
      <c r="D27" s="115">
        <v>0.17891408098545875</v>
      </c>
      <c r="E27" s="115">
        <v>2.2159566830202224</v>
      </c>
      <c r="F27" s="115">
        <v>1.1541920495381441</v>
      </c>
      <c r="G27" s="115">
        <v>2.4235323578426384</v>
      </c>
      <c r="H27" s="115">
        <v>4.2614181602474437</v>
      </c>
      <c r="I27" s="115">
        <v>3.9655126969558632</v>
      </c>
      <c r="J27" s="115">
        <v>2.0401477540907713</v>
      </c>
      <c r="K27" s="115">
        <v>1.9365583619483393</v>
      </c>
      <c r="L27" s="115">
        <v>1.6857275201379338</v>
      </c>
      <c r="M27" s="115">
        <v>1.3061767540492677</v>
      </c>
      <c r="N27" s="115">
        <v>0.69012969691304338</v>
      </c>
      <c r="O27" s="115">
        <v>0.61588939495608075</v>
      </c>
      <c r="P27" s="115">
        <v>0.59711645333242724</v>
      </c>
      <c r="Q27" s="115">
        <v>0.51888705373472099</v>
      </c>
      <c r="R27" s="115">
        <v>0.52744761242629179</v>
      </c>
      <c r="S27" s="115">
        <v>0.5455717844251603</v>
      </c>
      <c r="T27" s="115">
        <v>0.39817832296405981</v>
      </c>
      <c r="U27" s="115">
        <v>0.43902001249468564</v>
      </c>
      <c r="V27" s="115">
        <v>0.35209794013635326</v>
      </c>
      <c r="W27" s="115">
        <v>0.34280144912897809</v>
      </c>
      <c r="X27" s="115">
        <v>0.13982609639161286</v>
      </c>
      <c r="Y27" s="115">
        <v>6.6303819505170003E-2</v>
      </c>
      <c r="Z27" s="115">
        <v>7.4364381824047976E-2</v>
      </c>
      <c r="AA27" s="115">
        <v>5.8569802592346766E-2</v>
      </c>
      <c r="AB27" s="115">
        <v>5.4219592785090642E-2</v>
      </c>
      <c r="AC27" s="115">
        <v>3.3666902873696704E-2</v>
      </c>
      <c r="AD27" s="115">
        <v>8.4441614170954318E-2</v>
      </c>
      <c r="AE27" s="115">
        <v>7.96288920026543E-2</v>
      </c>
      <c r="AF27" s="115">
        <v>0</v>
      </c>
      <c r="AG27" s="115">
        <v>0</v>
      </c>
      <c r="AH27" s="115">
        <v>0</v>
      </c>
      <c r="AI27" s="115">
        <v>0</v>
      </c>
      <c r="AJ27" s="108" t="s">
        <v>44</v>
      </c>
    </row>
    <row r="28" spans="1:36" ht="11.25" customHeight="1" outlineLevel="1" x14ac:dyDescent="0.2">
      <c r="B28" s="81" t="s">
        <v>199</v>
      </c>
      <c r="C28" s="115">
        <v>2.3299942336833355</v>
      </c>
      <c r="D28" s="115">
        <v>0.91872380586033064</v>
      </c>
      <c r="E28" s="115">
        <v>1.4826642335766422</v>
      </c>
      <c r="F28" s="115">
        <v>0.99956113893091214</v>
      </c>
      <c r="G28" s="115">
        <v>0.51735527579161289</v>
      </c>
      <c r="H28" s="115">
        <v>0.86380245321069415</v>
      </c>
      <c r="I28" s="115">
        <v>1.1365017339843366</v>
      </c>
      <c r="J28" s="115">
        <v>0.96348956543679676</v>
      </c>
      <c r="K28" s="115">
        <v>0.98845890722557217</v>
      </c>
      <c r="L28" s="115">
        <v>1.0323323673357034</v>
      </c>
      <c r="M28" s="115">
        <v>0.89926258745305854</v>
      </c>
      <c r="N28" s="115">
        <v>1.0760699920031302</v>
      </c>
      <c r="O28" s="115">
        <v>0.89180444430168471</v>
      </c>
      <c r="P28" s="115">
        <v>0.94334427850384595</v>
      </c>
      <c r="Q28" s="115">
        <v>0.97953173373986258</v>
      </c>
      <c r="R28" s="115">
        <v>0.82530998109944065</v>
      </c>
      <c r="S28" s="115">
        <v>0.81632131459776558</v>
      </c>
      <c r="T28" s="115">
        <v>1.128871039618933</v>
      </c>
      <c r="U28" s="115">
        <v>0.79469542016551131</v>
      </c>
      <c r="V28" s="115">
        <v>0.77096453798821563</v>
      </c>
      <c r="W28" s="115">
        <v>0.73974893527465513</v>
      </c>
      <c r="X28" s="115">
        <v>0.79910864929086811</v>
      </c>
      <c r="Y28" s="115">
        <v>1.1980005578941493</v>
      </c>
      <c r="Z28" s="115">
        <v>1.0187580746507248</v>
      </c>
      <c r="AA28" s="115">
        <v>0.88314189958339318</v>
      </c>
      <c r="AB28" s="115">
        <v>0.83895410328034303</v>
      </c>
      <c r="AC28" s="115">
        <v>0.86595066164177581</v>
      </c>
      <c r="AD28" s="115">
        <v>0.7177048069503309</v>
      </c>
      <c r="AE28" s="115">
        <v>0.69429401702348625</v>
      </c>
      <c r="AF28" s="115">
        <v>0.57265529418752148</v>
      </c>
      <c r="AG28" s="115">
        <v>0.55726031069270221</v>
      </c>
      <c r="AH28" s="115">
        <v>0.59466211268429447</v>
      </c>
      <c r="AI28" s="115">
        <v>0.5849729327898624</v>
      </c>
      <c r="AJ28" s="108" t="s">
        <v>45</v>
      </c>
    </row>
    <row r="29" spans="1:36" ht="11.25" customHeight="1" outlineLevel="1" x14ac:dyDescent="0.2">
      <c r="B29" s="81" t="s">
        <v>46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5">
        <v>0</v>
      </c>
      <c r="R29" s="115">
        <v>0.59244038616280259</v>
      </c>
      <c r="S29" s="115">
        <v>3.2710016913267463E-2</v>
      </c>
      <c r="T29" s="115">
        <v>5.929114006859481E-2</v>
      </c>
      <c r="U29" s="115">
        <v>8.149933682037945E-2</v>
      </c>
      <c r="V29" s="115">
        <v>3.1962521841562924E-2</v>
      </c>
      <c r="W29" s="115">
        <v>6.9849128463402396E-2</v>
      </c>
      <c r="X29" s="115">
        <v>9.9404815835554605E-2</v>
      </c>
      <c r="Y29" s="115">
        <v>3.6812215245772613E-2</v>
      </c>
      <c r="Z29" s="115">
        <v>5.6367522295853716E-3</v>
      </c>
      <c r="AA29" s="115">
        <v>1.147909058635968E-2</v>
      </c>
      <c r="AB29" s="115">
        <v>2.294047113362673E-3</v>
      </c>
      <c r="AC29" s="115">
        <v>1.5568000178570726E-2</v>
      </c>
      <c r="AD29" s="115">
        <v>1.5995319279719082E-2</v>
      </c>
      <c r="AE29" s="115">
        <v>8.0089069330782333E-4</v>
      </c>
      <c r="AF29" s="115">
        <v>2.9677983275535388E-3</v>
      </c>
      <c r="AG29" s="115">
        <v>2.0365645346400551E-3</v>
      </c>
      <c r="AH29" s="115">
        <v>3.2540057981037427E-3</v>
      </c>
      <c r="AI29" s="115">
        <v>1.7472034024481851E-3</v>
      </c>
      <c r="AJ29" s="108" t="s">
        <v>47</v>
      </c>
    </row>
    <row r="30" spans="1:36" ht="11.25" customHeight="1" outlineLevel="1" x14ac:dyDescent="0.2">
      <c r="B30" s="81" t="s">
        <v>48</v>
      </c>
      <c r="C30" s="115">
        <v>0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5">
        <v>0</v>
      </c>
      <c r="R30" s="115">
        <v>0</v>
      </c>
      <c r="S30" s="115">
        <v>0.3656635485009091</v>
      </c>
      <c r="T30" s="115">
        <v>0.24014928433225405</v>
      </c>
      <c r="U30" s="115">
        <v>0.26987044550899236</v>
      </c>
      <c r="V30" s="115">
        <v>0.28301087414642101</v>
      </c>
      <c r="W30" s="115">
        <v>0.2320650259552913</v>
      </c>
      <c r="X30" s="115">
        <v>0.22697552397346896</v>
      </c>
      <c r="Y30" s="115">
        <v>0.17562494356837349</v>
      </c>
      <c r="Z30" s="115">
        <v>0.18594491089885237</v>
      </c>
      <c r="AA30" s="115">
        <v>0.15038898453590321</v>
      </c>
      <c r="AB30" s="115">
        <v>0.13327811616533888</v>
      </c>
      <c r="AC30" s="115">
        <v>0.12813913297469959</v>
      </c>
      <c r="AD30" s="115">
        <v>9.5772034574358483E-2</v>
      </c>
      <c r="AE30" s="115">
        <v>0.15338154988163399</v>
      </c>
      <c r="AF30" s="115">
        <v>0.12889641219045772</v>
      </c>
      <c r="AG30" s="115">
        <v>0.13574093863707126</v>
      </c>
      <c r="AH30" s="115">
        <v>0.13913863483784839</v>
      </c>
      <c r="AI30" s="115">
        <v>0.13413731228684886</v>
      </c>
      <c r="AJ30" s="108" t="s">
        <v>49</v>
      </c>
    </row>
    <row r="31" spans="1:36" ht="11.25" customHeight="1" outlineLevel="1" x14ac:dyDescent="0.2">
      <c r="B31" s="81" t="s">
        <v>119</v>
      </c>
      <c r="C31" s="115">
        <v>0.61417977497954968</v>
      </c>
      <c r="D31" s="115">
        <v>0.79258937876558222</v>
      </c>
      <c r="E31" s="115">
        <v>0.62709405288979303</v>
      </c>
      <c r="F31" s="115">
        <v>0.37833603292012014</v>
      </c>
      <c r="G31" s="115">
        <v>0.32170214737014619</v>
      </c>
      <c r="H31" s="115">
        <v>0.28084602251198648</v>
      </c>
      <c r="I31" s="115">
        <v>0.25990388154961153</v>
      </c>
      <c r="J31" s="115">
        <v>0.2932966786481862</v>
      </c>
      <c r="K31" s="115">
        <v>0.83568911268683288</v>
      </c>
      <c r="L31" s="115">
        <v>0.80823526170144178</v>
      </c>
      <c r="M31" s="115">
        <v>0.63028677693799062</v>
      </c>
      <c r="N31" s="115">
        <v>0.40127536580907364</v>
      </c>
      <c r="O31" s="115">
        <v>0.25541438399298499</v>
      </c>
      <c r="P31" s="115">
        <v>0.28087552769241919</v>
      </c>
      <c r="Q31" s="115">
        <v>0.79167878086701371</v>
      </c>
      <c r="R31" s="115">
        <v>0.14501958056999115</v>
      </c>
      <c r="S31" s="115">
        <v>0.31329977459399305</v>
      </c>
      <c r="T31" s="115">
        <v>0.71875382042337377</v>
      </c>
      <c r="U31" s="115">
        <v>0.16261424280670053</v>
      </c>
      <c r="V31" s="115">
        <v>0.35991600299055715</v>
      </c>
      <c r="W31" s="115">
        <v>0.21199173453049594</v>
      </c>
      <c r="X31" s="115">
        <v>0.21586683871426859</v>
      </c>
      <c r="Y31" s="115">
        <v>0.31387991105391722</v>
      </c>
      <c r="Z31" s="115">
        <v>0.24319529800174958</v>
      </c>
      <c r="AA31" s="115">
        <v>0.23023766763316705</v>
      </c>
      <c r="AB31" s="115">
        <v>0.32069032519710755</v>
      </c>
      <c r="AC31" s="115">
        <v>0.3275015893191654</v>
      </c>
      <c r="AD31" s="115">
        <v>0.23057644049737305</v>
      </c>
      <c r="AE31" s="115">
        <v>0.26594767432351568</v>
      </c>
      <c r="AF31" s="115">
        <v>0.31596911435539127</v>
      </c>
      <c r="AG31" s="115">
        <v>0.26020696537385185</v>
      </c>
      <c r="AH31" s="115">
        <v>0.36579664104864251</v>
      </c>
      <c r="AI31" s="115">
        <v>0.45005492294632077</v>
      </c>
      <c r="AJ31" s="108" t="s">
        <v>51</v>
      </c>
    </row>
    <row r="32" spans="1:36" ht="11.25" customHeight="1" outlineLevel="1" x14ac:dyDescent="0.2">
      <c r="B32" s="81" t="s">
        <v>213</v>
      </c>
      <c r="C32" s="115">
        <v>0</v>
      </c>
      <c r="D32" s="115">
        <v>0</v>
      </c>
      <c r="E32" s="115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5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15">
        <v>0</v>
      </c>
      <c r="X32" s="115">
        <v>0</v>
      </c>
      <c r="Y32" s="115">
        <v>0</v>
      </c>
      <c r="Z32" s="115">
        <v>0</v>
      </c>
      <c r="AA32" s="115">
        <v>0</v>
      </c>
      <c r="AB32" s="115">
        <v>0</v>
      </c>
      <c r="AC32" s="115">
        <v>0</v>
      </c>
      <c r="AD32" s="115">
        <v>0</v>
      </c>
      <c r="AE32" s="115">
        <v>0</v>
      </c>
      <c r="AF32" s="115">
        <v>0</v>
      </c>
      <c r="AG32" s="115">
        <v>0</v>
      </c>
      <c r="AH32" s="115">
        <v>0.31439899789807429</v>
      </c>
      <c r="AI32" s="115">
        <v>0</v>
      </c>
      <c r="AJ32" s="108"/>
    </row>
    <row r="33" spans="2:39" ht="11.25" customHeight="1" outlineLevel="1" x14ac:dyDescent="0.2">
      <c r="B33" s="81" t="s">
        <v>214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v>0</v>
      </c>
      <c r="S33" s="115">
        <v>0</v>
      </c>
      <c r="T33" s="115">
        <v>0</v>
      </c>
      <c r="U33" s="115">
        <v>0</v>
      </c>
      <c r="V33" s="115">
        <v>0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5">
        <v>0</v>
      </c>
      <c r="AE33" s="115">
        <v>0</v>
      </c>
      <c r="AF33" s="115">
        <v>0</v>
      </c>
      <c r="AG33" s="115">
        <v>0</v>
      </c>
      <c r="AH33" s="115">
        <v>0.31773521768375373</v>
      </c>
      <c r="AI33" s="115">
        <v>0</v>
      </c>
      <c r="AJ33" s="108"/>
    </row>
    <row r="34" spans="2:39" ht="15" customHeight="1" x14ac:dyDescent="0.2">
      <c r="B34" s="47" t="s">
        <v>52</v>
      </c>
      <c r="C34" s="168">
        <v>33.97969720132491</v>
      </c>
      <c r="D34" s="168">
        <v>27.277240787043045</v>
      </c>
      <c r="E34" s="168">
        <v>28.8433349288022</v>
      </c>
      <c r="F34" s="168">
        <v>26.198225640403667</v>
      </c>
      <c r="G34" s="168">
        <v>30.402290827591106</v>
      </c>
      <c r="H34" s="168">
        <v>36.801077748092084</v>
      </c>
      <c r="I34" s="168">
        <v>37.352177434578223</v>
      </c>
      <c r="J34" s="168">
        <v>34.042498795862954</v>
      </c>
      <c r="K34" s="168">
        <v>33.019732131267077</v>
      </c>
      <c r="L34" s="168">
        <v>31.534585368799391</v>
      </c>
      <c r="M34" s="168">
        <v>29.679963510068603</v>
      </c>
      <c r="N34" s="168">
        <v>30.154812568209028</v>
      </c>
      <c r="O34" s="168">
        <v>28.892055839377772</v>
      </c>
      <c r="P34" s="168">
        <v>29.655686692933863</v>
      </c>
      <c r="Q34" s="168">
        <v>29.58732732740571</v>
      </c>
      <c r="R34" s="168">
        <v>32.52517309237443</v>
      </c>
      <c r="S34" s="168">
        <v>33.206639377127431</v>
      </c>
      <c r="T34" s="168">
        <v>29.262557336276064</v>
      </c>
      <c r="U34" s="168">
        <v>28.932264571234708</v>
      </c>
      <c r="V34" s="168">
        <v>28.229104214043986</v>
      </c>
      <c r="W34" s="168">
        <v>29.192787711282321</v>
      </c>
      <c r="X34" s="168">
        <v>31.451841402031221</v>
      </c>
      <c r="Y34" s="168">
        <v>30.496131526937326</v>
      </c>
      <c r="Z34" s="168">
        <v>29.453524478487793</v>
      </c>
      <c r="AA34" s="168">
        <v>29.755967059844728</v>
      </c>
      <c r="AB34" s="168">
        <v>28.669395591939441</v>
      </c>
      <c r="AC34" s="168">
        <v>28.731686189766442</v>
      </c>
      <c r="AD34" s="168">
        <v>32.384277521446528</v>
      </c>
      <c r="AE34" s="168">
        <v>31.943452445636527</v>
      </c>
      <c r="AF34" s="168">
        <v>30.283415529872766</v>
      </c>
      <c r="AG34" s="168">
        <v>28.543941034828901</v>
      </c>
      <c r="AH34" s="168">
        <v>28.936604210341937</v>
      </c>
      <c r="AI34" s="168">
        <v>30.338386521721777</v>
      </c>
      <c r="AJ34" s="113" t="s">
        <v>53</v>
      </c>
    </row>
    <row r="35" spans="2:39" ht="11.25" customHeight="1" x14ac:dyDescent="0.2">
      <c r="B35" s="106" t="s">
        <v>54</v>
      </c>
      <c r="C35" s="168">
        <v>26.441914417132669</v>
      </c>
      <c r="D35" s="168">
        <v>24.451292877877719</v>
      </c>
      <c r="E35" s="168">
        <v>21.6981273184157</v>
      </c>
      <c r="F35" s="168">
        <v>21.243080438389569</v>
      </c>
      <c r="G35" s="168">
        <v>26.219372145621339</v>
      </c>
      <c r="H35" s="168">
        <v>30.50890155098438</v>
      </c>
      <c r="I35" s="168">
        <v>29.556508934894723</v>
      </c>
      <c r="J35" s="168">
        <v>26.600553676644267</v>
      </c>
      <c r="K35" s="168">
        <v>24.983022099930452</v>
      </c>
      <c r="L35" s="168">
        <v>25.322385097246297</v>
      </c>
      <c r="M35" s="168">
        <v>25.036310346870543</v>
      </c>
      <c r="N35" s="168">
        <v>24.967328642104118</v>
      </c>
      <c r="O35" s="168">
        <v>24.120000390828356</v>
      </c>
      <c r="P35" s="168">
        <v>23.473302176545086</v>
      </c>
      <c r="Q35" s="168">
        <v>23.300865661011947</v>
      </c>
      <c r="R35" s="168">
        <v>23.161253312288117</v>
      </c>
      <c r="S35" s="168">
        <v>24.817575552900092</v>
      </c>
      <c r="T35" s="168">
        <v>24.271292029331523</v>
      </c>
      <c r="U35" s="168">
        <v>23.498027187152069</v>
      </c>
      <c r="V35" s="168">
        <v>23.453048115822956</v>
      </c>
      <c r="W35" s="168">
        <v>24.342828661019116</v>
      </c>
      <c r="X35" s="168">
        <v>24.439967597486771</v>
      </c>
      <c r="Y35" s="168">
        <v>24.454466139934159</v>
      </c>
      <c r="Z35" s="168">
        <v>25.040762434852027</v>
      </c>
      <c r="AA35" s="168">
        <v>24.653428747938467</v>
      </c>
      <c r="AB35" s="168">
        <v>23.924608915689873</v>
      </c>
      <c r="AC35" s="168">
        <v>24.348271673573272</v>
      </c>
      <c r="AD35" s="168">
        <v>25.445057168260249</v>
      </c>
      <c r="AE35" s="168">
        <v>24.699842909174432</v>
      </c>
      <c r="AF35" s="168">
        <v>23.258098684374069</v>
      </c>
      <c r="AG35" s="168">
        <v>23.1376954315243</v>
      </c>
      <c r="AH35" s="168">
        <v>24.079927676156547</v>
      </c>
      <c r="AI35" s="168">
        <v>24.731428400831074</v>
      </c>
      <c r="AJ35" s="109" t="s">
        <v>55</v>
      </c>
    </row>
    <row r="36" spans="2:39" ht="11.25" customHeight="1" x14ac:dyDescent="0.2">
      <c r="B36" s="105" t="s">
        <v>56</v>
      </c>
      <c r="C36" s="168">
        <v>6.605114588781162</v>
      </c>
      <c r="D36" s="168">
        <v>6.4963702805820072</v>
      </c>
      <c r="E36" s="168">
        <v>6.8946691396434128</v>
      </c>
      <c r="F36" s="168">
        <v>6.8736827912312517</v>
      </c>
      <c r="G36" s="168">
        <v>7.7093948835882244</v>
      </c>
      <c r="H36" s="168">
        <v>7.362797746078602</v>
      </c>
      <c r="I36" s="168">
        <v>7.0295236183923304</v>
      </c>
      <c r="J36" s="168">
        <v>6.6321601722468548</v>
      </c>
      <c r="K36" s="168">
        <v>7.3133745284497174</v>
      </c>
      <c r="L36" s="168">
        <v>6.8646407880483009</v>
      </c>
      <c r="M36" s="168">
        <v>6.6009831793456568</v>
      </c>
      <c r="N36" s="168">
        <v>6.642434956324454</v>
      </c>
      <c r="O36" s="168">
        <v>6.6744913689911325</v>
      </c>
      <c r="P36" s="168">
        <v>6.4978257356745184</v>
      </c>
      <c r="Q36" s="168">
        <v>6.1197030121380065</v>
      </c>
      <c r="R36" s="168">
        <v>6.1647158829907607</v>
      </c>
      <c r="S36" s="168">
        <v>5.4512940674389032</v>
      </c>
      <c r="T36" s="168">
        <v>5.3049033376747374</v>
      </c>
      <c r="U36" s="168">
        <v>5.185664406780484</v>
      </c>
      <c r="V36" s="168">
        <v>5.2098160307807628</v>
      </c>
      <c r="W36" s="168">
        <v>5.2380179940805558</v>
      </c>
      <c r="X36" s="168">
        <v>5.1152270516445855</v>
      </c>
      <c r="Y36" s="168">
        <v>5.0539406646795664</v>
      </c>
      <c r="Z36" s="168">
        <v>4.5868222359782651</v>
      </c>
      <c r="AA36" s="168">
        <v>4.6846271865770577</v>
      </c>
      <c r="AB36" s="168">
        <v>4.4304666971047881</v>
      </c>
      <c r="AC36" s="168">
        <v>4.4953267849139058</v>
      </c>
      <c r="AD36" s="168">
        <v>4.643450607280764</v>
      </c>
      <c r="AE36" s="168">
        <v>4.4607511622919498</v>
      </c>
      <c r="AF36" s="168">
        <v>3.9398071701412172</v>
      </c>
      <c r="AG36" s="168">
        <v>4.2497734443556938</v>
      </c>
      <c r="AH36" s="168">
        <v>4.4760515876964702</v>
      </c>
      <c r="AI36" s="168">
        <v>4.7566225691978898</v>
      </c>
      <c r="AJ36" s="103" t="s">
        <v>57</v>
      </c>
    </row>
    <row r="37" spans="2:39" ht="11.25" customHeight="1" outlineLevel="2" x14ac:dyDescent="0.2">
      <c r="B37" s="81" t="s">
        <v>58</v>
      </c>
      <c r="C37" s="115">
        <v>5.5048209089324267</v>
      </c>
      <c r="D37" s="115">
        <v>4.3851841249535939</v>
      </c>
      <c r="E37" s="115">
        <v>5.4938973315783173</v>
      </c>
      <c r="F37" s="115">
        <v>5.3590018843102918</v>
      </c>
      <c r="G37" s="115">
        <v>6.1500104701494536</v>
      </c>
      <c r="H37" s="115">
        <v>5.7289232517769975</v>
      </c>
      <c r="I37" s="115">
        <v>5.4569447303294574</v>
      </c>
      <c r="J37" s="115">
        <v>5.1517342130848789</v>
      </c>
      <c r="K37" s="115">
        <v>5.8460276445028159</v>
      </c>
      <c r="L37" s="115">
        <v>5.4728323223426374</v>
      </c>
      <c r="M37" s="115">
        <v>5.2735238498507142</v>
      </c>
      <c r="N37" s="115">
        <v>5.2964185097071939</v>
      </c>
      <c r="O37" s="115">
        <v>5.3224551763916903</v>
      </c>
      <c r="P37" s="115">
        <v>5.2220809074608354</v>
      </c>
      <c r="Q37" s="115">
        <v>5.1435727042591948</v>
      </c>
      <c r="R37" s="115">
        <v>5.1804130214262969</v>
      </c>
      <c r="S37" s="115">
        <v>4.6569195411196755</v>
      </c>
      <c r="T37" s="115">
        <v>4.5941356708116228</v>
      </c>
      <c r="U37" s="115">
        <v>4.4899983694684149</v>
      </c>
      <c r="V37" s="115">
        <v>4.5125678723919265</v>
      </c>
      <c r="W37" s="115">
        <v>4.5247865434187302</v>
      </c>
      <c r="X37" s="115">
        <v>4.4020494580039191</v>
      </c>
      <c r="Y37" s="115">
        <v>4.3569487786720114</v>
      </c>
      <c r="Z37" s="115">
        <v>3.9535365186182219</v>
      </c>
      <c r="AA37" s="115">
        <v>4.0358167336741477</v>
      </c>
      <c r="AB37" s="115">
        <v>3.7436006920951512</v>
      </c>
      <c r="AC37" s="115">
        <v>3.8337816934702627</v>
      </c>
      <c r="AD37" s="115">
        <v>3.9734968525821612</v>
      </c>
      <c r="AE37" s="115">
        <v>3.813152554821758</v>
      </c>
      <c r="AF37" s="115">
        <v>3.3540479764415987</v>
      </c>
      <c r="AG37" s="115">
        <v>3.6351522255644904</v>
      </c>
      <c r="AH37" s="115">
        <v>3.8221576729005933</v>
      </c>
      <c r="AI37" s="115">
        <v>4.0628257706867323</v>
      </c>
      <c r="AJ37" s="108" t="s">
        <v>59</v>
      </c>
    </row>
    <row r="38" spans="2:39" ht="11.25" customHeight="1" outlineLevel="2" x14ac:dyDescent="0.2">
      <c r="B38" s="81" t="s">
        <v>60</v>
      </c>
      <c r="C38" s="115">
        <v>1.1002936798487346</v>
      </c>
      <c r="D38" s="115">
        <v>2.1111861556284133</v>
      </c>
      <c r="E38" s="115">
        <v>1.4007718080650953</v>
      </c>
      <c r="F38" s="115">
        <v>1.5146809069209601</v>
      </c>
      <c r="G38" s="115">
        <v>1.5593844134387702</v>
      </c>
      <c r="H38" s="115">
        <v>1.6338744943016041</v>
      </c>
      <c r="I38" s="115">
        <v>1.5725788880628737</v>
      </c>
      <c r="J38" s="115">
        <v>1.4804259591619753</v>
      </c>
      <c r="K38" s="115">
        <v>1.4673468839469013</v>
      </c>
      <c r="L38" s="115">
        <v>1.3918084657056642</v>
      </c>
      <c r="M38" s="115">
        <v>1.3274593294949426</v>
      </c>
      <c r="N38" s="115">
        <v>1.3460164466172602</v>
      </c>
      <c r="O38" s="115">
        <v>1.352036192599442</v>
      </c>
      <c r="P38" s="115">
        <v>1.2757448282136838</v>
      </c>
      <c r="Q38" s="115">
        <v>0.97613030787881105</v>
      </c>
      <c r="R38" s="115">
        <v>0.98430286156446378</v>
      </c>
      <c r="S38" s="115">
        <v>0.79437452631922756</v>
      </c>
      <c r="T38" s="115">
        <v>0.7107676668631141</v>
      </c>
      <c r="U38" s="115">
        <v>0.69566603731206922</v>
      </c>
      <c r="V38" s="115">
        <v>0.69724815838883625</v>
      </c>
      <c r="W38" s="115">
        <v>0.71323145066182581</v>
      </c>
      <c r="X38" s="115">
        <v>0.71317759364066613</v>
      </c>
      <c r="Y38" s="115">
        <v>0.69699188600755457</v>
      </c>
      <c r="Z38" s="115">
        <v>0.63328571736004324</v>
      </c>
      <c r="AA38" s="115">
        <v>0.64881045290291095</v>
      </c>
      <c r="AB38" s="115">
        <v>0.62043497665863845</v>
      </c>
      <c r="AC38" s="115">
        <v>0.61790001924377225</v>
      </c>
      <c r="AD38" s="115">
        <v>0.63783509561336771</v>
      </c>
      <c r="AE38" s="115">
        <v>0.61084174249364942</v>
      </c>
      <c r="AF38" s="115">
        <v>0.54817421419026635</v>
      </c>
      <c r="AG38" s="115">
        <v>0.57254913690944864</v>
      </c>
      <c r="AH38" s="115">
        <v>0.61232421909729018</v>
      </c>
      <c r="AI38" s="115">
        <v>0.65398122311982521</v>
      </c>
      <c r="AJ38" s="108" t="s">
        <v>61</v>
      </c>
    </row>
    <row r="39" spans="2:39" ht="11.25" customHeight="1" outlineLevel="2" x14ac:dyDescent="0.2">
      <c r="B39" s="81" t="s">
        <v>62</v>
      </c>
      <c r="C39" s="115">
        <v>0</v>
      </c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0</v>
      </c>
      <c r="J39" s="115">
        <v>0</v>
      </c>
      <c r="K39" s="115">
        <v>0</v>
      </c>
      <c r="L39" s="115">
        <v>0</v>
      </c>
      <c r="M39" s="115">
        <v>0</v>
      </c>
      <c r="N39" s="115">
        <v>0</v>
      </c>
      <c r="O39" s="115">
        <v>0</v>
      </c>
      <c r="P39" s="115">
        <v>0</v>
      </c>
      <c r="Q39" s="115">
        <v>0</v>
      </c>
      <c r="R39" s="115">
        <v>0</v>
      </c>
      <c r="S39" s="115">
        <v>0</v>
      </c>
      <c r="T39" s="115">
        <v>0</v>
      </c>
      <c r="U39" s="115">
        <v>0</v>
      </c>
      <c r="V39" s="115">
        <v>0</v>
      </c>
      <c r="W39" s="115">
        <v>0</v>
      </c>
      <c r="X39" s="115">
        <v>0</v>
      </c>
      <c r="Y39" s="115">
        <v>0</v>
      </c>
      <c r="Z39" s="115">
        <v>0</v>
      </c>
      <c r="AA39" s="115">
        <v>0</v>
      </c>
      <c r="AB39" s="115">
        <v>6.6431028350998345E-2</v>
      </c>
      <c r="AC39" s="115">
        <v>4.3645072199871016E-2</v>
      </c>
      <c r="AD39" s="115">
        <v>3.2118659085234764E-2</v>
      </c>
      <c r="AE39" s="115">
        <v>3.6756864976541591E-2</v>
      </c>
      <c r="AF39" s="115">
        <v>3.7584979509352794E-2</v>
      </c>
      <c r="AG39" s="115">
        <v>4.207208188175416E-2</v>
      </c>
      <c r="AH39" s="115">
        <v>4.1569695698587608E-2</v>
      </c>
      <c r="AI39" s="115">
        <v>3.9815575391332229E-2</v>
      </c>
      <c r="AJ39" s="108" t="s">
        <v>107</v>
      </c>
    </row>
    <row r="40" spans="2:39" ht="11.25" customHeight="1" x14ac:dyDescent="0.2">
      <c r="B40" s="105" t="s">
        <v>63</v>
      </c>
      <c r="C40" s="114">
        <v>2.407772458462405</v>
      </c>
      <c r="D40" s="114">
        <v>2.5119536970358411</v>
      </c>
      <c r="E40" s="114">
        <v>1.8637070719157594</v>
      </c>
      <c r="F40" s="114">
        <v>2.5632980780149972</v>
      </c>
      <c r="G40" s="114">
        <v>5.6679206516446072</v>
      </c>
      <c r="H40" s="114">
        <v>9.3263034379120562</v>
      </c>
      <c r="I40" s="114">
        <v>7.8761250176109927</v>
      </c>
      <c r="J40" s="114">
        <v>5.9003781752869262</v>
      </c>
      <c r="K40" s="114">
        <v>4.1919554312939491</v>
      </c>
      <c r="L40" s="114">
        <v>4.0561248516401545</v>
      </c>
      <c r="M40" s="114">
        <v>4.400482327861126</v>
      </c>
      <c r="N40" s="114">
        <v>3.8531493546113809</v>
      </c>
      <c r="O40" s="114">
        <v>3.2367703480573411</v>
      </c>
      <c r="P40" s="114">
        <v>2.8651970879240531</v>
      </c>
      <c r="Q40" s="114">
        <v>2.6508182661072266</v>
      </c>
      <c r="R40" s="114">
        <v>2.8969421462464524</v>
      </c>
      <c r="S40" s="114">
        <v>3.1733650134529716</v>
      </c>
      <c r="T40" s="114">
        <v>3.3561205325358077</v>
      </c>
      <c r="U40" s="114">
        <v>3.1616360654630418</v>
      </c>
      <c r="V40" s="114">
        <v>3.1135547860957979</v>
      </c>
      <c r="W40" s="114">
        <v>3.2098748483155282</v>
      </c>
      <c r="X40" s="114">
        <v>2.872132656531976</v>
      </c>
      <c r="Y40" s="114">
        <v>2.6941940032999834</v>
      </c>
      <c r="Z40" s="114">
        <v>2.4624457721992288</v>
      </c>
      <c r="AA40" s="114">
        <v>2.0574515767825292</v>
      </c>
      <c r="AB40" s="114">
        <v>2.198514200725544</v>
      </c>
      <c r="AC40" s="114">
        <v>2.0526898586856226</v>
      </c>
      <c r="AD40" s="114">
        <v>2.0769156377042068</v>
      </c>
      <c r="AE40" s="114">
        <v>1.9190466008615947</v>
      </c>
      <c r="AF40" s="114">
        <v>1.8431976685422906</v>
      </c>
      <c r="AG40" s="114">
        <v>2.012917123099621</v>
      </c>
      <c r="AH40" s="114">
        <v>2.1629459548321197</v>
      </c>
      <c r="AI40" s="114">
        <v>2.069684094894241</v>
      </c>
      <c r="AJ40" s="103" t="s">
        <v>64</v>
      </c>
    </row>
    <row r="41" spans="2:39" ht="11.25" customHeight="1" outlineLevel="2" x14ac:dyDescent="0.2">
      <c r="B41" s="81" t="s">
        <v>65</v>
      </c>
      <c r="C41" s="115">
        <v>1.563165666587238</v>
      </c>
      <c r="D41" s="115">
        <v>1.6308018481824567</v>
      </c>
      <c r="E41" s="115">
        <v>1.7126361134378365</v>
      </c>
      <c r="F41" s="115">
        <v>2.4144693180110162</v>
      </c>
      <c r="G41" s="115">
        <v>5.454914455671509</v>
      </c>
      <c r="H41" s="115">
        <v>9.1452416891032016</v>
      </c>
      <c r="I41" s="115">
        <v>7.7445902205240476</v>
      </c>
      <c r="J41" s="115">
        <v>5.7601145255660589</v>
      </c>
      <c r="K41" s="115">
        <v>3.9982253006839246</v>
      </c>
      <c r="L41" s="115">
        <v>3.6802965933707985</v>
      </c>
      <c r="M41" s="115">
        <v>4.1571359083257704</v>
      </c>
      <c r="N41" s="115">
        <v>3.6210396654942696</v>
      </c>
      <c r="O41" s="115">
        <v>3.0073257374972826</v>
      </c>
      <c r="P41" s="115">
        <v>2.6328621301427981</v>
      </c>
      <c r="Q41" s="115">
        <v>2.4337471655047884</v>
      </c>
      <c r="R41" s="115">
        <v>2.6266765575551037</v>
      </c>
      <c r="S41" s="115">
        <v>2.7456117421541357</v>
      </c>
      <c r="T41" s="115">
        <v>2.8704171932800122</v>
      </c>
      <c r="U41" s="115">
        <v>2.6335818718004318</v>
      </c>
      <c r="V41" s="115">
        <v>2.551404554533061</v>
      </c>
      <c r="W41" s="115">
        <v>2.6584148680291753</v>
      </c>
      <c r="X41" s="115">
        <v>2.2815089454282953</v>
      </c>
      <c r="Y41" s="115">
        <v>1.9092850653512936</v>
      </c>
      <c r="Z41" s="115">
        <v>1.733539004968629</v>
      </c>
      <c r="AA41" s="115">
        <v>1.3810113397738883</v>
      </c>
      <c r="AB41" s="115">
        <v>1.3943694023579889</v>
      </c>
      <c r="AC41" s="115">
        <v>1.3339596878331845</v>
      </c>
      <c r="AD41" s="115">
        <v>1.3497053067134779</v>
      </c>
      <c r="AE41" s="115">
        <v>1.2573394600810661</v>
      </c>
      <c r="AF41" s="115">
        <v>1.1261966646635735</v>
      </c>
      <c r="AG41" s="115">
        <v>1.2278741538296414</v>
      </c>
      <c r="AH41" s="115">
        <v>1.3153638286884026</v>
      </c>
      <c r="AI41" s="115">
        <v>1.3315453402473971</v>
      </c>
      <c r="AJ41" s="108" t="s">
        <v>66</v>
      </c>
    </row>
    <row r="42" spans="2:39" ht="11.25" customHeight="1" outlineLevel="2" x14ac:dyDescent="0.2">
      <c r="B42" s="81" t="s">
        <v>67</v>
      </c>
      <c r="C42" s="115">
        <v>0.84460679187516696</v>
      </c>
      <c r="D42" s="115">
        <v>0.88115184885338449</v>
      </c>
      <c r="E42" s="115">
        <v>0.15107095847792271</v>
      </c>
      <c r="F42" s="115">
        <v>0.14882876000398088</v>
      </c>
      <c r="G42" s="115">
        <v>0.21300619597309842</v>
      </c>
      <c r="H42" s="115">
        <v>0.18106174880885512</v>
      </c>
      <c r="I42" s="115">
        <v>0.13153479708694349</v>
      </c>
      <c r="J42" s="115">
        <v>0.14026364972086727</v>
      </c>
      <c r="K42" s="115">
        <v>0.19373013061002445</v>
      </c>
      <c r="L42" s="115">
        <v>0.37582825826935612</v>
      </c>
      <c r="M42" s="115">
        <v>0.24334641953535513</v>
      </c>
      <c r="N42" s="115">
        <v>0.23210968911711083</v>
      </c>
      <c r="O42" s="115">
        <v>0.22944461056005863</v>
      </c>
      <c r="P42" s="115">
        <v>0.23233495778125507</v>
      </c>
      <c r="Q42" s="115">
        <v>0.21707110060243806</v>
      </c>
      <c r="R42" s="115">
        <v>0.27026558869134859</v>
      </c>
      <c r="S42" s="115">
        <v>0.42775327129883589</v>
      </c>
      <c r="T42" s="115">
        <v>0.48570333925579501</v>
      </c>
      <c r="U42" s="115">
        <v>0.52805419366260953</v>
      </c>
      <c r="V42" s="115">
        <v>0.56215023156273713</v>
      </c>
      <c r="W42" s="115">
        <v>0.55145998028635301</v>
      </c>
      <c r="X42" s="115">
        <v>0.59062371110368095</v>
      </c>
      <c r="Y42" s="115">
        <v>0.78490893794868954</v>
      </c>
      <c r="Z42" s="115">
        <v>0.72890676723059988</v>
      </c>
      <c r="AA42" s="115">
        <v>0.67644023700864098</v>
      </c>
      <c r="AB42" s="115">
        <v>0.80414479836755492</v>
      </c>
      <c r="AC42" s="115">
        <v>0.71873017085243807</v>
      </c>
      <c r="AD42" s="115">
        <v>0.72721033099072885</v>
      </c>
      <c r="AE42" s="115">
        <v>0.66170714078052861</v>
      </c>
      <c r="AF42" s="115">
        <v>0.71700100387871712</v>
      </c>
      <c r="AG42" s="115">
        <v>0.78504296926997963</v>
      </c>
      <c r="AH42" s="115">
        <v>0.8475821261437172</v>
      </c>
      <c r="AI42" s="115">
        <v>0.73813875464684386</v>
      </c>
      <c r="AJ42" s="108" t="s">
        <v>68</v>
      </c>
    </row>
    <row r="43" spans="2:39" ht="11.25" customHeight="1" x14ac:dyDescent="0.2">
      <c r="B43" s="105" t="s">
        <v>69</v>
      </c>
      <c r="C43" s="114">
        <v>6.4354775985302588</v>
      </c>
      <c r="D43" s="114">
        <v>6.7495337051764315</v>
      </c>
      <c r="E43" s="114">
        <v>4.6252393203302624</v>
      </c>
      <c r="F43" s="114">
        <v>3.7587525874654215</v>
      </c>
      <c r="G43" s="114">
        <v>4.0849729278698845</v>
      </c>
      <c r="H43" s="114">
        <v>4.81750724590266</v>
      </c>
      <c r="I43" s="114">
        <v>4.5248310599539465</v>
      </c>
      <c r="J43" s="114">
        <v>3.850566395395473</v>
      </c>
      <c r="K43" s="114">
        <v>2.8012865827895612</v>
      </c>
      <c r="L43" s="114">
        <v>3.3592534516502583</v>
      </c>
      <c r="M43" s="114">
        <v>3.2690959545970468</v>
      </c>
      <c r="N43" s="114">
        <v>3.2500667898520423</v>
      </c>
      <c r="O43" s="114">
        <v>3.0484581099794443</v>
      </c>
      <c r="P43" s="114">
        <v>2.6117414222082891</v>
      </c>
      <c r="Q43" s="114">
        <v>2.6160412882863691</v>
      </c>
      <c r="R43" s="114">
        <v>2.6638821439727884</v>
      </c>
      <c r="S43" s="114">
        <v>2.8024302506736336</v>
      </c>
      <c r="T43" s="114">
        <v>2.7683718977878047</v>
      </c>
      <c r="U43" s="114">
        <v>2.5368590739513399</v>
      </c>
      <c r="V43" s="114">
        <v>2.3611750289999653</v>
      </c>
      <c r="W43" s="114">
        <v>2.4016841371127882</v>
      </c>
      <c r="X43" s="114">
        <v>2.3739618743597051</v>
      </c>
      <c r="Y43" s="114">
        <v>2.9567599173446415</v>
      </c>
      <c r="Z43" s="114">
        <v>3.0105010793408429</v>
      </c>
      <c r="AA43" s="114">
        <v>2.8014991430957217</v>
      </c>
      <c r="AB43" s="114">
        <v>2.7395010874731347</v>
      </c>
      <c r="AC43" s="114">
        <v>2.7578157713997986</v>
      </c>
      <c r="AD43" s="114">
        <v>2.9533127560467132</v>
      </c>
      <c r="AE43" s="114">
        <v>3.1801387293751837</v>
      </c>
      <c r="AF43" s="114">
        <v>3.1866478697422713</v>
      </c>
      <c r="AG43" s="114">
        <v>2.9814264299330775</v>
      </c>
      <c r="AH43" s="114">
        <v>3.1856216330467793</v>
      </c>
      <c r="AI43" s="114">
        <v>3.1663200758023029</v>
      </c>
      <c r="AJ43" s="103" t="s">
        <v>70</v>
      </c>
      <c r="AM43" s="45"/>
    </row>
    <row r="44" spans="2:39" ht="11.25" customHeight="1" x14ac:dyDescent="0.2">
      <c r="B44" s="105" t="s">
        <v>71</v>
      </c>
      <c r="C44" s="114">
        <v>1.7178259645170373</v>
      </c>
      <c r="D44" s="114">
        <v>0.94913919962785875</v>
      </c>
      <c r="E44" s="114">
        <v>0.48761517290893863</v>
      </c>
      <c r="F44" s="114">
        <v>0.3057619556154948</v>
      </c>
      <c r="G44" s="114">
        <v>0.42674646439601294</v>
      </c>
      <c r="H44" s="114">
        <v>0.59958667223443896</v>
      </c>
      <c r="I44" s="114">
        <v>0.60946770414131923</v>
      </c>
      <c r="J44" s="114">
        <v>1.0458919656284298</v>
      </c>
      <c r="K44" s="114">
        <v>1.3981092599640319</v>
      </c>
      <c r="L44" s="114">
        <v>1.0226443157950718</v>
      </c>
      <c r="M44" s="114">
        <v>0.75430971641984168</v>
      </c>
      <c r="N44" s="114">
        <v>0.6935685648314357</v>
      </c>
      <c r="O44" s="114">
        <v>0.45428339713707344</v>
      </c>
      <c r="P44" s="114">
        <v>0.43947535206177973</v>
      </c>
      <c r="Q44" s="114">
        <v>0.36623157001380319</v>
      </c>
      <c r="R44" s="114">
        <v>0.23644310620777859</v>
      </c>
      <c r="S44" s="114">
        <v>0.17520650772715088</v>
      </c>
      <c r="T44" s="114">
        <v>0.28516214985371791</v>
      </c>
      <c r="U44" s="114">
        <v>0.25380123664535154</v>
      </c>
      <c r="V44" s="114">
        <v>0.14135537828522196</v>
      </c>
      <c r="W44" s="114">
        <v>0.11658804687316583</v>
      </c>
      <c r="X44" s="114">
        <v>0.11459863051265452</v>
      </c>
      <c r="Y44" s="114">
        <v>0.12096438153677173</v>
      </c>
      <c r="Z44" s="114">
        <v>0.11714936862692489</v>
      </c>
      <c r="AA44" s="114">
        <v>0.14899988559640778</v>
      </c>
      <c r="AB44" s="114">
        <v>0.11335121610845232</v>
      </c>
      <c r="AC44" s="114">
        <v>8.2971897848878193E-2</v>
      </c>
      <c r="AD44" s="114">
        <v>8.9269558056538509E-2</v>
      </c>
      <c r="AE44" s="114">
        <v>7.6158544235933184E-2</v>
      </c>
      <c r="AF44" s="114">
        <v>7.676642984318266E-2</v>
      </c>
      <c r="AG44" s="114">
        <v>8.0608620057369948E-2</v>
      </c>
      <c r="AH44" s="114">
        <v>7.1261654622112286E-2</v>
      </c>
      <c r="AI44" s="114">
        <v>8.947558424839698E-2</v>
      </c>
      <c r="AJ44" s="103" t="s">
        <v>72</v>
      </c>
    </row>
    <row r="45" spans="2:39" ht="11.25" hidden="1" customHeight="1" outlineLevel="2" x14ac:dyDescent="0.2">
      <c r="B45" s="105" t="s">
        <v>73</v>
      </c>
      <c r="C45" s="114">
        <v>0</v>
      </c>
      <c r="D45" s="114">
        <v>0</v>
      </c>
      <c r="E45" s="114">
        <v>0</v>
      </c>
      <c r="F45" s="114">
        <v>0</v>
      </c>
      <c r="G45" s="114">
        <v>0</v>
      </c>
      <c r="H45" s="114">
        <v>0</v>
      </c>
      <c r="I45" s="114">
        <v>0</v>
      </c>
      <c r="J45" s="114">
        <v>0</v>
      </c>
      <c r="K45" s="114">
        <v>0</v>
      </c>
      <c r="L45" s="114">
        <v>0</v>
      </c>
      <c r="M45" s="114">
        <v>0</v>
      </c>
      <c r="N45" s="114">
        <v>0</v>
      </c>
      <c r="O45" s="114">
        <v>0</v>
      </c>
      <c r="P45" s="114">
        <v>0</v>
      </c>
      <c r="Q45" s="114">
        <v>0.51785135103265567</v>
      </c>
      <c r="R45" s="114">
        <v>0</v>
      </c>
      <c r="S45" s="114">
        <v>0</v>
      </c>
      <c r="T45" s="114">
        <v>0</v>
      </c>
      <c r="U45" s="114">
        <v>0</v>
      </c>
      <c r="V45" s="114">
        <v>0</v>
      </c>
      <c r="W45" s="114">
        <v>0</v>
      </c>
      <c r="X45" s="114">
        <v>0</v>
      </c>
      <c r="Y45" s="114">
        <v>0</v>
      </c>
      <c r="Z45" s="114">
        <v>0</v>
      </c>
      <c r="AA45" s="114">
        <v>0</v>
      </c>
      <c r="AB45" s="114">
        <v>0</v>
      </c>
      <c r="AC45" s="114">
        <v>0</v>
      </c>
      <c r="AD45" s="114">
        <v>0</v>
      </c>
      <c r="AE45" s="114">
        <v>0</v>
      </c>
      <c r="AF45" s="114">
        <v>0</v>
      </c>
      <c r="AG45" s="114">
        <v>0</v>
      </c>
      <c r="AH45" s="114">
        <v>0</v>
      </c>
      <c r="AI45" s="114">
        <v>0</v>
      </c>
      <c r="AJ45" s="103" t="s">
        <v>74</v>
      </c>
    </row>
    <row r="46" spans="2:39" ht="11.25" customHeight="1" collapsed="1" x14ac:dyDescent="0.2">
      <c r="B46" s="105" t="s">
        <v>75</v>
      </c>
      <c r="C46" s="114">
        <v>4.8946641455793802</v>
      </c>
      <c r="D46" s="114">
        <v>4.7814788143363849</v>
      </c>
      <c r="E46" s="114">
        <v>5.2347582864664348</v>
      </c>
      <c r="F46" s="114">
        <v>5.7203534936811833</v>
      </c>
      <c r="G46" s="114">
        <v>6.0765631616946472</v>
      </c>
      <c r="H46" s="114">
        <v>6.3216693682577487</v>
      </c>
      <c r="I46" s="114">
        <v>6.2239800662180347</v>
      </c>
      <c r="J46" s="114">
        <v>6.2599926248438198</v>
      </c>
      <c r="K46" s="114">
        <v>6.4020992097704443</v>
      </c>
      <c r="L46" s="114">
        <v>6.5796653064306154</v>
      </c>
      <c r="M46" s="114">
        <v>6.6080109737749249</v>
      </c>
      <c r="N46" s="114">
        <v>6.8121388245895629</v>
      </c>
      <c r="O46" s="114">
        <v>6.9483875663657351</v>
      </c>
      <c r="P46" s="114">
        <v>6.8782148295548131</v>
      </c>
      <c r="Q46" s="114">
        <v>7.2387540283294927</v>
      </c>
      <c r="R46" s="114">
        <v>7.0510666552639796</v>
      </c>
      <c r="S46" s="114">
        <v>8.4554058490497805</v>
      </c>
      <c r="T46" s="114">
        <v>8.5675294058030591</v>
      </c>
      <c r="U46" s="114">
        <v>8.7568730828493386</v>
      </c>
      <c r="V46" s="114">
        <v>9.0237101862979614</v>
      </c>
      <c r="W46" s="114">
        <v>9.454742474636836</v>
      </c>
      <c r="X46" s="114">
        <v>9.7710562161183656</v>
      </c>
      <c r="Y46" s="114">
        <v>9.8421082905013968</v>
      </c>
      <c r="Z46" s="114">
        <v>10.362863367044113</v>
      </c>
      <c r="AA46" s="114">
        <v>10.456661530579943</v>
      </c>
      <c r="AB46" s="114">
        <v>10.130495795582776</v>
      </c>
      <c r="AC46" s="114">
        <v>10.258437136840397</v>
      </c>
      <c r="AD46" s="114">
        <v>10.831243010766194</v>
      </c>
      <c r="AE46" s="114">
        <v>10.685154702430244</v>
      </c>
      <c r="AF46" s="114">
        <v>10.071669259474216</v>
      </c>
      <c r="AG46" s="114">
        <v>9.592273943282283</v>
      </c>
      <c r="AH46" s="114">
        <v>10.000363290504518</v>
      </c>
      <c r="AI46" s="114">
        <v>10.227805540174323</v>
      </c>
      <c r="AJ46" s="103" t="s">
        <v>76</v>
      </c>
    </row>
    <row r="47" spans="2:39" ht="11.25" customHeight="1" outlineLevel="2" x14ac:dyDescent="0.2">
      <c r="B47" s="81" t="s">
        <v>77</v>
      </c>
      <c r="C47" s="115">
        <v>4.8946641455793802</v>
      </c>
      <c r="D47" s="115">
        <v>4.7814788143363849</v>
      </c>
      <c r="E47" s="115">
        <v>5.1278120138805789</v>
      </c>
      <c r="F47" s="115">
        <v>5.3449012313158937</v>
      </c>
      <c r="G47" s="115">
        <v>5.5936872401377107</v>
      </c>
      <c r="H47" s="115">
        <v>5.6994687971699953</v>
      </c>
      <c r="I47" s="115">
        <v>5.6396074015154589</v>
      </c>
      <c r="J47" s="115">
        <v>5.7757917318436798</v>
      </c>
      <c r="K47" s="115">
        <v>5.8751903060279451</v>
      </c>
      <c r="L47" s="115">
        <v>5.9893239799881925</v>
      </c>
      <c r="M47" s="115">
        <v>5.9638781286185329</v>
      </c>
      <c r="N47" s="115">
        <v>6.0313028350839275</v>
      </c>
      <c r="O47" s="115">
        <v>6.0940389430895436</v>
      </c>
      <c r="P47" s="115">
        <v>6.1625862428956317</v>
      </c>
      <c r="Q47" s="115">
        <v>6.2995372495630946</v>
      </c>
      <c r="R47" s="115">
        <v>6.0909112993453141</v>
      </c>
      <c r="S47" s="115">
        <v>6.4465472573026554</v>
      </c>
      <c r="T47" s="115">
        <v>6.3982803614702934</v>
      </c>
      <c r="U47" s="115">
        <v>6.5556990131977866</v>
      </c>
      <c r="V47" s="115">
        <v>6.7421413443259262</v>
      </c>
      <c r="W47" s="115">
        <v>7.081057245858263</v>
      </c>
      <c r="X47" s="115">
        <v>7.3671367260273986</v>
      </c>
      <c r="Y47" s="115">
        <v>7.4815947079708582</v>
      </c>
      <c r="Z47" s="115">
        <v>7.7607891299770833</v>
      </c>
      <c r="AA47" s="115">
        <v>7.6794677495690147</v>
      </c>
      <c r="AB47" s="115">
        <v>7.5482916781855174</v>
      </c>
      <c r="AC47" s="115">
        <v>7.6656095745892951</v>
      </c>
      <c r="AD47" s="115">
        <v>8.1009709964365921</v>
      </c>
      <c r="AE47" s="115">
        <v>7.930146967299355</v>
      </c>
      <c r="AF47" s="115">
        <v>7.5840137189315247</v>
      </c>
      <c r="AG47" s="115">
        <v>7.2004572664724096</v>
      </c>
      <c r="AH47" s="115">
        <v>7.4916594604650282</v>
      </c>
      <c r="AI47" s="115">
        <v>7.7222227677049515</v>
      </c>
      <c r="AJ47" s="108" t="s">
        <v>78</v>
      </c>
    </row>
    <row r="48" spans="2:39" ht="11.25" customHeight="1" outlineLevel="2" x14ac:dyDescent="0.2">
      <c r="B48" s="81" t="s">
        <v>79</v>
      </c>
      <c r="C48" s="115">
        <v>0</v>
      </c>
      <c r="D48" s="115">
        <v>0</v>
      </c>
      <c r="E48" s="115">
        <v>0.10694627258585616</v>
      </c>
      <c r="F48" s="115">
        <v>0.37545226236528878</v>
      </c>
      <c r="G48" s="115">
        <v>0.48287592155693654</v>
      </c>
      <c r="H48" s="115">
        <v>0.62220057108775317</v>
      </c>
      <c r="I48" s="115">
        <v>0.58437266470257487</v>
      </c>
      <c r="J48" s="115">
        <v>0.4842008930001393</v>
      </c>
      <c r="K48" s="115">
        <v>0.52690890374249866</v>
      </c>
      <c r="L48" s="115">
        <v>0.59034132644242288</v>
      </c>
      <c r="M48" s="115">
        <v>0.64413284515639158</v>
      </c>
      <c r="N48" s="115">
        <v>0.78083598950563571</v>
      </c>
      <c r="O48" s="115">
        <v>0.85434862327619099</v>
      </c>
      <c r="P48" s="115">
        <v>0.71562858665918128</v>
      </c>
      <c r="Q48" s="115">
        <v>0.93921677876639864</v>
      </c>
      <c r="R48" s="115">
        <v>0.96015535591866441</v>
      </c>
      <c r="S48" s="115">
        <v>2.0088585917471273</v>
      </c>
      <c r="T48" s="115">
        <v>2.0280796632170643</v>
      </c>
      <c r="U48" s="115">
        <v>2.0739274635782219</v>
      </c>
      <c r="V48" s="115">
        <v>2.16294737006708</v>
      </c>
      <c r="W48" s="115">
        <v>2.2330240464328655</v>
      </c>
      <c r="X48" s="115">
        <v>2.3095314998563428</v>
      </c>
      <c r="Y48" s="115">
        <v>2.2794988209479841</v>
      </c>
      <c r="Z48" s="115">
        <v>2.3630895250681032</v>
      </c>
      <c r="AA48" s="115">
        <v>2.5208895492485115</v>
      </c>
      <c r="AB48" s="115">
        <v>2.4177498407501101</v>
      </c>
      <c r="AC48" s="115">
        <v>2.4601353747837789</v>
      </c>
      <c r="AD48" s="115">
        <v>2.6141127110221358</v>
      </c>
      <c r="AE48" s="115">
        <v>2.6319737818279791</v>
      </c>
      <c r="AF48" s="115">
        <v>2.4302663218488161</v>
      </c>
      <c r="AG48" s="115">
        <v>2.3352928115387965</v>
      </c>
      <c r="AH48" s="115">
        <v>2.3342028541495305</v>
      </c>
      <c r="AI48" s="115">
        <v>2.4191618613560331</v>
      </c>
      <c r="AJ48" s="108" t="s">
        <v>38</v>
      </c>
    </row>
    <row r="49" spans="2:36" ht="11.25" customHeight="1" outlineLevel="2" x14ac:dyDescent="0.2">
      <c r="B49" s="81" t="s">
        <v>80</v>
      </c>
      <c r="C49" s="115">
        <v>0</v>
      </c>
      <c r="D49" s="115">
        <v>0</v>
      </c>
      <c r="E49" s="115">
        <v>0</v>
      </c>
      <c r="F49" s="115">
        <v>0</v>
      </c>
      <c r="G49" s="115">
        <v>0</v>
      </c>
      <c r="H49" s="115">
        <v>0</v>
      </c>
      <c r="I49" s="115">
        <v>0</v>
      </c>
      <c r="J49" s="115">
        <v>0</v>
      </c>
      <c r="K49" s="115">
        <v>0</v>
      </c>
      <c r="L49" s="115">
        <v>0</v>
      </c>
      <c r="M49" s="115">
        <v>0</v>
      </c>
      <c r="N49" s="115">
        <v>0</v>
      </c>
      <c r="O49" s="115">
        <v>0</v>
      </c>
      <c r="P49" s="115">
        <v>0</v>
      </c>
      <c r="Q49" s="115">
        <v>0</v>
      </c>
      <c r="R49" s="115">
        <v>0</v>
      </c>
      <c r="S49" s="115">
        <v>0</v>
      </c>
      <c r="T49" s="115">
        <v>0.14116938111570193</v>
      </c>
      <c r="U49" s="115">
        <v>0.1272466060733283</v>
      </c>
      <c r="V49" s="115">
        <v>0.11862147190495537</v>
      </c>
      <c r="W49" s="115">
        <v>0.1406611823457064</v>
      </c>
      <c r="X49" s="115">
        <v>9.4387990234625394E-2</v>
      </c>
      <c r="Y49" s="115">
        <v>8.1014761582552608E-2</v>
      </c>
      <c r="Z49" s="115">
        <v>0.23898471199892676</v>
      </c>
      <c r="AA49" s="115">
        <v>0.25630423176241751</v>
      </c>
      <c r="AB49" s="115">
        <v>0.1644542766471479</v>
      </c>
      <c r="AC49" s="115">
        <v>0.1326921874673255</v>
      </c>
      <c r="AD49" s="115">
        <v>0.11615930330746765</v>
      </c>
      <c r="AE49" s="115">
        <v>0.12303395330290831</v>
      </c>
      <c r="AF49" s="115">
        <v>5.7389218693876989E-2</v>
      </c>
      <c r="AG49" s="115">
        <v>5.6523865271075328E-2</v>
      </c>
      <c r="AH49" s="115">
        <v>0.17450097588996175</v>
      </c>
      <c r="AI49" s="115">
        <v>8.6420911113339202E-2</v>
      </c>
      <c r="AJ49" s="108" t="s">
        <v>81</v>
      </c>
    </row>
    <row r="50" spans="2:36" ht="11.25" customHeight="1" x14ac:dyDescent="0.2">
      <c r="B50" s="105" t="s">
        <v>82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v>0</v>
      </c>
      <c r="I50" s="114">
        <v>1.4169267481419814</v>
      </c>
      <c r="J50" s="114">
        <v>1.199583649111295</v>
      </c>
      <c r="K50" s="114">
        <v>1.3109229869128995</v>
      </c>
      <c r="L50" s="114">
        <v>2.0128095840043949</v>
      </c>
      <c r="M50" s="114">
        <v>2.1016587517528111</v>
      </c>
      <c r="N50" s="114">
        <v>2.1560198436595259</v>
      </c>
      <c r="O50" s="114">
        <v>2.4869329689998798</v>
      </c>
      <c r="P50" s="114">
        <v>2.6024721422728763</v>
      </c>
      <c r="Q50" s="114">
        <v>2.2101494534417321</v>
      </c>
      <c r="R50" s="114">
        <v>2.5057481715273164</v>
      </c>
      <c r="S50" s="114">
        <v>2.9357199362270912</v>
      </c>
      <c r="T50" s="114">
        <v>2.4816770517962596</v>
      </c>
      <c r="U50" s="114">
        <v>2.1619621245775944</v>
      </c>
      <c r="V50" s="114">
        <v>2.0507784260456323</v>
      </c>
      <c r="W50" s="114">
        <v>2.2063584194478976</v>
      </c>
      <c r="X50" s="114">
        <v>2.3639998920950025</v>
      </c>
      <c r="Y50" s="114">
        <v>2.3750850843986551</v>
      </c>
      <c r="Z50" s="114">
        <v>2.9596344839196447</v>
      </c>
      <c r="AA50" s="114">
        <v>2.9978915504955554</v>
      </c>
      <c r="AB50" s="114">
        <v>2.9874038868452888</v>
      </c>
      <c r="AC50" s="114">
        <v>3.2842008555901838</v>
      </c>
      <c r="AD50" s="114">
        <v>3.1175636945141605</v>
      </c>
      <c r="AE50" s="114">
        <v>2.8170609603335128</v>
      </c>
      <c r="AF50" s="114">
        <v>2.7302628200328587</v>
      </c>
      <c r="AG50" s="114">
        <v>2.9117298199336883</v>
      </c>
      <c r="AH50" s="114">
        <v>2.9551960814923</v>
      </c>
      <c r="AI50" s="114">
        <v>3.3223521135072689</v>
      </c>
      <c r="AJ50" s="103" t="s">
        <v>83</v>
      </c>
    </row>
    <row r="51" spans="2:36" ht="11.25" customHeight="1" outlineLevel="1" x14ac:dyDescent="0.2">
      <c r="B51" s="81" t="s">
        <v>84</v>
      </c>
      <c r="C51" s="115">
        <v>0</v>
      </c>
      <c r="D51" s="115">
        <v>0</v>
      </c>
      <c r="E51" s="115">
        <v>0</v>
      </c>
      <c r="F51" s="115">
        <v>0</v>
      </c>
      <c r="G51" s="115">
        <v>0</v>
      </c>
      <c r="H51" s="115">
        <v>0</v>
      </c>
      <c r="I51" s="115">
        <v>1.1573655450818672</v>
      </c>
      <c r="J51" s="115">
        <v>0.91675762797218552</v>
      </c>
      <c r="K51" s="115">
        <v>0.87732548051234815</v>
      </c>
      <c r="L51" s="115">
        <v>1.4861039728497041</v>
      </c>
      <c r="M51" s="115">
        <v>0.97774577315264977</v>
      </c>
      <c r="N51" s="115">
        <v>0.89703114345416768</v>
      </c>
      <c r="O51" s="115">
        <v>0.93463614155723274</v>
      </c>
      <c r="P51" s="115">
        <v>1.3173168030456917</v>
      </c>
      <c r="Q51" s="115">
        <v>1.2400626406847153</v>
      </c>
      <c r="R51" s="115">
        <v>1.4594744545159428</v>
      </c>
      <c r="S51" s="115">
        <v>1.8736948980966321</v>
      </c>
      <c r="T51" s="115">
        <v>1.5218865966450472</v>
      </c>
      <c r="U51" s="115">
        <v>1.2553973317010902</v>
      </c>
      <c r="V51" s="115">
        <v>1.2360117278435567</v>
      </c>
      <c r="W51" s="115">
        <v>1.4045600516029428</v>
      </c>
      <c r="X51" s="115">
        <v>1.4719366313126321</v>
      </c>
      <c r="Y51" s="115">
        <v>1.5593598602025573</v>
      </c>
      <c r="Z51" s="115">
        <v>1.9442720431421638</v>
      </c>
      <c r="AA51" s="115">
        <v>1.808236650796283</v>
      </c>
      <c r="AB51" s="115">
        <v>1.6710182377632561</v>
      </c>
      <c r="AC51" s="115">
        <v>1.934796412542886</v>
      </c>
      <c r="AD51" s="115">
        <v>1.7905590840542014</v>
      </c>
      <c r="AE51" s="115">
        <v>1.3514138487693694</v>
      </c>
      <c r="AF51" s="115">
        <v>1.4185806205857954</v>
      </c>
      <c r="AG51" s="115">
        <v>1.4353554573635843</v>
      </c>
      <c r="AH51" s="115">
        <v>1.4893556338920264</v>
      </c>
      <c r="AI51" s="115">
        <v>1.7386145940397026</v>
      </c>
      <c r="AJ51" s="108" t="s">
        <v>85</v>
      </c>
    </row>
    <row r="52" spans="2:36" ht="11.25" customHeight="1" outlineLevel="1" x14ac:dyDescent="0.2">
      <c r="B52" s="81" t="s">
        <v>86</v>
      </c>
      <c r="C52" s="115">
        <v>0</v>
      </c>
      <c r="D52" s="115">
        <v>0</v>
      </c>
      <c r="E52" s="115">
        <v>0</v>
      </c>
      <c r="F52" s="115">
        <v>0</v>
      </c>
      <c r="G52" s="115">
        <v>0</v>
      </c>
      <c r="H52" s="115">
        <v>0</v>
      </c>
      <c r="I52" s="115">
        <v>0.25956120306011427</v>
      </c>
      <c r="J52" s="115">
        <v>0.28282602113910948</v>
      </c>
      <c r="K52" s="115">
        <v>0.43359750640055139</v>
      </c>
      <c r="L52" s="115">
        <v>0.52670561115469094</v>
      </c>
      <c r="M52" s="115">
        <v>1.1239129786001616</v>
      </c>
      <c r="N52" s="115">
        <v>1.2589887002053581</v>
      </c>
      <c r="O52" s="115">
        <v>1.5522968274426472</v>
      </c>
      <c r="P52" s="115">
        <v>1.2851553392271846</v>
      </c>
      <c r="Q52" s="115">
        <v>0.97008681275701691</v>
      </c>
      <c r="R52" s="115">
        <v>1.0462737170113736</v>
      </c>
      <c r="S52" s="115">
        <v>1.0620250381304586</v>
      </c>
      <c r="T52" s="115">
        <v>0.95979045515121231</v>
      </c>
      <c r="U52" s="115">
        <v>0.90656479287650404</v>
      </c>
      <c r="V52" s="115">
        <v>0.81476669820207581</v>
      </c>
      <c r="W52" s="115">
        <v>0.8017983678449544</v>
      </c>
      <c r="X52" s="115">
        <v>0.89206326078237075</v>
      </c>
      <c r="Y52" s="115">
        <v>0.81572522419609772</v>
      </c>
      <c r="Z52" s="115">
        <v>1.0153624407774806</v>
      </c>
      <c r="AA52" s="115">
        <v>1.1896548996992726</v>
      </c>
      <c r="AB52" s="115">
        <v>1.3163856490820327</v>
      </c>
      <c r="AC52" s="115">
        <v>1.3494044430472978</v>
      </c>
      <c r="AD52" s="115">
        <v>1.3270046104599595</v>
      </c>
      <c r="AE52" s="115">
        <v>1.3816500170777219</v>
      </c>
      <c r="AF52" s="115">
        <v>1.3116821994470629</v>
      </c>
      <c r="AG52" s="115">
        <v>1.476374362570104</v>
      </c>
      <c r="AH52" s="115">
        <v>1.4658404476002738</v>
      </c>
      <c r="AI52" s="115">
        <v>0</v>
      </c>
      <c r="AJ52" s="108" t="s">
        <v>187</v>
      </c>
    </row>
    <row r="53" spans="2:36" ht="11.25" hidden="1" customHeight="1" outlineLevel="1" x14ac:dyDescent="0.2">
      <c r="B53" s="81" t="s">
        <v>87</v>
      </c>
      <c r="C53" s="115">
        <v>0</v>
      </c>
      <c r="D53" s="115">
        <v>0</v>
      </c>
      <c r="E53" s="115">
        <v>0</v>
      </c>
      <c r="F53" s="115">
        <v>0</v>
      </c>
      <c r="G53" s="115">
        <v>0</v>
      </c>
      <c r="H53" s="115">
        <v>0</v>
      </c>
      <c r="I53" s="115">
        <v>0</v>
      </c>
      <c r="J53" s="115">
        <v>0</v>
      </c>
      <c r="K53" s="115">
        <v>0</v>
      </c>
      <c r="L53" s="115">
        <v>0</v>
      </c>
      <c r="M53" s="115">
        <v>0</v>
      </c>
      <c r="N53" s="115">
        <v>0</v>
      </c>
      <c r="O53" s="115">
        <v>0</v>
      </c>
      <c r="P53" s="115">
        <v>0</v>
      </c>
      <c r="Q53" s="115">
        <v>0</v>
      </c>
      <c r="R53" s="115">
        <v>0</v>
      </c>
      <c r="S53" s="115">
        <v>0</v>
      </c>
      <c r="T53" s="115">
        <v>0</v>
      </c>
      <c r="U53" s="115">
        <v>0</v>
      </c>
      <c r="V53" s="115">
        <v>0</v>
      </c>
      <c r="W53" s="115">
        <v>0</v>
      </c>
      <c r="X53" s="115">
        <v>0</v>
      </c>
      <c r="Y53" s="115">
        <v>0</v>
      </c>
      <c r="Z53" s="115">
        <v>0</v>
      </c>
      <c r="AA53" s="115">
        <v>0</v>
      </c>
      <c r="AB53" s="115">
        <v>0</v>
      </c>
      <c r="AC53" s="115">
        <v>0</v>
      </c>
      <c r="AD53" s="115">
        <v>0</v>
      </c>
      <c r="AE53" s="115">
        <v>0</v>
      </c>
      <c r="AF53" s="115">
        <v>0</v>
      </c>
      <c r="AG53" s="115">
        <v>0</v>
      </c>
      <c r="AH53" s="115">
        <v>0</v>
      </c>
      <c r="AI53" s="115">
        <v>0</v>
      </c>
      <c r="AJ53" s="108" t="s">
        <v>188</v>
      </c>
    </row>
    <row r="54" spans="2:36" ht="11.25" hidden="1" customHeight="1" outlineLevel="1" x14ac:dyDescent="0.2">
      <c r="B54" s="81" t="s">
        <v>88</v>
      </c>
      <c r="C54" s="115">
        <v>0</v>
      </c>
      <c r="D54" s="115">
        <v>0</v>
      </c>
      <c r="E54" s="115">
        <v>0</v>
      </c>
      <c r="F54" s="115">
        <v>0</v>
      </c>
      <c r="G54" s="115">
        <v>0</v>
      </c>
      <c r="H54" s="115">
        <v>0</v>
      </c>
      <c r="I54" s="115">
        <v>0</v>
      </c>
      <c r="J54" s="115">
        <v>0</v>
      </c>
      <c r="K54" s="115">
        <v>0</v>
      </c>
      <c r="L54" s="115">
        <v>0</v>
      </c>
      <c r="M54" s="115">
        <v>0</v>
      </c>
      <c r="N54" s="115">
        <v>0</v>
      </c>
      <c r="O54" s="115">
        <v>0</v>
      </c>
      <c r="P54" s="115">
        <v>0</v>
      </c>
      <c r="Q54" s="115">
        <v>0</v>
      </c>
      <c r="R54" s="115">
        <v>0</v>
      </c>
      <c r="S54" s="115">
        <v>0</v>
      </c>
      <c r="T54" s="115">
        <v>0</v>
      </c>
      <c r="U54" s="115">
        <v>0</v>
      </c>
      <c r="V54" s="115">
        <v>0</v>
      </c>
      <c r="W54" s="115">
        <v>0</v>
      </c>
      <c r="X54" s="115">
        <v>0</v>
      </c>
      <c r="Y54" s="115">
        <v>0</v>
      </c>
      <c r="Z54" s="115">
        <v>0</v>
      </c>
      <c r="AA54" s="115">
        <v>0</v>
      </c>
      <c r="AB54" s="115">
        <v>0</v>
      </c>
      <c r="AC54" s="115">
        <v>0</v>
      </c>
      <c r="AD54" s="115">
        <v>0</v>
      </c>
      <c r="AE54" s="115">
        <v>0</v>
      </c>
      <c r="AF54" s="115">
        <v>0</v>
      </c>
      <c r="AG54" s="115">
        <v>0</v>
      </c>
      <c r="AH54" s="115">
        <v>0</v>
      </c>
      <c r="AI54" s="115">
        <v>0</v>
      </c>
      <c r="AJ54" s="108" t="s">
        <v>189</v>
      </c>
    </row>
    <row r="55" spans="2:36" ht="11.25" customHeight="1" x14ac:dyDescent="0.2">
      <c r="B55" s="105" t="s">
        <v>89</v>
      </c>
      <c r="C55" s="114">
        <v>4.3810596612624213</v>
      </c>
      <c r="D55" s="114">
        <v>2.9628171811191968</v>
      </c>
      <c r="E55" s="114">
        <v>2.5921383271508915</v>
      </c>
      <c r="F55" s="114">
        <v>2.0212315323812233</v>
      </c>
      <c r="G55" s="114">
        <v>2.2537740564279574</v>
      </c>
      <c r="H55" s="114">
        <v>2.0810370805988803</v>
      </c>
      <c r="I55" s="114">
        <v>1.8756547204361131</v>
      </c>
      <c r="J55" s="114">
        <v>1.711980694131467</v>
      </c>
      <c r="K55" s="114">
        <v>1.5652741007498485</v>
      </c>
      <c r="L55" s="114">
        <v>1.4272467996774989</v>
      </c>
      <c r="M55" s="114">
        <v>1.3017694431191349</v>
      </c>
      <c r="N55" s="114">
        <v>1.5599503082357131</v>
      </c>
      <c r="O55" s="114">
        <v>1.2706766312977504</v>
      </c>
      <c r="P55" s="114">
        <v>1.5783756068487527</v>
      </c>
      <c r="Q55" s="114">
        <v>1.5813166916626649</v>
      </c>
      <c r="R55" s="114">
        <v>1.6424552060790398</v>
      </c>
      <c r="S55" s="114">
        <v>1.8241539283305626</v>
      </c>
      <c r="T55" s="114">
        <v>1.5075276538801359</v>
      </c>
      <c r="U55" s="114">
        <v>1.4412311968849179</v>
      </c>
      <c r="V55" s="114">
        <v>1.5526582793176131</v>
      </c>
      <c r="W55" s="114">
        <v>1.7155627405523468</v>
      </c>
      <c r="X55" s="114">
        <v>1.82899127622448</v>
      </c>
      <c r="Y55" s="114">
        <v>1.4114137981731454</v>
      </c>
      <c r="Z55" s="114">
        <v>1.5413461277430072</v>
      </c>
      <c r="AA55" s="114">
        <v>1.5062978748112492</v>
      </c>
      <c r="AB55" s="114">
        <v>1.3248760318498876</v>
      </c>
      <c r="AC55" s="114">
        <v>1.4168293682944799</v>
      </c>
      <c r="AD55" s="114">
        <v>1.7333019038916702</v>
      </c>
      <c r="AE55" s="114">
        <v>1.5615322096460125</v>
      </c>
      <c r="AF55" s="114">
        <v>1.409747466598035</v>
      </c>
      <c r="AG55" s="114">
        <v>1.3089660508625625</v>
      </c>
      <c r="AH55" s="114">
        <v>1.2284874739622444</v>
      </c>
      <c r="AI55" s="114">
        <v>1.0991684230066505</v>
      </c>
      <c r="AJ55" s="103" t="s">
        <v>90</v>
      </c>
    </row>
    <row r="56" spans="2:36" ht="11.25" customHeight="1" outlineLevel="2" x14ac:dyDescent="0.2">
      <c r="B56" s="49" t="s">
        <v>91</v>
      </c>
      <c r="C56" s="115">
        <v>2.8100736211127653</v>
      </c>
      <c r="D56" s="115">
        <v>0.97776545258553216</v>
      </c>
      <c r="E56" s="115">
        <v>0.9363407921502932</v>
      </c>
      <c r="F56" s="115">
        <v>0.64686383501150801</v>
      </c>
      <c r="G56" s="115">
        <v>0.66519385018393695</v>
      </c>
      <c r="H56" s="115">
        <v>0.42128273656594789</v>
      </c>
      <c r="I56" s="115">
        <v>0.32683857138903188</v>
      </c>
      <c r="J56" s="115">
        <v>0.38288983550545252</v>
      </c>
      <c r="K56" s="115">
        <v>0.33390467047076733</v>
      </c>
      <c r="L56" s="115">
        <v>0.18268312184834656</v>
      </c>
      <c r="M56" s="115">
        <v>0.14736383389221802</v>
      </c>
      <c r="N56" s="115">
        <v>0.13839115049043177</v>
      </c>
      <c r="O56" s="115">
        <v>0.11377548467159369</v>
      </c>
      <c r="P56" s="115">
        <v>0.10740799757002976</v>
      </c>
      <c r="Q56" s="115">
        <v>8.9966188859173624E-2</v>
      </c>
      <c r="R56" s="115">
        <v>7.6300730773217779E-2</v>
      </c>
      <c r="S56" s="115">
        <v>7.5898325057079427E-2</v>
      </c>
      <c r="T56" s="115">
        <v>7.9216189860353878E-2</v>
      </c>
      <c r="U56" s="115">
        <v>6.735228212703058E-2</v>
      </c>
      <c r="V56" s="115">
        <v>7.3828923690370696E-2</v>
      </c>
      <c r="W56" s="115">
        <v>5.9256948855484541E-2</v>
      </c>
      <c r="X56" s="115">
        <v>6.5362070686392076E-2</v>
      </c>
      <c r="Y56" s="115">
        <v>4.2877864348769237E-2</v>
      </c>
      <c r="Z56" s="115">
        <v>4.6927660128234842E-2</v>
      </c>
      <c r="AA56" s="115">
        <v>2.2293296768531895E-2</v>
      </c>
      <c r="AB56" s="115">
        <v>2.0211699081721313E-2</v>
      </c>
      <c r="AC56" s="115">
        <v>2.9496433460310032E-2</v>
      </c>
      <c r="AD56" s="115">
        <v>5.3594706158019811E-2</v>
      </c>
      <c r="AE56" s="115">
        <v>5.0998790783624202E-2</v>
      </c>
      <c r="AF56" s="115">
        <v>3.468137493872752E-2</v>
      </c>
      <c r="AG56" s="115">
        <v>3.6291876081049904E-2</v>
      </c>
      <c r="AH56" s="115">
        <v>3.3030561723336724E-2</v>
      </c>
      <c r="AI56" s="115">
        <v>2.6204266753849816E-2</v>
      </c>
      <c r="AJ56" s="107" t="s">
        <v>92</v>
      </c>
    </row>
    <row r="57" spans="2:36" ht="11.25" customHeight="1" outlineLevel="2" x14ac:dyDescent="0.2">
      <c r="B57" s="49" t="s">
        <v>93</v>
      </c>
      <c r="C57" s="115">
        <v>1.4476136836035456</v>
      </c>
      <c r="D57" s="115">
        <v>1.6652428087721574</v>
      </c>
      <c r="E57" s="115">
        <v>1.3828227832954409</v>
      </c>
      <c r="F57" s="115">
        <v>1.1351040016312046</v>
      </c>
      <c r="G57" s="115">
        <v>1.2897792534621846</v>
      </c>
      <c r="H57" s="115">
        <v>1.6025889784686373</v>
      </c>
      <c r="I57" s="115">
        <v>1.4338460617872928</v>
      </c>
      <c r="J57" s="115">
        <v>1.3290908586260144</v>
      </c>
      <c r="K57" s="115">
        <v>1.2313694302790814</v>
      </c>
      <c r="L57" s="115">
        <v>1.2445636778291522</v>
      </c>
      <c r="M57" s="115">
        <v>1.154405609226917</v>
      </c>
      <c r="N57" s="115">
        <v>1.4215591577452815</v>
      </c>
      <c r="O57" s="115">
        <v>1.1569011466261567</v>
      </c>
      <c r="P57" s="115">
        <v>1.4709676092787229</v>
      </c>
      <c r="Q57" s="115">
        <v>1.3973086974559612</v>
      </c>
      <c r="R57" s="115">
        <v>1.4736198064591044</v>
      </c>
      <c r="S57" s="115">
        <v>1.4039580218000125</v>
      </c>
      <c r="T57" s="115">
        <v>1.3476432462393808</v>
      </c>
      <c r="U57" s="115">
        <v>1.2585496645403693</v>
      </c>
      <c r="V57" s="115">
        <v>1.351354415230962</v>
      </c>
      <c r="W57" s="115">
        <v>1.4347588741634194</v>
      </c>
      <c r="X57" s="115">
        <v>1.6375635450804522</v>
      </c>
      <c r="Y57" s="115">
        <v>1.2313964880129469</v>
      </c>
      <c r="Z57" s="115">
        <v>1.3600192789117669</v>
      </c>
      <c r="AA57" s="115">
        <v>1.3358172572855689</v>
      </c>
      <c r="AB57" s="115">
        <v>1.2446211117204917</v>
      </c>
      <c r="AC57" s="115">
        <v>1.1792329361991085</v>
      </c>
      <c r="AD57" s="115">
        <v>1.4490401766755721</v>
      </c>
      <c r="AE57" s="115">
        <v>1.2846720648056535</v>
      </c>
      <c r="AF57" s="115">
        <v>1.1845087849063325</v>
      </c>
      <c r="AG57" s="115">
        <v>1.0864312574580981</v>
      </c>
      <c r="AH57" s="115">
        <v>1.0660250883012978</v>
      </c>
      <c r="AI57" s="115">
        <v>0.96391096298940382</v>
      </c>
      <c r="AJ57" s="107" t="s">
        <v>94</v>
      </c>
    </row>
    <row r="58" spans="2:36" ht="11.25" customHeight="1" outlineLevel="2" x14ac:dyDescent="0.2">
      <c r="B58" s="49" t="s">
        <v>95</v>
      </c>
      <c r="C58" s="115">
        <v>0.12337235654611041</v>
      </c>
      <c r="D58" s="115">
        <v>0.31980891976150755</v>
      </c>
      <c r="E58" s="115">
        <v>0.18696900801723107</v>
      </c>
      <c r="F58" s="115">
        <v>0.14953980983656898</v>
      </c>
      <c r="G58" s="115">
        <v>9.6582126151704459E-2</v>
      </c>
      <c r="H58" s="115">
        <v>0</v>
      </c>
      <c r="I58" s="115">
        <v>0</v>
      </c>
      <c r="J58" s="115">
        <v>0</v>
      </c>
      <c r="K58" s="115">
        <v>0</v>
      </c>
      <c r="L58" s="115">
        <v>0</v>
      </c>
      <c r="M58" s="115">
        <v>0</v>
      </c>
      <c r="N58" s="115">
        <v>0</v>
      </c>
      <c r="O58" s="115">
        <v>0</v>
      </c>
      <c r="P58" s="115">
        <v>0</v>
      </c>
      <c r="Q58" s="115">
        <v>0</v>
      </c>
      <c r="R58" s="115">
        <v>9.2534668846717849E-2</v>
      </c>
      <c r="S58" s="115">
        <v>0.19231820633477853</v>
      </c>
      <c r="T58" s="115">
        <v>8.0668217780401091E-2</v>
      </c>
      <c r="U58" s="115">
        <v>0.1153292502175181</v>
      </c>
      <c r="V58" s="115">
        <v>0.1274749403962803</v>
      </c>
      <c r="W58" s="115">
        <v>0.22154691753344283</v>
      </c>
      <c r="X58" s="115">
        <v>0.12606566045763559</v>
      </c>
      <c r="Y58" s="115">
        <v>0.13713944581142939</v>
      </c>
      <c r="Z58" s="115">
        <v>0.13439918870300543</v>
      </c>
      <c r="AA58" s="115">
        <v>0.14818732075714861</v>
      </c>
      <c r="AB58" s="115">
        <v>6.0043221047674303E-2</v>
      </c>
      <c r="AC58" s="115">
        <v>7.0018910494359599E-2</v>
      </c>
      <c r="AD58" s="115">
        <v>6.035805469067055E-2</v>
      </c>
      <c r="AE58" s="115">
        <v>4.8915403555347181E-2</v>
      </c>
      <c r="AF58" s="115">
        <v>4.6353939740185354E-2</v>
      </c>
      <c r="AG58" s="115">
        <v>4.6431979539712551E-2</v>
      </c>
      <c r="AH58" s="115">
        <v>4.2054639074577425E-2</v>
      </c>
      <c r="AI58" s="115">
        <v>5.2956497667705035E-2</v>
      </c>
      <c r="AJ58" s="107" t="s">
        <v>96</v>
      </c>
    </row>
    <row r="59" spans="2:36" ht="11.25" hidden="1" customHeight="1" outlineLevel="2" x14ac:dyDescent="0.2">
      <c r="B59" s="49" t="s">
        <v>97</v>
      </c>
      <c r="C59" s="115">
        <v>0</v>
      </c>
      <c r="D59" s="115">
        <v>0</v>
      </c>
      <c r="E59" s="115">
        <v>0</v>
      </c>
      <c r="F59" s="115">
        <v>0</v>
      </c>
      <c r="G59" s="115">
        <v>0</v>
      </c>
      <c r="H59" s="115">
        <v>0</v>
      </c>
      <c r="I59" s="115">
        <v>0</v>
      </c>
      <c r="J59" s="115">
        <v>0</v>
      </c>
      <c r="K59" s="115">
        <v>0</v>
      </c>
      <c r="L59" s="115">
        <v>0</v>
      </c>
      <c r="M59" s="115">
        <v>0</v>
      </c>
      <c r="N59" s="115">
        <v>0</v>
      </c>
      <c r="O59" s="115">
        <v>0</v>
      </c>
      <c r="P59" s="115">
        <v>0</v>
      </c>
      <c r="Q59" s="115">
        <v>4.2256670244264702E-2</v>
      </c>
      <c r="R59" s="115">
        <v>0</v>
      </c>
      <c r="S59" s="115">
        <v>0</v>
      </c>
      <c r="T59" s="115">
        <v>0</v>
      </c>
      <c r="U59" s="115">
        <v>0</v>
      </c>
      <c r="V59" s="115">
        <v>0</v>
      </c>
      <c r="W59" s="115">
        <v>0</v>
      </c>
      <c r="X59" s="115">
        <v>0</v>
      </c>
      <c r="Y59" s="115">
        <v>0</v>
      </c>
      <c r="Z59" s="115">
        <v>0</v>
      </c>
      <c r="AA59" s="115">
        <v>0</v>
      </c>
      <c r="AB59" s="115">
        <v>0</v>
      </c>
      <c r="AC59" s="115">
        <v>0</v>
      </c>
      <c r="AD59" s="115">
        <v>0</v>
      </c>
      <c r="AE59" s="115">
        <v>0.17694595050138734</v>
      </c>
      <c r="AF59" s="115">
        <v>0</v>
      </c>
      <c r="AG59" s="115">
        <v>0</v>
      </c>
      <c r="AH59" s="115">
        <v>4.2054639074577425E-2</v>
      </c>
      <c r="AI59" s="115">
        <v>5.2956497667705035E-2</v>
      </c>
      <c r="AJ59" s="107" t="s">
        <v>98</v>
      </c>
    </row>
    <row r="60" spans="2:36" ht="11.25" hidden="1" customHeight="1" outlineLevel="2" x14ac:dyDescent="0.2">
      <c r="B60" s="49" t="s">
        <v>99</v>
      </c>
      <c r="C60" s="115">
        <v>0</v>
      </c>
      <c r="D60" s="115">
        <v>0</v>
      </c>
      <c r="E60" s="115">
        <v>8.6005743687926295E-2</v>
      </c>
      <c r="F60" s="115">
        <v>8.9723885901941386E-2</v>
      </c>
      <c r="G60" s="115">
        <v>0.20221882663013119</v>
      </c>
      <c r="H60" s="115">
        <v>5.7165365564294975E-2</v>
      </c>
      <c r="I60" s="115">
        <v>0.11497008725978813</v>
      </c>
      <c r="J60" s="115">
        <v>0</v>
      </c>
      <c r="K60" s="115">
        <v>0</v>
      </c>
      <c r="L60" s="115">
        <v>0</v>
      </c>
      <c r="M60" s="115">
        <v>0</v>
      </c>
      <c r="N60" s="115">
        <v>0</v>
      </c>
      <c r="O60" s="115">
        <v>0</v>
      </c>
      <c r="P60" s="115">
        <v>0</v>
      </c>
      <c r="Q60" s="115">
        <v>0</v>
      </c>
      <c r="R60" s="115">
        <v>0</v>
      </c>
      <c r="S60" s="115">
        <v>0</v>
      </c>
      <c r="T60" s="115">
        <v>0</v>
      </c>
      <c r="U60" s="115">
        <v>0</v>
      </c>
      <c r="V60" s="115">
        <v>0</v>
      </c>
      <c r="W60" s="115">
        <v>0</v>
      </c>
      <c r="X60" s="115">
        <v>0</v>
      </c>
      <c r="Y60" s="115">
        <v>0</v>
      </c>
      <c r="Z60" s="115">
        <v>0</v>
      </c>
      <c r="AA60" s="115">
        <v>0</v>
      </c>
      <c r="AB60" s="115">
        <v>0</v>
      </c>
      <c r="AC60" s="115">
        <v>0</v>
      </c>
      <c r="AD60" s="115">
        <v>0</v>
      </c>
      <c r="AE60" s="115">
        <v>0</v>
      </c>
      <c r="AF60" s="115">
        <v>0</v>
      </c>
      <c r="AG60" s="115">
        <v>0</v>
      </c>
      <c r="AH60" s="115">
        <v>0</v>
      </c>
      <c r="AI60" s="115">
        <v>0</v>
      </c>
      <c r="AJ60" s="107" t="s">
        <v>100</v>
      </c>
    </row>
    <row r="61" spans="2:36" ht="11.25" hidden="1" customHeight="1" outlineLevel="2" x14ac:dyDescent="0.2">
      <c r="B61" s="49" t="s">
        <v>101</v>
      </c>
      <c r="C61" s="115">
        <v>0</v>
      </c>
      <c r="D61" s="115">
        <v>0</v>
      </c>
      <c r="E61" s="115">
        <v>0</v>
      </c>
      <c r="F61" s="115">
        <v>0</v>
      </c>
      <c r="G61" s="115">
        <v>0</v>
      </c>
      <c r="H61" s="115">
        <v>0</v>
      </c>
      <c r="I61" s="115">
        <v>0</v>
      </c>
      <c r="J61" s="115">
        <v>0</v>
      </c>
      <c r="K61" s="115">
        <v>0</v>
      </c>
      <c r="L61" s="115">
        <v>0</v>
      </c>
      <c r="M61" s="115">
        <v>0</v>
      </c>
      <c r="N61" s="115">
        <v>0</v>
      </c>
      <c r="O61" s="115">
        <v>0</v>
      </c>
      <c r="P61" s="115">
        <v>0</v>
      </c>
      <c r="Q61" s="115">
        <v>5.1785135103265566E-2</v>
      </c>
      <c r="R61" s="115">
        <v>0</v>
      </c>
      <c r="S61" s="115">
        <v>0.1519793751386922</v>
      </c>
      <c r="T61" s="115">
        <v>0</v>
      </c>
      <c r="U61" s="115">
        <v>0</v>
      </c>
      <c r="V61" s="115">
        <v>0</v>
      </c>
      <c r="W61" s="115">
        <v>0</v>
      </c>
      <c r="X61" s="115">
        <v>0</v>
      </c>
      <c r="Y61" s="115">
        <v>0</v>
      </c>
      <c r="Z61" s="115">
        <v>0</v>
      </c>
      <c r="AA61" s="115">
        <v>0</v>
      </c>
      <c r="AB61" s="115">
        <v>0</v>
      </c>
      <c r="AC61" s="115">
        <v>0</v>
      </c>
      <c r="AD61" s="115">
        <v>0</v>
      </c>
      <c r="AE61" s="115">
        <v>0</v>
      </c>
      <c r="AF61" s="115">
        <v>0</v>
      </c>
      <c r="AG61" s="115">
        <v>0</v>
      </c>
      <c r="AH61" s="115">
        <v>0</v>
      </c>
      <c r="AI61" s="115">
        <v>0</v>
      </c>
      <c r="AJ61" s="108" t="s">
        <v>81</v>
      </c>
    </row>
    <row r="62" spans="2:36" ht="11.25" customHeight="1" outlineLevel="2" x14ac:dyDescent="0.2">
      <c r="B62" s="49" t="s">
        <v>205</v>
      </c>
      <c r="C62" s="115">
        <v>0</v>
      </c>
      <c r="D62" s="115">
        <v>0</v>
      </c>
      <c r="E62" s="115">
        <v>0</v>
      </c>
      <c r="F62" s="115">
        <v>0</v>
      </c>
      <c r="G62" s="115">
        <v>0</v>
      </c>
      <c r="H62" s="115">
        <v>0</v>
      </c>
      <c r="I62" s="115">
        <v>0</v>
      </c>
      <c r="J62" s="115">
        <v>0</v>
      </c>
      <c r="K62" s="115">
        <v>0</v>
      </c>
      <c r="L62" s="115">
        <v>0</v>
      </c>
      <c r="M62" s="115">
        <v>0</v>
      </c>
      <c r="N62" s="115">
        <v>0</v>
      </c>
      <c r="O62" s="115">
        <v>0</v>
      </c>
      <c r="P62" s="115">
        <v>0</v>
      </c>
      <c r="Q62" s="115">
        <v>0</v>
      </c>
      <c r="R62" s="115">
        <v>0</v>
      </c>
      <c r="S62" s="115">
        <v>0</v>
      </c>
      <c r="T62" s="115">
        <v>0</v>
      </c>
      <c r="U62" s="115">
        <v>0</v>
      </c>
      <c r="V62" s="115">
        <v>0</v>
      </c>
      <c r="W62" s="115">
        <v>0</v>
      </c>
      <c r="X62" s="115">
        <v>0</v>
      </c>
      <c r="Y62" s="115">
        <v>0</v>
      </c>
      <c r="Z62" s="115">
        <v>0</v>
      </c>
      <c r="AA62" s="115">
        <v>0</v>
      </c>
      <c r="AB62" s="115">
        <v>0</v>
      </c>
      <c r="AC62" s="115">
        <v>0.13808108814070164</v>
      </c>
      <c r="AD62" s="115">
        <v>0.17030896636740764</v>
      </c>
      <c r="AE62" s="115">
        <v>0.17694595050138734</v>
      </c>
      <c r="AF62" s="115">
        <v>0.14420336701278949</v>
      </c>
      <c r="AG62" s="115">
        <v>0.1398109377837021</v>
      </c>
      <c r="AH62" s="115">
        <v>8.7377184863032267E-2</v>
      </c>
      <c r="AI62" s="115">
        <v>5.6096695595691817E-2</v>
      </c>
      <c r="AJ62" s="108" t="s">
        <v>206</v>
      </c>
    </row>
    <row r="63" spans="2:36" ht="11.25" customHeight="1" x14ac:dyDescent="0.2">
      <c r="B63" s="106" t="s">
        <v>102</v>
      </c>
      <c r="C63" s="114">
        <v>7.5377827841922453</v>
      </c>
      <c r="D63" s="114">
        <v>2.825947909165321</v>
      </c>
      <c r="E63" s="114">
        <v>7.1452076103865014</v>
      </c>
      <c r="F63" s="114">
        <v>4.9551452020140996</v>
      </c>
      <c r="G63" s="114">
        <v>4.1829186819697686</v>
      </c>
      <c r="H63" s="114">
        <v>6.292176197107703</v>
      </c>
      <c r="I63" s="114">
        <v>7.6917445580624006</v>
      </c>
      <c r="J63" s="114">
        <v>7.2374447083566702</v>
      </c>
      <c r="K63" s="114">
        <v>7.7019857478150975</v>
      </c>
      <c r="L63" s="114">
        <v>6.2122002715530931</v>
      </c>
      <c r="M63" s="114">
        <v>4.6436531631980591</v>
      </c>
      <c r="N63" s="114">
        <v>5.1874839261049086</v>
      </c>
      <c r="O63" s="114">
        <v>4.772055448549418</v>
      </c>
      <c r="P63" s="114">
        <v>5.8560822109288351</v>
      </c>
      <c r="Q63" s="114">
        <v>5.9076016179782718</v>
      </c>
      <c r="R63" s="114">
        <v>8.6781740286257403</v>
      </c>
      <c r="S63" s="114">
        <v>8.381668495799218</v>
      </c>
      <c r="T63" s="114">
        <v>5.444459354434831</v>
      </c>
      <c r="U63" s="114">
        <v>5.4342373840826417</v>
      </c>
      <c r="V63" s="114">
        <v>4.6259973102324778</v>
      </c>
      <c r="W63" s="114">
        <v>4.8499590502632017</v>
      </c>
      <c r="X63" s="114">
        <v>4.3538162632978423</v>
      </c>
      <c r="Y63" s="114">
        <v>4.3964800779984383</v>
      </c>
      <c r="Z63" s="114">
        <v>4.0393102302563699</v>
      </c>
      <c r="AA63" s="114">
        <v>4.4146312372731238</v>
      </c>
      <c r="AB63" s="114">
        <v>4.7226289508501562</v>
      </c>
      <c r="AC63" s="114">
        <v>4.3803135327035791</v>
      </c>
      <c r="AD63" s="114">
        <v>6.1396597051379311</v>
      </c>
      <c r="AE63" s="114">
        <v>6.8594878957050254</v>
      </c>
      <c r="AF63" s="114">
        <v>5.2154613212705145</v>
      </c>
      <c r="AG63" s="114">
        <v>5.035474543307064</v>
      </c>
      <c r="AH63" s="114">
        <v>4.5846328323116285</v>
      </c>
      <c r="AI63" s="114">
        <v>4.9792591207519097</v>
      </c>
      <c r="AJ63" s="109" t="s">
        <v>103</v>
      </c>
    </row>
    <row r="64" spans="2:36" ht="11.25" customHeight="1" outlineLevel="1" x14ac:dyDescent="0.2">
      <c r="B64" s="49" t="s">
        <v>104</v>
      </c>
      <c r="C64" s="115">
        <v>3.7977229754193988</v>
      </c>
      <c r="D64" s="115">
        <v>2.825947909165321</v>
      </c>
      <c r="E64" s="115">
        <v>4.1937148498264927</v>
      </c>
      <c r="F64" s="115">
        <v>2.6798995435090616</v>
      </c>
      <c r="G64" s="115">
        <v>1.9269841709073487</v>
      </c>
      <c r="H64" s="115">
        <v>2.7514495958064487</v>
      </c>
      <c r="I64" s="115">
        <v>3.8238848134216248</v>
      </c>
      <c r="J64" s="115">
        <v>3.6833673364109969</v>
      </c>
      <c r="K64" s="115">
        <v>4.2514997683610973</v>
      </c>
      <c r="L64" s="115">
        <v>3.1129787424613302</v>
      </c>
      <c r="M64" s="115">
        <v>2.7009231944738494</v>
      </c>
      <c r="N64" s="115">
        <v>3.740194601965853</v>
      </c>
      <c r="O64" s="115">
        <v>3.0244418508990769</v>
      </c>
      <c r="P64" s="115">
        <v>4.0607783967954116</v>
      </c>
      <c r="Q64" s="115">
        <v>4.9942048371256051</v>
      </c>
      <c r="R64" s="115">
        <v>4.6309932850754549</v>
      </c>
      <c r="S64" s="115">
        <v>6.608734101672205</v>
      </c>
      <c r="T64" s="115">
        <v>3.7625270137134681</v>
      </c>
      <c r="U64" s="115">
        <v>3.1597907974595607</v>
      </c>
      <c r="V64" s="115">
        <v>2.0556853484128585</v>
      </c>
      <c r="W64" s="115">
        <v>2.7184865999314223</v>
      </c>
      <c r="X64" s="115">
        <v>2.4341637815708559</v>
      </c>
      <c r="Y64" s="115">
        <v>2.6586367499375889</v>
      </c>
      <c r="Z64" s="115">
        <v>2.656608117071332</v>
      </c>
      <c r="AA64" s="115">
        <v>2.9779095492698056</v>
      </c>
      <c r="AB64" s="115">
        <v>3.1040161421049146</v>
      </c>
      <c r="AC64" s="115">
        <v>2.9579147770342198</v>
      </c>
      <c r="AD64" s="115">
        <v>3.5958495866310827</v>
      </c>
      <c r="AE64" s="115">
        <v>3.8633542049019436</v>
      </c>
      <c r="AF64" s="115">
        <v>2.96197762841989</v>
      </c>
      <c r="AG64" s="115">
        <v>3.7427365492335474</v>
      </c>
      <c r="AH64" s="115">
        <v>3.5309370619635265</v>
      </c>
      <c r="AI64" s="115">
        <v>4.058938176891334</v>
      </c>
      <c r="AJ64" s="107" t="s">
        <v>105</v>
      </c>
    </row>
    <row r="65" spans="2:36" ht="11.25" customHeight="1" outlineLevel="1" x14ac:dyDescent="0.2">
      <c r="B65" s="81" t="s">
        <v>106</v>
      </c>
      <c r="C65" s="115">
        <v>0</v>
      </c>
      <c r="D65" s="115">
        <v>0</v>
      </c>
      <c r="E65" s="115">
        <v>0</v>
      </c>
      <c r="F65" s="115">
        <v>0</v>
      </c>
      <c r="G65" s="115">
        <v>0</v>
      </c>
      <c r="H65" s="115">
        <v>0</v>
      </c>
      <c r="I65" s="115">
        <v>0</v>
      </c>
      <c r="J65" s="115">
        <v>0</v>
      </c>
      <c r="K65" s="115">
        <v>0</v>
      </c>
      <c r="L65" s="115">
        <v>0</v>
      </c>
      <c r="M65" s="115">
        <v>0</v>
      </c>
      <c r="N65" s="115">
        <v>0</v>
      </c>
      <c r="O65" s="115">
        <v>0</v>
      </c>
      <c r="P65" s="115">
        <v>0</v>
      </c>
      <c r="Q65" s="115">
        <v>0</v>
      </c>
      <c r="R65" s="115">
        <v>0</v>
      </c>
      <c r="S65" s="115">
        <v>0</v>
      </c>
      <c r="T65" s="115">
        <v>0</v>
      </c>
      <c r="U65" s="115">
        <v>0</v>
      </c>
      <c r="V65" s="115">
        <v>0</v>
      </c>
      <c r="W65" s="115">
        <v>0</v>
      </c>
      <c r="X65" s="115">
        <v>0</v>
      </c>
      <c r="Y65" s="115">
        <v>0</v>
      </c>
      <c r="Z65" s="115">
        <v>0</v>
      </c>
      <c r="AA65" s="115">
        <v>0</v>
      </c>
      <c r="AB65" s="115">
        <v>4.04902326069028E-2</v>
      </c>
      <c r="AC65" s="115">
        <v>5.2006454504160957E-2</v>
      </c>
      <c r="AD65" s="115">
        <v>6.2821242071445779E-2</v>
      </c>
      <c r="AE65" s="115">
        <v>3.7941861774934173E-2</v>
      </c>
      <c r="AF65" s="115">
        <v>4.1470562492119986E-2</v>
      </c>
      <c r="AG65" s="115">
        <v>2.5455576314180078E-2</v>
      </c>
      <c r="AH65" s="115">
        <v>3.3052406019552484E-2</v>
      </c>
      <c r="AI65" s="115">
        <v>3.2743507558334245E-2</v>
      </c>
      <c r="AJ65" s="108" t="s">
        <v>107</v>
      </c>
    </row>
    <row r="66" spans="2:36" ht="11.25" customHeight="1" outlineLevel="1" x14ac:dyDescent="0.2">
      <c r="B66" s="49" t="s">
        <v>108</v>
      </c>
      <c r="C66" s="115">
        <v>3.7400598087728469</v>
      </c>
      <c r="D66" s="115">
        <v>0</v>
      </c>
      <c r="E66" s="115">
        <v>2.9514927605600096</v>
      </c>
      <c r="F66" s="115">
        <v>2.275245658505038</v>
      </c>
      <c r="G66" s="115">
        <v>2.2559345110624194</v>
      </c>
      <c r="H66" s="115">
        <v>3.5407266013012548</v>
      </c>
      <c r="I66" s="115">
        <v>3.8678597446407759</v>
      </c>
      <c r="J66" s="115">
        <v>3.5540773719456733</v>
      </c>
      <c r="K66" s="115">
        <v>3.4504859794540002</v>
      </c>
      <c r="L66" s="115">
        <v>3.0992215290917629</v>
      </c>
      <c r="M66" s="115">
        <v>1.9427299687242094</v>
      </c>
      <c r="N66" s="115">
        <v>1.4472893241390552</v>
      </c>
      <c r="O66" s="115">
        <v>1.7476135976503406</v>
      </c>
      <c r="P66" s="115">
        <v>1.7953038141334237</v>
      </c>
      <c r="Q66" s="115">
        <v>0.91339678085266729</v>
      </c>
      <c r="R66" s="115">
        <v>4.0333005432232785</v>
      </c>
      <c r="S66" s="115">
        <v>1.7729343941270153</v>
      </c>
      <c r="T66" s="115">
        <v>1.6819323407213629</v>
      </c>
      <c r="U66" s="115">
        <v>2.1514287197243944</v>
      </c>
      <c r="V66" s="115">
        <v>2.5703119618196193</v>
      </c>
      <c r="W66" s="115">
        <v>2.1314724503317786</v>
      </c>
      <c r="X66" s="115">
        <v>1.9196524817269867</v>
      </c>
      <c r="Y66" s="115">
        <v>1.7378433280608487</v>
      </c>
      <c r="Z66" s="115">
        <v>1.3827021131850381</v>
      </c>
      <c r="AA66" s="115">
        <v>1.4367216880033182</v>
      </c>
      <c r="AB66" s="115">
        <v>1.5781225761383391</v>
      </c>
      <c r="AC66" s="115">
        <v>1.3703923011651986</v>
      </c>
      <c r="AD66" s="115">
        <v>1.4790966183287533</v>
      </c>
      <c r="AE66" s="115">
        <v>1.3767348517860167</v>
      </c>
      <c r="AF66" s="115">
        <v>0.86875783629006675</v>
      </c>
      <c r="AG66" s="115">
        <v>0.58204337659980498</v>
      </c>
      <c r="AH66" s="115">
        <v>0.69212778787780804</v>
      </c>
      <c r="AI66" s="115">
        <v>0.76811519456846566</v>
      </c>
      <c r="AJ66" s="107" t="s">
        <v>109</v>
      </c>
    </row>
    <row r="67" spans="2:36" ht="11.25" customHeight="1" outlineLevel="1" x14ac:dyDescent="0.2">
      <c r="B67" s="49" t="s">
        <v>110</v>
      </c>
      <c r="C67" s="115">
        <v>0</v>
      </c>
      <c r="D67" s="115">
        <v>0</v>
      </c>
      <c r="E67" s="115">
        <v>0</v>
      </c>
      <c r="F67" s="115">
        <v>0</v>
      </c>
      <c r="G67" s="115">
        <v>0</v>
      </c>
      <c r="H67" s="115">
        <v>0</v>
      </c>
      <c r="I67" s="115">
        <v>0</v>
      </c>
      <c r="J67" s="115">
        <v>0</v>
      </c>
      <c r="K67" s="115">
        <v>0</v>
      </c>
      <c r="L67" s="115">
        <v>0</v>
      </c>
      <c r="M67" s="115">
        <v>0</v>
      </c>
      <c r="N67" s="115">
        <v>0</v>
      </c>
      <c r="O67" s="115">
        <v>0</v>
      </c>
      <c r="P67" s="115">
        <v>0</v>
      </c>
      <c r="Q67" s="115">
        <v>0</v>
      </c>
      <c r="R67" s="115">
        <v>0</v>
      </c>
      <c r="S67" s="115">
        <v>0</v>
      </c>
      <c r="T67" s="115">
        <v>0</v>
      </c>
      <c r="U67" s="115">
        <v>0</v>
      </c>
      <c r="V67" s="115">
        <v>0</v>
      </c>
      <c r="W67" s="115">
        <v>0</v>
      </c>
      <c r="X67" s="115">
        <v>0</v>
      </c>
      <c r="Y67" s="115">
        <v>0</v>
      </c>
      <c r="Z67" s="115">
        <v>0</v>
      </c>
      <c r="AA67" s="115">
        <v>0</v>
      </c>
      <c r="AB67" s="115">
        <v>0</v>
      </c>
      <c r="AC67" s="115">
        <v>7.6692245655135882E-2</v>
      </c>
      <c r="AD67" s="115">
        <v>0.10326183920386452</v>
      </c>
      <c r="AE67" s="115">
        <v>8.2339063251780906E-2</v>
      </c>
      <c r="AF67" s="115">
        <v>2.637526099879085E-2</v>
      </c>
      <c r="AG67" s="115">
        <v>3.6924628011230906E-2</v>
      </c>
      <c r="AH67" s="115">
        <v>1.2237571909089775E-2</v>
      </c>
      <c r="AI67" s="115">
        <v>0</v>
      </c>
      <c r="AJ67" s="110" t="s">
        <v>190</v>
      </c>
    </row>
    <row r="68" spans="2:36" ht="11.25" hidden="1" customHeight="1" outlineLevel="1" x14ac:dyDescent="0.2">
      <c r="B68" s="49" t="s">
        <v>111</v>
      </c>
      <c r="C68" s="115">
        <v>0</v>
      </c>
      <c r="D68" s="115">
        <v>0</v>
      </c>
      <c r="E68" s="115">
        <v>0</v>
      </c>
      <c r="F68" s="115">
        <v>0</v>
      </c>
      <c r="G68" s="115">
        <v>0</v>
      </c>
      <c r="H68" s="115">
        <v>0</v>
      </c>
      <c r="I68" s="115">
        <v>0</v>
      </c>
      <c r="J68" s="115">
        <v>0</v>
      </c>
      <c r="K68" s="115">
        <v>0</v>
      </c>
      <c r="L68" s="115">
        <v>0</v>
      </c>
      <c r="M68" s="115">
        <v>0</v>
      </c>
      <c r="N68" s="115">
        <v>0</v>
      </c>
      <c r="O68" s="115">
        <v>0</v>
      </c>
      <c r="P68" s="115">
        <v>0</v>
      </c>
      <c r="Q68" s="115">
        <v>0</v>
      </c>
      <c r="R68" s="115">
        <v>0</v>
      </c>
      <c r="S68" s="115">
        <v>0</v>
      </c>
      <c r="T68" s="115">
        <v>0</v>
      </c>
      <c r="U68" s="115">
        <v>0.12301786689868598</v>
      </c>
      <c r="V68" s="115">
        <v>0</v>
      </c>
      <c r="W68" s="115">
        <v>0</v>
      </c>
      <c r="X68" s="115">
        <v>0</v>
      </c>
      <c r="Y68" s="115">
        <v>0</v>
      </c>
      <c r="Z68" s="115">
        <v>0</v>
      </c>
      <c r="AA68" s="115">
        <v>0</v>
      </c>
      <c r="AB68" s="115">
        <v>0</v>
      </c>
      <c r="AC68" s="115">
        <v>0</v>
      </c>
      <c r="AD68" s="115">
        <v>0</v>
      </c>
      <c r="AE68" s="115">
        <v>0</v>
      </c>
      <c r="AF68" s="115">
        <v>0</v>
      </c>
      <c r="AG68" s="115">
        <v>0</v>
      </c>
      <c r="AH68" s="115">
        <v>0</v>
      </c>
      <c r="AI68" s="115">
        <v>0</v>
      </c>
      <c r="AJ68" s="107" t="s">
        <v>191</v>
      </c>
    </row>
    <row r="69" spans="2:36" ht="11.25" hidden="1" customHeight="1" outlineLevel="1" x14ac:dyDescent="0.2">
      <c r="B69" s="49" t="s">
        <v>112</v>
      </c>
      <c r="C69" s="115">
        <v>0</v>
      </c>
      <c r="D69" s="115">
        <v>0</v>
      </c>
      <c r="E69" s="115">
        <v>0</v>
      </c>
      <c r="F69" s="115">
        <v>0</v>
      </c>
      <c r="G69" s="115">
        <v>0</v>
      </c>
      <c r="H69" s="115">
        <v>0</v>
      </c>
      <c r="I69" s="115">
        <v>0</v>
      </c>
      <c r="J69" s="115">
        <v>0</v>
      </c>
      <c r="K69" s="115">
        <v>0</v>
      </c>
      <c r="L69" s="115">
        <v>0</v>
      </c>
      <c r="M69" s="115">
        <v>0</v>
      </c>
      <c r="N69" s="115">
        <v>0</v>
      </c>
      <c r="O69" s="115">
        <v>0</v>
      </c>
      <c r="P69" s="115">
        <v>0</v>
      </c>
      <c r="Q69" s="115">
        <v>0</v>
      </c>
      <c r="R69" s="115">
        <v>1.3880200327007677E-2</v>
      </c>
      <c r="S69" s="115">
        <v>0</v>
      </c>
      <c r="T69" s="115">
        <v>0</v>
      </c>
      <c r="U69" s="115">
        <v>0</v>
      </c>
      <c r="V69" s="115">
        <v>0</v>
      </c>
      <c r="W69" s="115">
        <v>0</v>
      </c>
      <c r="X69" s="115">
        <v>0</v>
      </c>
      <c r="Y69" s="115">
        <v>0</v>
      </c>
      <c r="Z69" s="115">
        <v>0</v>
      </c>
      <c r="AA69" s="115">
        <v>0</v>
      </c>
      <c r="AB69" s="115">
        <v>0</v>
      </c>
      <c r="AC69" s="115">
        <v>0</v>
      </c>
      <c r="AD69" s="115">
        <v>0</v>
      </c>
      <c r="AE69" s="115">
        <v>0</v>
      </c>
      <c r="AF69" s="115">
        <v>0</v>
      </c>
      <c r="AG69" s="115">
        <v>0</v>
      </c>
      <c r="AH69" s="115">
        <v>0</v>
      </c>
      <c r="AI69" s="115">
        <v>0</v>
      </c>
      <c r="AJ69" s="107" t="s">
        <v>192</v>
      </c>
    </row>
    <row r="70" spans="2:36" ht="11.25" customHeight="1" outlineLevel="1" x14ac:dyDescent="0.2">
      <c r="B70" s="48" t="s">
        <v>202</v>
      </c>
      <c r="C70" s="115">
        <v>0</v>
      </c>
      <c r="D70" s="115">
        <v>0</v>
      </c>
      <c r="E70" s="115">
        <v>0</v>
      </c>
      <c r="F70" s="115">
        <v>0</v>
      </c>
      <c r="G70" s="115">
        <v>0</v>
      </c>
      <c r="H70" s="115">
        <v>0</v>
      </c>
      <c r="I70" s="115">
        <v>0</v>
      </c>
      <c r="J70" s="115">
        <v>0</v>
      </c>
      <c r="K70" s="115">
        <v>0</v>
      </c>
      <c r="L70" s="115">
        <v>0</v>
      </c>
      <c r="M70" s="115">
        <v>0</v>
      </c>
      <c r="N70" s="115">
        <v>0</v>
      </c>
      <c r="O70" s="115">
        <v>0</v>
      </c>
      <c r="P70" s="115">
        <v>0</v>
      </c>
      <c r="Q70" s="115">
        <v>0</v>
      </c>
      <c r="R70" s="115">
        <v>0</v>
      </c>
      <c r="S70" s="115">
        <v>0</v>
      </c>
      <c r="T70" s="115">
        <v>0</v>
      </c>
      <c r="U70" s="115">
        <v>0</v>
      </c>
      <c r="V70" s="115">
        <v>0</v>
      </c>
      <c r="W70" s="115">
        <v>0</v>
      </c>
      <c r="X70" s="115">
        <v>0</v>
      </c>
      <c r="Y70" s="115">
        <v>0</v>
      </c>
      <c r="Z70" s="115">
        <v>0</v>
      </c>
      <c r="AA70" s="115">
        <v>0</v>
      </c>
      <c r="AB70" s="115">
        <v>0</v>
      </c>
      <c r="AC70" s="115">
        <v>0</v>
      </c>
      <c r="AD70" s="115">
        <v>1.0018922581066507</v>
      </c>
      <c r="AE70" s="115">
        <v>1.5814569772421314</v>
      </c>
      <c r="AF70" s="115">
        <v>1.3432552940684375</v>
      </c>
      <c r="AG70" s="115">
        <v>0.68523904115953171</v>
      </c>
      <c r="AH70" s="115">
        <v>0.32851557645074136</v>
      </c>
      <c r="AI70" s="115">
        <v>0.11946224173377583</v>
      </c>
      <c r="AJ70" s="107" t="s">
        <v>207</v>
      </c>
    </row>
    <row r="71" spans="2:36" ht="11.25" customHeight="1" outlineLevel="1" x14ac:dyDescent="0.2">
      <c r="B71" s="104" t="s">
        <v>204</v>
      </c>
      <c r="C71" s="115">
        <v>0</v>
      </c>
      <c r="D71" s="115">
        <v>0</v>
      </c>
      <c r="E71" s="115">
        <v>0</v>
      </c>
      <c r="F71" s="115">
        <v>0</v>
      </c>
      <c r="G71" s="115">
        <v>0</v>
      </c>
      <c r="H71" s="115">
        <v>0</v>
      </c>
      <c r="I71" s="115">
        <v>0</v>
      </c>
      <c r="J71" s="115">
        <v>0</v>
      </c>
      <c r="K71" s="115">
        <v>0</v>
      </c>
      <c r="L71" s="115">
        <v>0</v>
      </c>
      <c r="M71" s="115">
        <v>0</v>
      </c>
      <c r="N71" s="115">
        <v>0</v>
      </c>
      <c r="O71" s="115">
        <v>0</v>
      </c>
      <c r="P71" s="115">
        <v>0</v>
      </c>
      <c r="Q71" s="115">
        <v>0</v>
      </c>
      <c r="R71" s="115">
        <v>0</v>
      </c>
      <c r="S71" s="115">
        <v>0</v>
      </c>
      <c r="T71" s="115">
        <v>0</v>
      </c>
      <c r="U71" s="115">
        <v>0</v>
      </c>
      <c r="V71" s="115">
        <v>0</v>
      </c>
      <c r="W71" s="115">
        <v>0</v>
      </c>
      <c r="X71" s="115">
        <v>0</v>
      </c>
      <c r="Y71" s="115">
        <v>0</v>
      </c>
      <c r="Z71" s="115">
        <v>0</v>
      </c>
      <c r="AA71" s="115">
        <v>0</v>
      </c>
      <c r="AB71" s="115">
        <v>0</v>
      </c>
      <c r="AC71" s="115">
        <v>0</v>
      </c>
      <c r="AD71" s="115">
        <v>0.43141588678565196</v>
      </c>
      <c r="AE71" s="115">
        <v>0.61072602852056945</v>
      </c>
      <c r="AF71" s="115">
        <v>0.37071801591647918</v>
      </c>
      <c r="AG71" s="115">
        <v>0.1571986732105623</v>
      </c>
      <c r="AH71" s="115">
        <v>2.1551979815489015E-2</v>
      </c>
      <c r="AI71" s="115">
        <v>9.9223896929156183E-4</v>
      </c>
      <c r="AJ71" s="107" t="s">
        <v>208</v>
      </c>
    </row>
    <row r="72" spans="2:36" ht="11.25" customHeight="1" outlineLevel="1" x14ac:dyDescent="0.2">
      <c r="B72" s="104" t="s">
        <v>203</v>
      </c>
      <c r="C72" s="115">
        <v>0</v>
      </c>
      <c r="D72" s="115">
        <v>0</v>
      </c>
      <c r="E72" s="115">
        <v>0</v>
      </c>
      <c r="F72" s="115">
        <v>0</v>
      </c>
      <c r="G72" s="115">
        <v>0</v>
      </c>
      <c r="H72" s="115">
        <v>0</v>
      </c>
      <c r="I72" s="115">
        <v>0</v>
      </c>
      <c r="J72" s="115">
        <v>0</v>
      </c>
      <c r="K72" s="115">
        <v>0</v>
      </c>
      <c r="L72" s="115">
        <v>0</v>
      </c>
      <c r="M72" s="115">
        <v>0</v>
      </c>
      <c r="N72" s="115">
        <v>0</v>
      </c>
      <c r="O72" s="115">
        <v>0</v>
      </c>
      <c r="P72" s="115">
        <v>0</v>
      </c>
      <c r="Q72" s="115">
        <v>0</v>
      </c>
      <c r="R72" s="115">
        <v>0</v>
      </c>
      <c r="S72" s="115">
        <v>0</v>
      </c>
      <c r="T72" s="115">
        <v>0</v>
      </c>
      <c r="U72" s="115">
        <v>0</v>
      </c>
      <c r="V72" s="115">
        <v>0</v>
      </c>
      <c r="W72" s="115">
        <v>0</v>
      </c>
      <c r="X72" s="115">
        <v>0</v>
      </c>
      <c r="Y72" s="115">
        <v>0</v>
      </c>
      <c r="Z72" s="115">
        <v>0</v>
      </c>
      <c r="AA72" s="115">
        <v>0</v>
      </c>
      <c r="AB72" s="115">
        <v>0</v>
      </c>
      <c r="AC72" s="115">
        <v>0</v>
      </c>
      <c r="AD72" s="115">
        <v>0.57047637132099882</v>
      </c>
      <c r="AE72" s="115">
        <v>0.97073094872156196</v>
      </c>
      <c r="AF72" s="115">
        <v>0.97253727815195834</v>
      </c>
      <c r="AG72" s="115">
        <v>0.52804036794896936</v>
      </c>
      <c r="AH72" s="115">
        <v>0.30696359663525236</v>
      </c>
      <c r="AI72" s="115">
        <v>0.11855401384426412</v>
      </c>
      <c r="AJ72" s="107" t="s">
        <v>209</v>
      </c>
    </row>
    <row r="73" spans="2:36" ht="11.25" hidden="1" customHeight="1" x14ac:dyDescent="0.2">
      <c r="B73" s="106" t="s">
        <v>113</v>
      </c>
      <c r="C73" s="115">
        <v>0</v>
      </c>
      <c r="D73" s="115">
        <v>0</v>
      </c>
      <c r="E73" s="115">
        <v>0</v>
      </c>
      <c r="F73" s="115">
        <v>0</v>
      </c>
      <c r="G73" s="115">
        <v>0</v>
      </c>
      <c r="H73" s="115">
        <v>0</v>
      </c>
      <c r="I73" s="115">
        <v>0</v>
      </c>
      <c r="J73" s="115">
        <v>0</v>
      </c>
      <c r="K73" s="115">
        <v>0</v>
      </c>
      <c r="L73" s="115">
        <v>0</v>
      </c>
      <c r="M73" s="115">
        <v>0</v>
      </c>
      <c r="N73" s="115">
        <v>0</v>
      </c>
      <c r="O73" s="115">
        <v>0</v>
      </c>
      <c r="P73" s="115">
        <v>0</v>
      </c>
      <c r="Q73" s="115">
        <v>0</v>
      </c>
      <c r="R73" s="115">
        <v>0</v>
      </c>
      <c r="S73" s="115">
        <v>0</v>
      </c>
      <c r="T73" s="115">
        <v>0</v>
      </c>
      <c r="U73" s="115">
        <v>0</v>
      </c>
      <c r="V73" s="115">
        <v>0</v>
      </c>
      <c r="W73" s="115">
        <v>0</v>
      </c>
      <c r="X73" s="115">
        <v>2.4309386793988299</v>
      </c>
      <c r="Y73" s="115">
        <v>1.2268646812118573</v>
      </c>
      <c r="Z73" s="115">
        <v>0</v>
      </c>
      <c r="AA73" s="115">
        <v>0</v>
      </c>
      <c r="AB73" s="115">
        <v>0</v>
      </c>
      <c r="AC73" s="115">
        <v>0</v>
      </c>
      <c r="AD73" s="115">
        <v>0</v>
      </c>
      <c r="AE73" s="115">
        <v>0</v>
      </c>
      <c r="AF73" s="115">
        <v>0</v>
      </c>
      <c r="AG73" s="115">
        <v>0</v>
      </c>
      <c r="AH73" s="115">
        <v>0</v>
      </c>
      <c r="AI73" s="115">
        <v>0</v>
      </c>
      <c r="AJ73" s="109" t="s">
        <v>114</v>
      </c>
    </row>
    <row r="74" spans="2:36" ht="11.25" hidden="1" customHeight="1" outlineLevel="1" x14ac:dyDescent="0.2">
      <c r="B74" s="49" t="s">
        <v>115</v>
      </c>
      <c r="C74" s="115">
        <v>0</v>
      </c>
      <c r="D74" s="115">
        <v>0</v>
      </c>
      <c r="E74" s="115">
        <v>0</v>
      </c>
      <c r="F74" s="115">
        <v>0</v>
      </c>
      <c r="G74" s="115">
        <v>0</v>
      </c>
      <c r="H74" s="115">
        <v>0</v>
      </c>
      <c r="I74" s="115">
        <v>0</v>
      </c>
      <c r="J74" s="115">
        <v>0</v>
      </c>
      <c r="K74" s="115">
        <v>0</v>
      </c>
      <c r="L74" s="115">
        <v>0</v>
      </c>
      <c r="M74" s="115">
        <v>0</v>
      </c>
      <c r="N74" s="115">
        <v>0</v>
      </c>
      <c r="O74" s="115">
        <v>0</v>
      </c>
      <c r="P74" s="115">
        <v>0</v>
      </c>
      <c r="Q74" s="115">
        <v>0</v>
      </c>
      <c r="R74" s="115">
        <v>0</v>
      </c>
      <c r="S74" s="115">
        <v>0</v>
      </c>
      <c r="T74" s="115">
        <v>0</v>
      </c>
      <c r="U74" s="115">
        <v>0</v>
      </c>
      <c r="V74" s="115">
        <v>0</v>
      </c>
      <c r="W74" s="115">
        <v>0</v>
      </c>
      <c r="X74" s="115">
        <v>0.70507900374202326</v>
      </c>
      <c r="Y74" s="115">
        <v>0.42605955940703871</v>
      </c>
      <c r="Z74" s="115">
        <v>0</v>
      </c>
      <c r="AA74" s="115">
        <v>0</v>
      </c>
      <c r="AB74" s="115">
        <v>0</v>
      </c>
      <c r="AC74" s="115">
        <v>0</v>
      </c>
      <c r="AD74" s="115">
        <v>0</v>
      </c>
      <c r="AE74" s="115">
        <v>0</v>
      </c>
      <c r="AF74" s="115">
        <v>0</v>
      </c>
      <c r="AG74" s="115">
        <v>0</v>
      </c>
      <c r="AH74" s="115">
        <v>0</v>
      </c>
      <c r="AI74" s="115">
        <v>0</v>
      </c>
      <c r="AJ74" s="107" t="s">
        <v>116</v>
      </c>
    </row>
    <row r="75" spans="2:36" ht="11.25" hidden="1" customHeight="1" outlineLevel="1" x14ac:dyDescent="0.2">
      <c r="B75" s="49" t="s">
        <v>117</v>
      </c>
      <c r="C75" s="115">
        <v>0</v>
      </c>
      <c r="D75" s="115">
        <v>0</v>
      </c>
      <c r="E75" s="115">
        <v>0</v>
      </c>
      <c r="F75" s="115">
        <v>0</v>
      </c>
      <c r="G75" s="115">
        <v>0</v>
      </c>
      <c r="H75" s="115">
        <v>0</v>
      </c>
      <c r="I75" s="115">
        <v>0</v>
      </c>
      <c r="J75" s="115">
        <v>0</v>
      </c>
      <c r="K75" s="115">
        <v>0</v>
      </c>
      <c r="L75" s="115">
        <v>0</v>
      </c>
      <c r="M75" s="115">
        <v>0</v>
      </c>
      <c r="N75" s="115">
        <v>0</v>
      </c>
      <c r="O75" s="115">
        <v>0</v>
      </c>
      <c r="P75" s="115">
        <v>0</v>
      </c>
      <c r="Q75" s="115">
        <v>0</v>
      </c>
      <c r="R75" s="115">
        <v>0</v>
      </c>
      <c r="S75" s="115">
        <v>0</v>
      </c>
      <c r="T75" s="115">
        <v>0</v>
      </c>
      <c r="U75" s="115">
        <v>0</v>
      </c>
      <c r="V75" s="115">
        <v>0</v>
      </c>
      <c r="W75" s="115">
        <v>0</v>
      </c>
      <c r="X75" s="115">
        <v>0.92008581521041832</v>
      </c>
      <c r="Y75" s="115">
        <v>0.39503411284573414</v>
      </c>
      <c r="Z75" s="115">
        <v>0</v>
      </c>
      <c r="AA75" s="115">
        <v>0</v>
      </c>
      <c r="AB75" s="115">
        <v>0</v>
      </c>
      <c r="AC75" s="115">
        <v>0</v>
      </c>
      <c r="AD75" s="115">
        <v>0</v>
      </c>
      <c r="AE75" s="115">
        <v>0</v>
      </c>
      <c r="AF75" s="115">
        <v>0</v>
      </c>
      <c r="AG75" s="115">
        <v>0</v>
      </c>
      <c r="AH75" s="115">
        <v>0</v>
      </c>
      <c r="AI75" s="115">
        <v>0</v>
      </c>
      <c r="AJ75" s="107" t="s">
        <v>118</v>
      </c>
    </row>
    <row r="76" spans="2:36" ht="11.25" hidden="1" customHeight="1" outlineLevel="1" x14ac:dyDescent="0.2">
      <c r="B76" s="49" t="s">
        <v>119</v>
      </c>
      <c r="C76" s="115">
        <v>0</v>
      </c>
      <c r="D76" s="115">
        <v>0</v>
      </c>
      <c r="E76" s="115">
        <v>0</v>
      </c>
      <c r="F76" s="115">
        <v>0</v>
      </c>
      <c r="G76" s="115">
        <v>0</v>
      </c>
      <c r="H76" s="115">
        <v>0</v>
      </c>
      <c r="I76" s="115">
        <v>0</v>
      </c>
      <c r="J76" s="115">
        <v>0</v>
      </c>
      <c r="K76" s="115">
        <v>0</v>
      </c>
      <c r="L76" s="115">
        <v>0</v>
      </c>
      <c r="M76" s="115">
        <v>0</v>
      </c>
      <c r="N76" s="115">
        <v>0</v>
      </c>
      <c r="O76" s="115">
        <v>0</v>
      </c>
      <c r="P76" s="115">
        <v>0</v>
      </c>
      <c r="Q76" s="115">
        <v>0</v>
      </c>
      <c r="R76" s="115">
        <v>0</v>
      </c>
      <c r="S76" s="115">
        <v>0</v>
      </c>
      <c r="T76" s="115">
        <v>0</v>
      </c>
      <c r="U76" s="115">
        <v>0</v>
      </c>
      <c r="V76" s="115">
        <v>0</v>
      </c>
      <c r="W76" s="115">
        <v>0</v>
      </c>
      <c r="X76" s="115">
        <v>0.80577386044638821</v>
      </c>
      <c r="Y76" s="115">
        <v>0.40577100895908452</v>
      </c>
      <c r="Z76" s="115">
        <v>0</v>
      </c>
      <c r="AA76" s="115">
        <v>0</v>
      </c>
      <c r="AB76" s="115">
        <v>0</v>
      </c>
      <c r="AC76" s="115">
        <v>0</v>
      </c>
      <c r="AD76" s="115">
        <v>0</v>
      </c>
      <c r="AE76" s="115">
        <v>0</v>
      </c>
      <c r="AF76" s="115">
        <v>0</v>
      </c>
      <c r="AG76" s="115">
        <v>0</v>
      </c>
      <c r="AH76" s="115">
        <v>0</v>
      </c>
      <c r="AI76" s="115">
        <v>0</v>
      </c>
      <c r="AJ76" s="107" t="s">
        <v>120</v>
      </c>
    </row>
    <row r="77" spans="2:36" ht="11.25" customHeight="1" collapsed="1" x14ac:dyDescent="0.2">
      <c r="B77" s="106" t="s">
        <v>119</v>
      </c>
      <c r="C77" s="114">
        <v>0</v>
      </c>
      <c r="D77" s="114">
        <v>0</v>
      </c>
      <c r="E77" s="114">
        <v>0</v>
      </c>
      <c r="F77" s="114">
        <v>0</v>
      </c>
      <c r="G77" s="114">
        <v>0</v>
      </c>
      <c r="H77" s="114">
        <v>0</v>
      </c>
      <c r="I77" s="114">
        <v>0.10392394162110261</v>
      </c>
      <c r="J77" s="114">
        <v>0.20450041086202245</v>
      </c>
      <c r="K77" s="114">
        <v>0.33472428352152594</v>
      </c>
      <c r="L77" s="114">
        <v>0</v>
      </c>
      <c r="M77" s="114">
        <v>0</v>
      </c>
      <c r="N77" s="114">
        <v>0</v>
      </c>
      <c r="O77" s="114">
        <v>0</v>
      </c>
      <c r="P77" s="114">
        <v>0.32630230545993993</v>
      </c>
      <c r="Q77" s="114">
        <v>0.37886004841549087</v>
      </c>
      <c r="R77" s="114">
        <v>0.68574575146057559</v>
      </c>
      <c r="S77" s="114">
        <v>7.3953284281234391E-3</v>
      </c>
      <c r="T77" s="114">
        <v>-0.45319404749029335</v>
      </c>
      <c r="U77" s="114">
        <v>0</v>
      </c>
      <c r="V77" s="114">
        <v>0.15005878798855832</v>
      </c>
      <c r="W77" s="114">
        <v>0</v>
      </c>
      <c r="X77" s="114">
        <v>0.11961545611358375</v>
      </c>
      <c r="Y77" s="114">
        <v>6.9720104632145105E-2</v>
      </c>
      <c r="Z77" s="114">
        <v>0.37345181337939709</v>
      </c>
      <c r="AA77" s="114">
        <v>0.59439762884537728</v>
      </c>
      <c r="AB77" s="114">
        <v>2.2157725399408496E-2</v>
      </c>
      <c r="AC77" s="114">
        <v>3.1009834895896152E-3</v>
      </c>
      <c r="AD77" s="114">
        <v>5.9674473392549068E-2</v>
      </c>
      <c r="AE77" s="114">
        <v>0.1986958917377068</v>
      </c>
      <c r="AF77" s="114">
        <v>1.2981661574085999</v>
      </c>
      <c r="AG77" s="114">
        <v>0.12688875605233987</v>
      </c>
      <c r="AH77" s="114">
        <v>0</v>
      </c>
      <c r="AI77" s="114">
        <v>0</v>
      </c>
      <c r="AJ77" s="109" t="s">
        <v>121</v>
      </c>
    </row>
    <row r="78" spans="2:36" ht="11.25" hidden="1" customHeight="1" outlineLevel="1" x14ac:dyDescent="0.2">
      <c r="B78" s="49" t="s">
        <v>122</v>
      </c>
      <c r="C78" s="115">
        <v>0</v>
      </c>
      <c r="D78" s="115">
        <v>0</v>
      </c>
      <c r="E78" s="115">
        <v>0</v>
      </c>
      <c r="F78" s="115">
        <v>0</v>
      </c>
      <c r="G78" s="115">
        <v>0</v>
      </c>
      <c r="H78" s="115">
        <v>0</v>
      </c>
      <c r="I78" s="115">
        <v>0.10392394162110261</v>
      </c>
      <c r="J78" s="115">
        <v>0.20450041086202245</v>
      </c>
      <c r="K78" s="115">
        <v>0.33472428352152594</v>
      </c>
      <c r="L78" s="115">
        <v>0</v>
      </c>
      <c r="M78" s="115">
        <v>0</v>
      </c>
      <c r="N78" s="115">
        <v>0</v>
      </c>
      <c r="O78" s="115">
        <v>0</v>
      </c>
      <c r="P78" s="115">
        <v>0</v>
      </c>
      <c r="Q78" s="115">
        <v>0</v>
      </c>
      <c r="R78" s="115">
        <v>0</v>
      </c>
      <c r="S78" s="115">
        <v>0</v>
      </c>
      <c r="T78" s="115">
        <v>0</v>
      </c>
      <c r="U78" s="115">
        <v>0</v>
      </c>
      <c r="V78" s="115">
        <v>0</v>
      </c>
      <c r="W78" s="115">
        <v>0</v>
      </c>
      <c r="X78" s="115">
        <v>0</v>
      </c>
      <c r="Y78" s="115">
        <v>0</v>
      </c>
      <c r="Z78" s="115">
        <v>0</v>
      </c>
      <c r="AA78" s="115">
        <v>0</v>
      </c>
      <c r="AB78" s="115">
        <v>0</v>
      </c>
      <c r="AC78" s="115">
        <v>0</v>
      </c>
      <c r="AD78" s="115">
        <v>0</v>
      </c>
      <c r="AE78" s="115">
        <v>0</v>
      </c>
      <c r="AF78" s="115">
        <v>0</v>
      </c>
      <c r="AG78" s="115">
        <v>0</v>
      </c>
      <c r="AH78" s="115">
        <v>0</v>
      </c>
      <c r="AI78" s="115">
        <v>0</v>
      </c>
      <c r="AJ78" s="107" t="s">
        <v>193</v>
      </c>
    </row>
    <row r="79" spans="2:36" ht="11.25" hidden="1" customHeight="1" outlineLevel="1" x14ac:dyDescent="0.2">
      <c r="B79" s="49" t="s">
        <v>123</v>
      </c>
      <c r="C79" s="115">
        <v>0</v>
      </c>
      <c r="D79" s="115">
        <v>0</v>
      </c>
      <c r="E79" s="115">
        <v>0</v>
      </c>
      <c r="F79" s="115">
        <v>0</v>
      </c>
      <c r="G79" s="115">
        <v>0</v>
      </c>
      <c r="H79" s="115">
        <v>0</v>
      </c>
      <c r="I79" s="115">
        <v>0</v>
      </c>
      <c r="J79" s="115">
        <v>0</v>
      </c>
      <c r="K79" s="115">
        <v>0</v>
      </c>
      <c r="L79" s="115">
        <v>0</v>
      </c>
      <c r="M79" s="115">
        <v>0</v>
      </c>
      <c r="N79" s="115">
        <v>0</v>
      </c>
      <c r="O79" s="115">
        <v>0</v>
      </c>
      <c r="P79" s="115">
        <v>0</v>
      </c>
      <c r="Q79" s="115">
        <v>0</v>
      </c>
      <c r="R79" s="115">
        <v>0.22119117740933267</v>
      </c>
      <c r="S79" s="115">
        <v>7.3953284281234391E-3</v>
      </c>
      <c r="T79" s="115">
        <v>0</v>
      </c>
      <c r="U79" s="115">
        <v>0</v>
      </c>
      <c r="V79" s="115">
        <v>0</v>
      </c>
      <c r="W79" s="115">
        <v>0</v>
      </c>
      <c r="X79" s="115">
        <v>0</v>
      </c>
      <c r="Y79" s="115">
        <v>0</v>
      </c>
      <c r="Z79" s="115">
        <v>0</v>
      </c>
      <c r="AA79" s="115">
        <v>0</v>
      </c>
      <c r="AB79" s="115">
        <v>0</v>
      </c>
      <c r="AC79" s="115">
        <v>0</v>
      </c>
      <c r="AD79" s="115">
        <v>0</v>
      </c>
      <c r="AE79" s="115">
        <v>0</v>
      </c>
      <c r="AF79" s="115">
        <v>0</v>
      </c>
      <c r="AG79" s="115">
        <v>0</v>
      </c>
      <c r="AH79" s="115">
        <v>0</v>
      </c>
      <c r="AI79" s="115">
        <v>0</v>
      </c>
      <c r="AJ79" s="107" t="s">
        <v>194</v>
      </c>
    </row>
    <row r="80" spans="2:36" ht="11.25" hidden="1" customHeight="1" outlineLevel="1" x14ac:dyDescent="0.2">
      <c r="B80" s="153" t="s">
        <v>124</v>
      </c>
      <c r="C80" s="115">
        <v>0</v>
      </c>
      <c r="D80" s="115">
        <v>0</v>
      </c>
      <c r="E80" s="115">
        <v>0</v>
      </c>
      <c r="F80" s="115">
        <v>0</v>
      </c>
      <c r="G80" s="115">
        <v>0</v>
      </c>
      <c r="H80" s="115">
        <v>0</v>
      </c>
      <c r="I80" s="115">
        <v>0</v>
      </c>
      <c r="J80" s="115">
        <v>0</v>
      </c>
      <c r="K80" s="115">
        <v>0</v>
      </c>
      <c r="L80" s="115">
        <v>0</v>
      </c>
      <c r="M80" s="115">
        <v>0</v>
      </c>
      <c r="N80" s="115">
        <v>0</v>
      </c>
      <c r="O80" s="115">
        <v>0</v>
      </c>
      <c r="P80" s="115">
        <v>0</v>
      </c>
      <c r="Q80" s="115">
        <v>0.31071081061959338</v>
      </c>
      <c r="R80" s="115">
        <v>0.23321790193444841</v>
      </c>
      <c r="S80" s="115">
        <v>0</v>
      </c>
      <c r="T80" s="115">
        <v>0</v>
      </c>
      <c r="U80" s="115">
        <v>0</v>
      </c>
      <c r="V80" s="115">
        <v>0.15005878798855832</v>
      </c>
      <c r="W80" s="115">
        <v>0</v>
      </c>
      <c r="X80" s="115">
        <v>0.1075034057341975</v>
      </c>
      <c r="Y80" s="115">
        <v>0.34860052316072548</v>
      </c>
      <c r="Z80" s="115">
        <v>0</v>
      </c>
      <c r="AA80" s="115">
        <v>9.3509445787761436E-2</v>
      </c>
      <c r="AB80" s="115">
        <v>0</v>
      </c>
      <c r="AC80" s="115">
        <v>0</v>
      </c>
      <c r="AD80" s="115">
        <v>0</v>
      </c>
      <c r="AE80" s="115">
        <v>0</v>
      </c>
      <c r="AF80" s="115">
        <v>0</v>
      </c>
      <c r="AG80" s="115">
        <v>0</v>
      </c>
      <c r="AH80" s="115">
        <v>0</v>
      </c>
      <c r="AI80" s="115">
        <v>0</v>
      </c>
      <c r="AJ80" s="107" t="s">
        <v>195</v>
      </c>
    </row>
    <row r="81" spans="2:36" ht="11.25" hidden="1" customHeight="1" outlineLevel="1" x14ac:dyDescent="0.2">
      <c r="B81" s="49" t="s">
        <v>125</v>
      </c>
      <c r="C81" s="115">
        <v>0</v>
      </c>
      <c r="D81" s="115">
        <v>0</v>
      </c>
      <c r="E81" s="115">
        <v>0</v>
      </c>
      <c r="F81" s="115">
        <v>0</v>
      </c>
      <c r="G81" s="115">
        <v>0</v>
      </c>
      <c r="H81" s="115">
        <v>0</v>
      </c>
      <c r="I81" s="115">
        <v>0</v>
      </c>
      <c r="J81" s="115">
        <v>0</v>
      </c>
      <c r="K81" s="115">
        <v>0</v>
      </c>
      <c r="L81" s="115">
        <v>0</v>
      </c>
      <c r="M81" s="115">
        <v>0</v>
      </c>
      <c r="N81" s="115">
        <v>0</v>
      </c>
      <c r="O81" s="115">
        <v>0</v>
      </c>
      <c r="P81" s="115">
        <v>0</v>
      </c>
      <c r="Q81" s="115">
        <v>0</v>
      </c>
      <c r="R81" s="115">
        <v>0</v>
      </c>
      <c r="S81" s="115">
        <v>0</v>
      </c>
      <c r="T81" s="115">
        <v>-0.45319404749029335</v>
      </c>
      <c r="U81" s="115">
        <v>0</v>
      </c>
      <c r="V81" s="115">
        <v>0</v>
      </c>
      <c r="W81" s="115">
        <v>0</v>
      </c>
      <c r="X81" s="115">
        <v>0</v>
      </c>
      <c r="Y81" s="115">
        <v>0</v>
      </c>
      <c r="Z81" s="115">
        <v>0</v>
      </c>
      <c r="AA81" s="115">
        <v>0</v>
      </c>
      <c r="AB81" s="115">
        <v>0</v>
      </c>
      <c r="AC81" s="115">
        <v>0</v>
      </c>
      <c r="AD81" s="115">
        <v>0</v>
      </c>
      <c r="AE81" s="115">
        <v>0</v>
      </c>
      <c r="AF81" s="115">
        <v>0</v>
      </c>
      <c r="AG81" s="115">
        <v>0</v>
      </c>
      <c r="AH81" s="115">
        <v>0</v>
      </c>
      <c r="AI81" s="115">
        <v>0</v>
      </c>
      <c r="AJ81" s="107" t="s">
        <v>196</v>
      </c>
    </row>
    <row r="82" spans="2:36" ht="11.25" customHeight="1" outlineLevel="1" x14ac:dyDescent="0.2">
      <c r="B82" s="49" t="s">
        <v>124</v>
      </c>
      <c r="C82" s="115">
        <v>0</v>
      </c>
      <c r="D82" s="115">
        <v>0</v>
      </c>
      <c r="E82" s="115">
        <v>0</v>
      </c>
      <c r="F82" s="115">
        <v>0</v>
      </c>
      <c r="G82" s="115">
        <v>0</v>
      </c>
      <c r="H82" s="115">
        <v>0</v>
      </c>
      <c r="I82" s="115">
        <v>0</v>
      </c>
      <c r="J82" s="115">
        <v>0</v>
      </c>
      <c r="K82" s="115">
        <v>0</v>
      </c>
      <c r="L82" s="115">
        <v>0</v>
      </c>
      <c r="M82" s="115">
        <v>0</v>
      </c>
      <c r="N82" s="115">
        <v>0</v>
      </c>
      <c r="O82" s="115">
        <v>0</v>
      </c>
      <c r="P82" s="115">
        <v>0</v>
      </c>
      <c r="Q82" s="115">
        <v>0</v>
      </c>
      <c r="R82" s="115">
        <v>0</v>
      </c>
      <c r="S82" s="115">
        <v>0</v>
      </c>
      <c r="T82" s="115">
        <v>0</v>
      </c>
      <c r="U82" s="115">
        <v>0</v>
      </c>
      <c r="V82" s="115">
        <v>0</v>
      </c>
      <c r="W82" s="115">
        <v>0</v>
      </c>
      <c r="X82" s="115">
        <v>0</v>
      </c>
      <c r="Y82" s="115">
        <v>0</v>
      </c>
      <c r="Z82" s="115">
        <v>0</v>
      </c>
      <c r="AA82" s="115">
        <v>0</v>
      </c>
      <c r="AB82" s="115">
        <v>0</v>
      </c>
      <c r="AC82" s="115">
        <v>0</v>
      </c>
      <c r="AD82" s="115">
        <v>0</v>
      </c>
      <c r="AE82" s="115">
        <v>0</v>
      </c>
      <c r="AF82" s="115">
        <v>0.36782185410028045</v>
      </c>
      <c r="AG82" s="115">
        <v>0</v>
      </c>
      <c r="AH82" s="115">
        <v>0</v>
      </c>
      <c r="AI82" s="115">
        <v>0</v>
      </c>
      <c r="AJ82" s="107"/>
    </row>
    <row r="83" spans="2:36" ht="11.25" customHeight="1" outlineLevel="1" x14ac:dyDescent="0.2">
      <c r="B83" s="49" t="s">
        <v>212</v>
      </c>
      <c r="C83" s="115">
        <v>0</v>
      </c>
      <c r="D83" s="115">
        <v>0</v>
      </c>
      <c r="E83" s="115">
        <v>0</v>
      </c>
      <c r="F83" s="115">
        <v>0</v>
      </c>
      <c r="G83" s="115">
        <v>0</v>
      </c>
      <c r="H83" s="115">
        <v>0</v>
      </c>
      <c r="I83" s="115">
        <v>0</v>
      </c>
      <c r="J83" s="115">
        <v>0</v>
      </c>
      <c r="K83" s="115">
        <v>0</v>
      </c>
      <c r="L83" s="115">
        <v>0</v>
      </c>
      <c r="M83" s="115">
        <v>0</v>
      </c>
      <c r="N83" s="115">
        <v>0</v>
      </c>
      <c r="O83" s="115">
        <v>0</v>
      </c>
      <c r="P83" s="115">
        <v>0</v>
      </c>
      <c r="Q83" s="115">
        <v>0</v>
      </c>
      <c r="R83" s="115">
        <v>0</v>
      </c>
      <c r="S83" s="115">
        <v>0</v>
      </c>
      <c r="T83" s="115">
        <v>0</v>
      </c>
      <c r="U83" s="115">
        <v>0</v>
      </c>
      <c r="V83" s="115">
        <v>0</v>
      </c>
      <c r="W83" s="115">
        <v>0</v>
      </c>
      <c r="X83" s="115">
        <v>0</v>
      </c>
      <c r="Y83" s="115">
        <v>0</v>
      </c>
      <c r="Z83" s="115">
        <v>0</v>
      </c>
      <c r="AA83" s="115">
        <v>0</v>
      </c>
      <c r="AB83" s="115">
        <v>0</v>
      </c>
      <c r="AC83" s="115">
        <v>0</v>
      </c>
      <c r="AD83" s="115">
        <v>0</v>
      </c>
      <c r="AE83" s="115">
        <v>0</v>
      </c>
      <c r="AF83" s="115">
        <v>0.93034430330831941</v>
      </c>
      <c r="AG83" s="115">
        <v>0</v>
      </c>
      <c r="AH83" s="115">
        <v>0</v>
      </c>
      <c r="AI83" s="115">
        <v>0</v>
      </c>
      <c r="AJ83" s="107"/>
    </row>
    <row r="84" spans="2:36" ht="11.25" customHeight="1" outlineLevel="1" x14ac:dyDescent="0.2">
      <c r="B84" s="49" t="s">
        <v>126</v>
      </c>
      <c r="C84" s="115">
        <v>0</v>
      </c>
      <c r="D84" s="115">
        <v>0</v>
      </c>
      <c r="E84" s="115">
        <v>0</v>
      </c>
      <c r="F84" s="115">
        <v>0</v>
      </c>
      <c r="G84" s="115">
        <v>0</v>
      </c>
      <c r="H84" s="115">
        <v>0</v>
      </c>
      <c r="I84" s="115">
        <v>0</v>
      </c>
      <c r="J84" s="115">
        <v>0</v>
      </c>
      <c r="K84" s="115">
        <v>0</v>
      </c>
      <c r="L84" s="115">
        <v>0</v>
      </c>
      <c r="M84" s="115">
        <v>0</v>
      </c>
      <c r="N84" s="115">
        <v>0</v>
      </c>
      <c r="O84" s="115">
        <v>0</v>
      </c>
      <c r="P84" s="115">
        <v>0.32630230545993993</v>
      </c>
      <c r="Q84" s="115">
        <v>6.8149237795897488E-2</v>
      </c>
      <c r="R84" s="115">
        <v>0.23133667211679465</v>
      </c>
      <c r="S84" s="115">
        <v>0</v>
      </c>
      <c r="T84" s="115">
        <v>0</v>
      </c>
      <c r="U84" s="115">
        <v>0</v>
      </c>
      <c r="V84" s="115">
        <v>0</v>
      </c>
      <c r="W84" s="115">
        <v>0</v>
      </c>
      <c r="X84" s="115">
        <v>1.2112050379386251E-2</v>
      </c>
      <c r="Y84" s="115">
        <v>0</v>
      </c>
      <c r="Z84" s="115">
        <v>0</v>
      </c>
      <c r="AA84" s="115">
        <v>0</v>
      </c>
      <c r="AB84" s="115">
        <v>2.2157725399408496E-2</v>
      </c>
      <c r="AC84" s="115">
        <v>3.1009834895896152E-3</v>
      </c>
      <c r="AD84" s="115">
        <v>5.9674473392549068E-2</v>
      </c>
      <c r="AE84" s="115">
        <v>0.1986958917377068</v>
      </c>
      <c r="AF84" s="115">
        <v>0</v>
      </c>
      <c r="AG84" s="115">
        <v>3.2401043857964988E-2</v>
      </c>
      <c r="AH84" s="115">
        <v>2.1827217947807568E-2</v>
      </c>
      <c r="AI84" s="115">
        <v>0</v>
      </c>
      <c r="AJ84" s="107" t="s">
        <v>197</v>
      </c>
    </row>
    <row r="85" spans="2:36" s="44" customFormat="1" ht="11.25" customHeight="1" x14ac:dyDescent="0.2">
      <c r="B85" s="48" t="s">
        <v>127</v>
      </c>
      <c r="C85" s="114">
        <v>0</v>
      </c>
      <c r="D85" s="114">
        <v>0</v>
      </c>
      <c r="E85" s="114">
        <v>0</v>
      </c>
      <c r="F85" s="114">
        <v>0</v>
      </c>
      <c r="G85" s="114">
        <v>0</v>
      </c>
      <c r="H85" s="114">
        <v>0</v>
      </c>
      <c r="I85" s="114">
        <v>0</v>
      </c>
      <c r="J85" s="114">
        <v>0</v>
      </c>
      <c r="K85" s="114">
        <v>0</v>
      </c>
      <c r="L85" s="114">
        <v>0</v>
      </c>
      <c r="M85" s="114">
        <v>0</v>
      </c>
      <c r="N85" s="114">
        <v>0</v>
      </c>
      <c r="O85" s="114">
        <v>0</v>
      </c>
      <c r="P85" s="114">
        <v>0</v>
      </c>
      <c r="Q85" s="114">
        <v>0</v>
      </c>
      <c r="R85" s="114">
        <v>0</v>
      </c>
      <c r="S85" s="114">
        <v>0</v>
      </c>
      <c r="T85" s="114">
        <v>0</v>
      </c>
      <c r="U85" s="114">
        <v>0</v>
      </c>
      <c r="V85" s="114">
        <v>0</v>
      </c>
      <c r="W85" s="114">
        <v>0</v>
      </c>
      <c r="X85" s="114">
        <v>0.1075034057341975</v>
      </c>
      <c r="Y85" s="114">
        <v>0.34860052316072548</v>
      </c>
      <c r="Z85" s="114">
        <v>0</v>
      </c>
      <c r="AA85" s="114">
        <v>9.3509445787761436E-2</v>
      </c>
      <c r="AB85" s="114">
        <v>0</v>
      </c>
      <c r="AC85" s="114">
        <v>0</v>
      </c>
      <c r="AD85" s="114">
        <v>1.2077408094019242E-2</v>
      </c>
      <c r="AE85" s="114">
        <v>0.16071385149989767</v>
      </c>
      <c r="AF85" s="114">
        <v>0.51168936681957566</v>
      </c>
      <c r="AG85" s="114">
        <v>0.21148126008723311</v>
      </c>
      <c r="AH85" s="114">
        <v>0</v>
      </c>
      <c r="AI85" s="114">
        <v>0</v>
      </c>
      <c r="AJ85" s="111" t="s">
        <v>128</v>
      </c>
    </row>
    <row r="86" spans="2:36" s="44" customFormat="1" ht="11.25" customHeight="1" x14ac:dyDescent="0.2">
      <c r="B86" s="48" t="s">
        <v>200</v>
      </c>
      <c r="C86" s="114">
        <v>0</v>
      </c>
      <c r="D86" s="114">
        <v>0</v>
      </c>
      <c r="E86" s="114">
        <v>0</v>
      </c>
      <c r="F86" s="114">
        <v>0</v>
      </c>
      <c r="G86" s="114">
        <v>0</v>
      </c>
      <c r="H86" s="114">
        <v>0</v>
      </c>
      <c r="I86" s="114">
        <v>0</v>
      </c>
      <c r="J86" s="114">
        <v>0</v>
      </c>
      <c r="K86" s="114">
        <v>0</v>
      </c>
      <c r="L86" s="114">
        <v>0</v>
      </c>
      <c r="M86" s="114">
        <v>0</v>
      </c>
      <c r="N86" s="114">
        <v>0</v>
      </c>
      <c r="O86" s="114">
        <v>0</v>
      </c>
      <c r="P86" s="114">
        <v>0</v>
      </c>
      <c r="Q86" s="114">
        <v>0</v>
      </c>
      <c r="R86" s="114">
        <v>0</v>
      </c>
      <c r="S86" s="114">
        <v>0</v>
      </c>
      <c r="T86" s="114">
        <v>0</v>
      </c>
      <c r="U86" s="114">
        <v>0</v>
      </c>
      <c r="V86" s="114">
        <v>0</v>
      </c>
      <c r="W86" s="114">
        <v>0</v>
      </c>
      <c r="X86" s="114">
        <v>0</v>
      </c>
      <c r="Y86" s="114">
        <v>0</v>
      </c>
      <c r="Z86" s="114">
        <v>0</v>
      </c>
      <c r="AA86" s="114">
        <v>0</v>
      </c>
      <c r="AB86" s="114">
        <v>0</v>
      </c>
      <c r="AC86" s="114">
        <v>0</v>
      </c>
      <c r="AD86" s="114">
        <v>0.7278087665617875</v>
      </c>
      <c r="AE86" s="114">
        <v>2.4711897519462601E-2</v>
      </c>
      <c r="AF86" s="114">
        <v>0</v>
      </c>
      <c r="AG86" s="114">
        <v>0</v>
      </c>
      <c r="AH86" s="114">
        <v>0</v>
      </c>
      <c r="AI86" s="114">
        <v>0</v>
      </c>
      <c r="AJ86" s="112" t="s">
        <v>210</v>
      </c>
    </row>
    <row r="87" spans="2:36" s="44" customFormat="1" ht="11.25" customHeight="1" x14ac:dyDescent="0.2">
      <c r="B87" s="104" t="s">
        <v>201</v>
      </c>
      <c r="C87" s="114">
        <v>0</v>
      </c>
      <c r="D87" s="114">
        <v>0</v>
      </c>
      <c r="E87" s="114">
        <v>0</v>
      </c>
      <c r="F87" s="114">
        <v>0</v>
      </c>
      <c r="G87" s="114">
        <v>0</v>
      </c>
      <c r="H87" s="114">
        <v>0</v>
      </c>
      <c r="I87" s="114">
        <v>0</v>
      </c>
      <c r="J87" s="114">
        <v>0</v>
      </c>
      <c r="K87" s="114">
        <v>0</v>
      </c>
      <c r="L87" s="114">
        <v>0</v>
      </c>
      <c r="M87" s="114">
        <v>0</v>
      </c>
      <c r="N87" s="114">
        <v>0</v>
      </c>
      <c r="O87" s="114">
        <v>0</v>
      </c>
      <c r="P87" s="114">
        <v>0</v>
      </c>
      <c r="Q87" s="114">
        <v>0</v>
      </c>
      <c r="R87" s="114">
        <v>0</v>
      </c>
      <c r="S87" s="114">
        <v>0</v>
      </c>
      <c r="T87" s="114">
        <v>0</v>
      </c>
      <c r="U87" s="114">
        <v>0</v>
      </c>
      <c r="V87" s="114">
        <v>0</v>
      </c>
      <c r="W87" s="114">
        <v>0</v>
      </c>
      <c r="X87" s="114">
        <v>0</v>
      </c>
      <c r="Y87" s="114">
        <v>0</v>
      </c>
      <c r="Z87" s="114">
        <v>0</v>
      </c>
      <c r="AA87" s="114">
        <v>0</v>
      </c>
      <c r="AB87" s="114">
        <v>0</v>
      </c>
      <c r="AC87" s="114">
        <v>0</v>
      </c>
      <c r="AD87" s="114">
        <v>0.7278087665617875</v>
      </c>
      <c r="AE87" s="114">
        <v>2.4711897519462601E-2</v>
      </c>
      <c r="AF87" s="114">
        <v>0</v>
      </c>
      <c r="AG87" s="114">
        <v>0</v>
      </c>
      <c r="AH87" s="114">
        <v>0</v>
      </c>
      <c r="AI87" s="114">
        <v>0</v>
      </c>
      <c r="AJ87" s="111" t="s">
        <v>211</v>
      </c>
    </row>
    <row r="88" spans="2:36" s="44" customFormat="1" ht="11.25" customHeight="1" x14ac:dyDescent="0.2">
      <c r="B88" s="48" t="s">
        <v>215</v>
      </c>
      <c r="C88" s="114">
        <v>0</v>
      </c>
      <c r="D88" s="114">
        <v>0</v>
      </c>
      <c r="E88" s="114">
        <v>0</v>
      </c>
      <c r="F88" s="114">
        <v>0</v>
      </c>
      <c r="G88" s="114">
        <v>0</v>
      </c>
      <c r="H88" s="114">
        <v>0</v>
      </c>
      <c r="I88" s="114">
        <v>0</v>
      </c>
      <c r="J88" s="114">
        <v>0</v>
      </c>
      <c r="K88" s="114">
        <v>0</v>
      </c>
      <c r="L88" s="114">
        <v>0</v>
      </c>
      <c r="M88" s="114">
        <v>0</v>
      </c>
      <c r="N88" s="114">
        <v>0</v>
      </c>
      <c r="O88" s="114">
        <v>0</v>
      </c>
      <c r="P88" s="114">
        <v>0</v>
      </c>
      <c r="Q88" s="114">
        <v>0</v>
      </c>
      <c r="R88" s="114">
        <v>0</v>
      </c>
      <c r="S88" s="114">
        <v>0</v>
      </c>
      <c r="T88" s="114">
        <v>0</v>
      </c>
      <c r="U88" s="114">
        <v>0</v>
      </c>
      <c r="V88" s="114">
        <v>0</v>
      </c>
      <c r="W88" s="114">
        <v>0</v>
      </c>
      <c r="X88" s="114">
        <v>0</v>
      </c>
      <c r="Y88" s="114">
        <v>0</v>
      </c>
      <c r="Z88" s="114">
        <v>0</v>
      </c>
      <c r="AA88" s="114">
        <v>0</v>
      </c>
      <c r="AB88" s="114">
        <v>0</v>
      </c>
      <c r="AC88" s="114">
        <v>0</v>
      </c>
      <c r="AD88" s="114">
        <v>0</v>
      </c>
      <c r="AE88" s="114">
        <v>0</v>
      </c>
      <c r="AF88" s="114">
        <v>0</v>
      </c>
      <c r="AG88" s="114">
        <v>0</v>
      </c>
      <c r="AH88" s="114">
        <v>0.25021648392595608</v>
      </c>
      <c r="AI88" s="114">
        <v>0.62769900013879243</v>
      </c>
      <c r="AJ88" s="111"/>
    </row>
    <row r="89" spans="2:36" ht="15" customHeight="1" x14ac:dyDescent="0.2">
      <c r="B89" s="47" t="s">
        <v>129</v>
      </c>
      <c r="C89" s="114">
        <v>-11.533974333185823</v>
      </c>
      <c r="D89" s="114">
        <v>-7.3842314074723472</v>
      </c>
      <c r="E89" s="114">
        <v>-8.5332655259064261</v>
      </c>
      <c r="F89" s="114">
        <v>-10.55803776509816</v>
      </c>
      <c r="G89" s="114">
        <v>-12.610269775511703</v>
      </c>
      <c r="H89" s="114">
        <v>-10.161107917550327</v>
      </c>
      <c r="I89" s="114">
        <v>-9.5876433670109851</v>
      </c>
      <c r="J89" s="114">
        <v>-7.9765645432833185</v>
      </c>
      <c r="K89" s="114">
        <v>-7.1718901936368891</v>
      </c>
      <c r="L89" s="114">
        <v>-6.2116107941108352</v>
      </c>
      <c r="M89" s="114">
        <v>-5.0061091156543878</v>
      </c>
      <c r="N89" s="114">
        <v>-5.1627481262574957</v>
      </c>
      <c r="O89" s="114">
        <v>-3.5038587241818449</v>
      </c>
      <c r="P89" s="114">
        <v>-3.3654779224983238</v>
      </c>
      <c r="Q89" s="114">
        <v>-3.533674797046797</v>
      </c>
      <c r="R89" s="114">
        <v>-5.5756060012798754</v>
      </c>
      <c r="S89" s="114">
        <v>-7.0705490040080603</v>
      </c>
      <c r="T89" s="114">
        <v>-3.0678929904064343</v>
      </c>
      <c r="U89" s="114">
        <v>-3.5237699111460485</v>
      </c>
      <c r="V89" s="114">
        <v>-3.4405929086380604</v>
      </c>
      <c r="W89" s="114">
        <v>-4.9582955670082391</v>
      </c>
      <c r="X89" s="114">
        <v>-5.1693370991974641</v>
      </c>
      <c r="Y89" s="114">
        <v>-4.0578495298001096</v>
      </c>
      <c r="Z89" s="114">
        <v>-1.8116385840532454</v>
      </c>
      <c r="AA89" s="114">
        <v>-1.999964549083131</v>
      </c>
      <c r="AB89" s="114">
        <v>-1.5798042752427066</v>
      </c>
      <c r="AC89" s="114">
        <v>-1.8427487788753514</v>
      </c>
      <c r="AD89" s="114">
        <v>-6.6651483351791132</v>
      </c>
      <c r="AE89" s="114">
        <v>-4.5711519354412999</v>
      </c>
      <c r="AF89" s="114">
        <v>-3.6388356711273113</v>
      </c>
      <c r="AG89" s="114">
        <v>-1.3187880865060624</v>
      </c>
      <c r="AH89" s="114">
        <v>-0.72456617058918737</v>
      </c>
      <c r="AI89" s="114">
        <v>-1.7819022489669867</v>
      </c>
      <c r="AJ89" s="113" t="s">
        <v>130</v>
      </c>
    </row>
    <row r="90" spans="2:36" ht="11.25" customHeight="1" x14ac:dyDescent="0.2">
      <c r="B90" s="47" t="s">
        <v>131</v>
      </c>
      <c r="C90" s="114">
        <v>11.533974333185823</v>
      </c>
      <c r="D90" s="114">
        <v>7.3842314074723472</v>
      </c>
      <c r="E90" s="114">
        <v>8.5332655259064261</v>
      </c>
      <c r="F90" s="114">
        <v>10.55803776509816</v>
      </c>
      <c r="G90" s="114">
        <v>12.610269775511702</v>
      </c>
      <c r="H90" s="114">
        <v>10.161133353539583</v>
      </c>
      <c r="I90" s="114">
        <v>9.587629340660337</v>
      </c>
      <c r="J90" s="114">
        <v>7.9765982285066235</v>
      </c>
      <c r="K90" s="114">
        <v>7.1718901936368793</v>
      </c>
      <c r="L90" s="114">
        <v>6.2115406421075905</v>
      </c>
      <c r="M90" s="114">
        <v>5.0061091156543922</v>
      </c>
      <c r="N90" s="114">
        <v>5.1627390434274192</v>
      </c>
      <c r="O90" s="114">
        <v>3.503798514973834</v>
      </c>
      <c r="P90" s="114">
        <v>3.3654779224983304</v>
      </c>
      <c r="Q90" s="114">
        <v>3.5336899597343465</v>
      </c>
      <c r="R90" s="114">
        <v>5.5755812892211605</v>
      </c>
      <c r="S90" s="114">
        <v>7.0705383023740538</v>
      </c>
      <c r="T90" s="114">
        <v>3.0678929904064343</v>
      </c>
      <c r="U90" s="114">
        <v>3.5237699111460485</v>
      </c>
      <c r="V90" s="114">
        <v>3.4405929086380618</v>
      </c>
      <c r="W90" s="114">
        <v>4.9582955670082409</v>
      </c>
      <c r="X90" s="114">
        <v>5.1693370991974641</v>
      </c>
      <c r="Y90" s="114">
        <v>4.0578495298001096</v>
      </c>
      <c r="Z90" s="114">
        <v>1.8116385840532454</v>
      </c>
      <c r="AA90" s="114">
        <v>1.9999684184395121</v>
      </c>
      <c r="AB90" s="114">
        <v>1.5798042752427066</v>
      </c>
      <c r="AC90" s="114">
        <v>1.8427487788753516</v>
      </c>
      <c r="AD90" s="114">
        <v>6.6651579971055961</v>
      </c>
      <c r="AE90" s="114">
        <v>4.5711562211440002</v>
      </c>
      <c r="AF90" s="114">
        <v>3.638835671127306</v>
      </c>
      <c r="AG90" s="114">
        <v>1.3187880865060624</v>
      </c>
      <c r="AH90" s="114">
        <v>0.72456617058918737</v>
      </c>
      <c r="AI90" s="114">
        <v>1.7819022489669867</v>
      </c>
      <c r="AJ90" s="113" t="s">
        <v>132</v>
      </c>
    </row>
    <row r="91" spans="2:36" ht="11.25" customHeight="1" x14ac:dyDescent="0.2">
      <c r="B91" s="48" t="s">
        <v>133</v>
      </c>
      <c r="C91" s="116">
        <v>7.7939145244129762</v>
      </c>
      <c r="D91" s="116">
        <v>7.0747100473675024</v>
      </c>
      <c r="E91" s="116">
        <v>5.5627019265286588</v>
      </c>
      <c r="F91" s="116">
        <v>8.4618672132277091</v>
      </c>
      <c r="G91" s="116">
        <v>11.386293116782294</v>
      </c>
      <c r="H91" s="116">
        <v>7.1707296921935075</v>
      </c>
      <c r="I91" s="116">
        <v>6.2958521509634577</v>
      </c>
      <c r="J91" s="116">
        <v>5.9776656410201756</v>
      </c>
      <c r="K91" s="116">
        <v>5.0165539847788683</v>
      </c>
      <c r="L91" s="116">
        <v>3.5042703726064195</v>
      </c>
      <c r="M91" s="116">
        <v>3.5299137396241034</v>
      </c>
      <c r="N91" s="116">
        <v>4.1848924026392984</v>
      </c>
      <c r="O91" s="116">
        <v>2.8972102196365701</v>
      </c>
      <c r="P91" s="116">
        <v>2.7067351799322066</v>
      </c>
      <c r="Q91" s="116">
        <v>2.985874041164899</v>
      </c>
      <c r="R91" s="116">
        <v>2.2593771252620085</v>
      </c>
      <c r="S91" s="116">
        <v>6.1804965497364659</v>
      </c>
      <c r="T91" s="116">
        <v>1.0611904049011764</v>
      </c>
      <c r="U91" s="116">
        <v>2.0046530272808996</v>
      </c>
      <c r="V91" s="116">
        <v>1.9878737821208285</v>
      </c>
      <c r="W91" s="116">
        <v>4.1575119744124365</v>
      </c>
      <c r="X91" s="116">
        <v>3.0270808986635327</v>
      </c>
      <c r="Y91" s="116">
        <v>-0.44641782995962509</v>
      </c>
      <c r="Z91" s="116">
        <v>0.62316672841777554</v>
      </c>
      <c r="AA91" s="116">
        <v>0.12247028848732808</v>
      </c>
      <c r="AB91" s="116">
        <v>-0.41341859965731748</v>
      </c>
      <c r="AC91" s="116">
        <v>2.3908080379288377</v>
      </c>
      <c r="AD91" s="116">
        <v>2.9846916738861968</v>
      </c>
      <c r="AE91" s="116">
        <v>-1.0018215790070502</v>
      </c>
      <c r="AF91" s="116">
        <v>4.0825810631319719</v>
      </c>
      <c r="AG91" s="116">
        <v>-0.30975338713460898</v>
      </c>
      <c r="AH91" s="116">
        <v>1.3352353863713675</v>
      </c>
      <c r="AI91" s="116">
        <v>1.4700103584277759</v>
      </c>
      <c r="AJ91" s="103" t="s">
        <v>66</v>
      </c>
    </row>
    <row r="92" spans="2:36" ht="11.25" customHeight="1" x14ac:dyDescent="0.2">
      <c r="B92" s="49" t="s">
        <v>134</v>
      </c>
      <c r="C92" s="115">
        <v>0</v>
      </c>
      <c r="D92" s="115">
        <v>1.0546985074092794</v>
      </c>
      <c r="E92" s="115">
        <v>0.1155468469546488</v>
      </c>
      <c r="F92" s="115">
        <v>0.18408885345241613</v>
      </c>
      <c r="G92" s="115">
        <v>0.27476017361429533</v>
      </c>
      <c r="H92" s="115">
        <v>3.4440901098702389E-2</v>
      </c>
      <c r="I92" s="115">
        <v>0.20430778969044947</v>
      </c>
      <c r="J92" s="115">
        <v>1.7821264855004075</v>
      </c>
      <c r="K92" s="115">
        <v>2.2514396592822599</v>
      </c>
      <c r="L92" s="115">
        <v>7.9463480655867974E-2</v>
      </c>
      <c r="M92" s="115">
        <v>0.13267968311328304</v>
      </c>
      <c r="N92" s="115">
        <v>1.9462024019701925</v>
      </c>
      <c r="O92" s="115">
        <v>0.11025378912031555</v>
      </c>
      <c r="P92" s="115">
        <v>0.22590519219085028</v>
      </c>
      <c r="Q92" s="115">
        <v>1.3719328896247132</v>
      </c>
      <c r="R92" s="115">
        <v>0.51250130629930069</v>
      </c>
      <c r="S92" s="115">
        <v>2.1974845453385141</v>
      </c>
      <c r="T92" s="115">
        <v>3.3154637507744854E-2</v>
      </c>
      <c r="U92" s="115">
        <v>3.3637697980109446E-2</v>
      </c>
      <c r="V92" s="115">
        <v>9.1633398885213144E-2</v>
      </c>
      <c r="W92" s="115">
        <v>1.2372110209164477</v>
      </c>
      <c r="X92" s="115">
        <v>2.508412800464608E-3</v>
      </c>
      <c r="Y92" s="115">
        <v>6.1144531762391256E-2</v>
      </c>
      <c r="Z92" s="115">
        <v>0.1904950602889996</v>
      </c>
      <c r="AA92" s="115">
        <v>2.6984246483429668E-2</v>
      </c>
      <c r="AB92" s="115">
        <v>6.2342687169966186E-3</v>
      </c>
      <c r="AC92" s="115">
        <v>1.4142797745984807E-2</v>
      </c>
      <c r="AD92" s="115">
        <v>1.3776095542443047E-2</v>
      </c>
      <c r="AE92" s="115">
        <v>1.6394955704342896E-2</v>
      </c>
      <c r="AF92" s="115">
        <v>8.8954870560824933E-3</v>
      </c>
      <c r="AG92" s="115">
        <v>1.9942682826226085E-3</v>
      </c>
      <c r="AH92" s="115">
        <v>1.0636186411963656E-3</v>
      </c>
      <c r="AI92" s="115">
        <v>1.1375932744421679E-2</v>
      </c>
      <c r="AJ92" s="107" t="s">
        <v>135</v>
      </c>
    </row>
    <row r="93" spans="2:36" ht="11.25" hidden="1" customHeight="1" x14ac:dyDescent="0.2">
      <c r="B93" s="49" t="s">
        <v>136</v>
      </c>
      <c r="C93" s="115">
        <v>0</v>
      </c>
      <c r="D93" s="115">
        <v>0</v>
      </c>
      <c r="E93" s="115">
        <v>0</v>
      </c>
      <c r="F93" s="115">
        <v>0</v>
      </c>
      <c r="G93" s="115">
        <v>0</v>
      </c>
      <c r="H93" s="115">
        <v>0</v>
      </c>
      <c r="I93" s="115">
        <v>0</v>
      </c>
      <c r="J93" s="115">
        <v>0</v>
      </c>
      <c r="K93" s="115">
        <v>0</v>
      </c>
      <c r="L93" s="115">
        <v>0</v>
      </c>
      <c r="M93" s="115">
        <v>0</v>
      </c>
      <c r="N93" s="115">
        <v>0</v>
      </c>
      <c r="O93" s="115">
        <v>0</v>
      </c>
      <c r="P93" s="115">
        <v>0</v>
      </c>
      <c r="Q93" s="115">
        <v>0</v>
      </c>
      <c r="R93" s="115">
        <v>0</v>
      </c>
      <c r="S93" s="115">
        <v>0</v>
      </c>
      <c r="T93" s="115">
        <v>0</v>
      </c>
      <c r="U93" s="115">
        <v>0</v>
      </c>
      <c r="V93" s="115">
        <v>0</v>
      </c>
      <c r="W93" s="115">
        <v>-0.2572788576933</v>
      </c>
      <c r="X93" s="115">
        <v>0</v>
      </c>
      <c r="Y93" s="115">
        <v>0</v>
      </c>
      <c r="Z93" s="115">
        <v>0</v>
      </c>
      <c r="AA93" s="115">
        <v>0</v>
      </c>
      <c r="AB93" s="115">
        <v>0</v>
      </c>
      <c r="AC93" s="115">
        <v>0</v>
      </c>
      <c r="AD93" s="115">
        <v>0</v>
      </c>
      <c r="AE93" s="115">
        <v>0</v>
      </c>
      <c r="AF93" s="115">
        <v>0</v>
      </c>
      <c r="AG93" s="115">
        <v>0</v>
      </c>
      <c r="AH93" s="115">
        <v>0</v>
      </c>
      <c r="AI93" s="115">
        <v>0</v>
      </c>
      <c r="AJ93" s="107" t="s">
        <v>198</v>
      </c>
    </row>
    <row r="94" spans="2:36" ht="11.25" customHeight="1" x14ac:dyDescent="0.2">
      <c r="B94" s="49" t="s">
        <v>137</v>
      </c>
      <c r="C94" s="115">
        <v>0</v>
      </c>
      <c r="D94" s="115">
        <v>0</v>
      </c>
      <c r="E94" s="115">
        <v>0</v>
      </c>
      <c r="F94" s="115">
        <v>0</v>
      </c>
      <c r="G94" s="115">
        <v>0</v>
      </c>
      <c r="H94" s="115">
        <v>7.5125371437716613</v>
      </c>
      <c r="I94" s="115">
        <v>6.2937592445122386</v>
      </c>
      <c r="J94" s="115">
        <v>3.9929409831164069</v>
      </c>
      <c r="K94" s="115">
        <v>3.0241966311506352</v>
      </c>
      <c r="L94" s="115">
        <v>3.2094076565810217</v>
      </c>
      <c r="M94" s="115">
        <v>2.960565008020716</v>
      </c>
      <c r="N94" s="115">
        <v>1.9608826955359551</v>
      </c>
      <c r="O94" s="115">
        <v>2.5638000861633685</v>
      </c>
      <c r="P94" s="115">
        <v>2.3766789577406291</v>
      </c>
      <c r="Q94" s="115">
        <v>1.7647461485542117</v>
      </c>
      <c r="R94" s="115">
        <v>1.6667406882737521</v>
      </c>
      <c r="S94" s="115">
        <v>3.7885718334524232</v>
      </c>
      <c r="T94" s="115">
        <v>0.91026016943404597</v>
      </c>
      <c r="U94" s="115">
        <v>2.1662293068356422</v>
      </c>
      <c r="V94" s="115">
        <v>1.8594534713602209</v>
      </c>
      <c r="W94" s="115">
        <v>3.4293477726390291</v>
      </c>
      <c r="X94" s="115">
        <v>2.7386134266101028</v>
      </c>
      <c r="Y94" s="115">
        <v>-1.2039267667878817</v>
      </c>
      <c r="Z94" s="115">
        <v>0.72001020648270009</v>
      </c>
      <c r="AA94" s="115">
        <v>1.050212969247833</v>
      </c>
      <c r="AB94" s="115">
        <v>1.179610465821048</v>
      </c>
      <c r="AC94" s="115">
        <v>1.0423691111196811</v>
      </c>
      <c r="AD94" s="115">
        <v>2.9215062979607085</v>
      </c>
      <c r="AE94" s="115">
        <v>2.6091792005569103</v>
      </c>
      <c r="AF94" s="115">
        <v>1.2167196305476244</v>
      </c>
      <c r="AG94" s="115">
        <v>0.87431851432824437</v>
      </c>
      <c r="AH94" s="115">
        <v>1.9746334261984675</v>
      </c>
      <c r="AI94" s="115">
        <v>1.8670860780091476</v>
      </c>
      <c r="AJ94" s="107" t="s">
        <v>138</v>
      </c>
    </row>
    <row r="95" spans="2:36" ht="11.25" customHeight="1" x14ac:dyDescent="0.2">
      <c r="B95" s="49" t="s">
        <v>50</v>
      </c>
      <c r="C95" s="115">
        <v>7.7939145244129762</v>
      </c>
      <c r="D95" s="115">
        <v>6.0200115399582232</v>
      </c>
      <c r="E95" s="115">
        <v>5.44715507957401</v>
      </c>
      <c r="F95" s="115">
        <v>8.2777783597752936</v>
      </c>
      <c r="G95" s="115">
        <v>11.111532943167999</v>
      </c>
      <c r="H95" s="115">
        <v>-0.37624835267685564</v>
      </c>
      <c r="I95" s="115">
        <v>-0.20221488323923084</v>
      </c>
      <c r="J95" s="115">
        <v>0.20259817240336134</v>
      </c>
      <c r="K95" s="115">
        <v>-0.25908230565402646</v>
      </c>
      <c r="L95" s="115">
        <v>0.21539923536953001</v>
      </c>
      <c r="M95" s="115">
        <v>0.43666904849010396</v>
      </c>
      <c r="N95" s="115">
        <v>0.27780730513315061</v>
      </c>
      <c r="O95" s="115">
        <v>0.223156344352886</v>
      </c>
      <c r="P95" s="115">
        <v>0.10415103000072737</v>
      </c>
      <c r="Q95" s="115">
        <v>-0.15080499701402617</v>
      </c>
      <c r="R95" s="115">
        <v>8.0135130688955794E-2</v>
      </c>
      <c r="S95" s="115">
        <v>0.19444017094552898</v>
      </c>
      <c r="T95" s="115">
        <v>0.11777559795938561</v>
      </c>
      <c r="U95" s="115">
        <v>-0.19521397753485231</v>
      </c>
      <c r="V95" s="115">
        <v>3.6786911875395088E-2</v>
      </c>
      <c r="W95" s="115">
        <v>-0.2517679614497399</v>
      </c>
      <c r="X95" s="115">
        <v>0.28595905925296533</v>
      </c>
      <c r="Y95" s="115">
        <v>0.69636440506586528</v>
      </c>
      <c r="Z95" s="115">
        <v>-0.2873385383539242</v>
      </c>
      <c r="AA95" s="115">
        <v>-0.9547269272439346</v>
      </c>
      <c r="AB95" s="115">
        <v>-1.5992633341953622</v>
      </c>
      <c r="AC95" s="115">
        <v>1.3342961290631716</v>
      </c>
      <c r="AD95" s="115">
        <v>4.9409280383045276E-2</v>
      </c>
      <c r="AE95" s="115">
        <v>-3.6273957352683053</v>
      </c>
      <c r="AF95" s="115">
        <v>2.8569659455282643</v>
      </c>
      <c r="AG95" s="115">
        <v>0.88026790513701847</v>
      </c>
      <c r="AH95" s="115">
        <v>0.34135485942831978</v>
      </c>
      <c r="AI95" s="115">
        <v>-0.40845165232579334</v>
      </c>
      <c r="AJ95" s="107" t="s">
        <v>139</v>
      </c>
    </row>
    <row r="96" spans="2:36" ht="11.25" customHeight="1" x14ac:dyDescent="0.2">
      <c r="B96" s="82" t="s">
        <v>140</v>
      </c>
      <c r="C96" s="115">
        <v>0</v>
      </c>
      <c r="D96" s="115">
        <v>0</v>
      </c>
      <c r="E96" s="115">
        <v>0</v>
      </c>
      <c r="F96" s="115">
        <v>0</v>
      </c>
      <c r="G96" s="115">
        <v>0</v>
      </c>
      <c r="H96" s="115">
        <v>0</v>
      </c>
      <c r="I96" s="115">
        <v>0</v>
      </c>
      <c r="J96" s="115">
        <v>0</v>
      </c>
      <c r="K96" s="115">
        <v>0</v>
      </c>
      <c r="L96" s="115">
        <v>0</v>
      </c>
      <c r="M96" s="115">
        <v>0</v>
      </c>
      <c r="N96" s="115">
        <v>0</v>
      </c>
      <c r="O96" s="115">
        <v>0</v>
      </c>
      <c r="P96" s="115">
        <v>0</v>
      </c>
      <c r="Q96" s="115">
        <v>0</v>
      </c>
      <c r="R96" s="115">
        <v>0</v>
      </c>
      <c r="S96" s="115">
        <v>0</v>
      </c>
      <c r="T96" s="115">
        <v>0</v>
      </c>
      <c r="U96" s="115">
        <v>0</v>
      </c>
      <c r="V96" s="115">
        <v>0.26095223231210296</v>
      </c>
      <c r="W96" s="115">
        <v>-0.72278663366477269</v>
      </c>
      <c r="X96" s="115">
        <v>0.39374914073578737</v>
      </c>
      <c r="Y96" s="115">
        <v>-0.17687990545175214</v>
      </c>
      <c r="Z96" s="115">
        <v>2.0237977884535428E-2</v>
      </c>
      <c r="AA96" s="115">
        <v>-0.70696172011376623</v>
      </c>
      <c r="AB96" s="115">
        <v>-1.8384306911736452</v>
      </c>
      <c r="AC96" s="115">
        <v>0.9709997629105106</v>
      </c>
      <c r="AD96" s="115">
        <v>0.89054338644303099</v>
      </c>
      <c r="AE96" s="115">
        <v>-3.8953041185801229</v>
      </c>
      <c r="AF96" s="115">
        <v>1.9289470378060665</v>
      </c>
      <c r="AG96" s="115">
        <v>-1.186066169745476</v>
      </c>
      <c r="AH96" s="115">
        <v>-0.98181612072759472</v>
      </c>
      <c r="AI96" s="115">
        <v>-0.79237774578019704</v>
      </c>
      <c r="AJ96" s="110" t="s">
        <v>141</v>
      </c>
    </row>
    <row r="97" spans="2:39" ht="11.25" customHeight="1" x14ac:dyDescent="0.2">
      <c r="B97" s="48" t="s">
        <v>142</v>
      </c>
      <c r="C97" s="114">
        <v>3.7400598087728469</v>
      </c>
      <c r="D97" s="114">
        <v>0.30952136010484366</v>
      </c>
      <c r="E97" s="114">
        <v>2.9705635993777673</v>
      </c>
      <c r="F97" s="114">
        <v>2.0961705518704488</v>
      </c>
      <c r="G97" s="114">
        <v>1.2239766587294056</v>
      </c>
      <c r="H97" s="114">
        <v>2.9904036613460745</v>
      </c>
      <c r="I97" s="114">
        <v>3.2917771896968802</v>
      </c>
      <c r="J97" s="114">
        <v>1.9989325874864474</v>
      </c>
      <c r="K97" s="114">
        <v>2.155336208858011</v>
      </c>
      <c r="L97" s="114">
        <v>2.7072702695011719</v>
      </c>
      <c r="M97" s="114">
        <v>1.4761953760302886</v>
      </c>
      <c r="N97" s="114">
        <v>0.97784664078812078</v>
      </c>
      <c r="O97" s="114">
        <v>0.60658829533726411</v>
      </c>
      <c r="P97" s="114">
        <v>0.65874274256612386</v>
      </c>
      <c r="Q97" s="114">
        <v>0.54781591856944756</v>
      </c>
      <c r="R97" s="114">
        <v>3.316204163959152</v>
      </c>
      <c r="S97" s="114">
        <v>0.89004175263758789</v>
      </c>
      <c r="T97" s="114">
        <v>2.0067025855052578</v>
      </c>
      <c r="U97" s="114">
        <v>1.5191168838651485</v>
      </c>
      <c r="V97" s="114">
        <v>1.4527191265172332</v>
      </c>
      <c r="W97" s="114">
        <v>0.80078359259580423</v>
      </c>
      <c r="X97" s="114">
        <v>2.1422562005339314</v>
      </c>
      <c r="Y97" s="114">
        <v>4.5042673597597345</v>
      </c>
      <c r="Z97" s="114">
        <v>1.1884718556354699</v>
      </c>
      <c r="AA97" s="114">
        <v>1.8774981299521838</v>
      </c>
      <c r="AB97" s="114">
        <v>1.993222874900024</v>
      </c>
      <c r="AC97" s="114">
        <v>-0.54805925905348596</v>
      </c>
      <c r="AD97" s="114">
        <v>3.6804663232193993</v>
      </c>
      <c r="AE97" s="114">
        <v>5.572977800151051</v>
      </c>
      <c r="AF97" s="114">
        <v>-0.44374539200466562</v>
      </c>
      <c r="AG97" s="114">
        <v>1.6285414736406716</v>
      </c>
      <c r="AH97" s="114">
        <v>-0.61066921578218003</v>
      </c>
      <c r="AI97" s="114">
        <v>0.31189189053921074</v>
      </c>
      <c r="AJ97" s="103" t="s">
        <v>68</v>
      </c>
    </row>
    <row r="98" spans="2:39" ht="11.25" customHeight="1" x14ac:dyDescent="0.2">
      <c r="B98" s="49" t="s">
        <v>143</v>
      </c>
      <c r="C98" s="115">
        <v>0</v>
      </c>
      <c r="D98" s="115">
        <v>0</v>
      </c>
      <c r="E98" s="115">
        <v>0</v>
      </c>
      <c r="F98" s="115">
        <v>0</v>
      </c>
      <c r="G98" s="115">
        <v>0</v>
      </c>
      <c r="H98" s="115">
        <v>4.0319355954667042</v>
      </c>
      <c r="I98" s="115">
        <v>3.8199352527769364</v>
      </c>
      <c r="J98" s="115">
        <v>2.8001053862697347</v>
      </c>
      <c r="K98" s="115">
        <v>2.0014275926606144</v>
      </c>
      <c r="L98" s="115">
        <v>3.0670099248062734</v>
      </c>
      <c r="M98" s="115">
        <v>1.5994997482463296</v>
      </c>
      <c r="N98" s="115">
        <v>1.4067975254027207</v>
      </c>
      <c r="O98" s="115">
        <v>1.1466549426961963</v>
      </c>
      <c r="P98" s="115">
        <v>1.1384637259709995</v>
      </c>
      <c r="Q98" s="115">
        <v>0.94338841891476766</v>
      </c>
      <c r="R98" s="115">
        <v>3.6823037195467592</v>
      </c>
      <c r="S98" s="115">
        <v>1.3440105056485085</v>
      </c>
      <c r="T98" s="115">
        <v>4.8233947457435224</v>
      </c>
      <c r="U98" s="115">
        <v>1.9397611024918426</v>
      </c>
      <c r="V98" s="115">
        <v>2.4202231620734631</v>
      </c>
      <c r="W98" s="115">
        <v>1.6557872933943767</v>
      </c>
      <c r="X98" s="115">
        <v>1.3710267677967987</v>
      </c>
      <c r="Y98" s="115">
        <v>5.561886486977059</v>
      </c>
      <c r="Z98" s="115">
        <v>1.2754000827905214</v>
      </c>
      <c r="AA98" s="115">
        <v>1.5094791306462219</v>
      </c>
      <c r="AB98" s="115">
        <v>5.043336737298258</v>
      </c>
      <c r="AC98" s="115">
        <v>1.1970111683469025</v>
      </c>
      <c r="AD98" s="115">
        <v>5.8857370309244148</v>
      </c>
      <c r="AE98" s="115">
        <v>5.0084505753826418</v>
      </c>
      <c r="AF98" s="115">
        <v>0.51822270968955841</v>
      </c>
      <c r="AG98" s="115">
        <v>0.41037092594887253</v>
      </c>
      <c r="AH98" s="115">
        <v>0.51504005014687848</v>
      </c>
      <c r="AI98" s="115">
        <v>2.9826975885271203</v>
      </c>
      <c r="AJ98" s="107" t="s">
        <v>144</v>
      </c>
    </row>
    <row r="99" spans="2:39" ht="11.25" customHeight="1" x14ac:dyDescent="0.2">
      <c r="B99" s="82" t="s">
        <v>145</v>
      </c>
      <c r="C99" s="115">
        <v>0</v>
      </c>
      <c r="D99" s="115">
        <v>0</v>
      </c>
      <c r="E99" s="115">
        <v>0</v>
      </c>
      <c r="F99" s="115">
        <v>0</v>
      </c>
      <c r="G99" s="115">
        <v>0</v>
      </c>
      <c r="H99" s="115">
        <v>0</v>
      </c>
      <c r="I99" s="115">
        <v>0</v>
      </c>
      <c r="J99" s="115">
        <v>0</v>
      </c>
      <c r="K99" s="115">
        <v>0</v>
      </c>
      <c r="L99" s="115">
        <v>0</v>
      </c>
      <c r="M99" s="115">
        <v>0</v>
      </c>
      <c r="N99" s="115">
        <v>0</v>
      </c>
      <c r="O99" s="115">
        <v>0</v>
      </c>
      <c r="P99" s="115">
        <v>0</v>
      </c>
      <c r="Q99" s="115">
        <v>0</v>
      </c>
      <c r="R99" s="115">
        <v>0</v>
      </c>
      <c r="S99" s="115">
        <v>0</v>
      </c>
      <c r="T99" s="115">
        <v>0</v>
      </c>
      <c r="U99" s="115">
        <v>0</v>
      </c>
      <c r="V99" s="115">
        <v>0</v>
      </c>
      <c r="W99" s="115">
        <v>1.6557872933943767</v>
      </c>
      <c r="X99" s="115">
        <v>1.3710267677967987</v>
      </c>
      <c r="Y99" s="115">
        <v>1.2432489058004115</v>
      </c>
      <c r="Z99" s="115">
        <v>1.2754000827905214</v>
      </c>
      <c r="AA99" s="115">
        <v>1.5094791306462219</v>
      </c>
      <c r="AB99" s="115">
        <v>1.2784080302819703</v>
      </c>
      <c r="AC99" s="115">
        <v>1.1970111683469025</v>
      </c>
      <c r="AD99" s="115">
        <v>1.0271769158218846</v>
      </c>
      <c r="AE99" s="115">
        <v>0.78005414246086091</v>
      </c>
      <c r="AF99" s="115">
        <v>0.51822270968955841</v>
      </c>
      <c r="AG99" s="115">
        <v>0</v>
      </c>
      <c r="AH99" s="115">
        <v>0</v>
      </c>
      <c r="AI99" s="115">
        <v>0</v>
      </c>
      <c r="AJ99" s="110" t="s">
        <v>146</v>
      </c>
    </row>
    <row r="100" spans="2:39" ht="11.25" customHeight="1" x14ac:dyDescent="0.2">
      <c r="B100" s="82" t="s">
        <v>147</v>
      </c>
      <c r="C100" s="115">
        <v>0</v>
      </c>
      <c r="D100" s="115">
        <v>0</v>
      </c>
      <c r="E100" s="115">
        <v>0</v>
      </c>
      <c r="F100" s="115">
        <v>0</v>
      </c>
      <c r="G100" s="115">
        <v>0</v>
      </c>
      <c r="H100" s="115">
        <v>0</v>
      </c>
      <c r="I100" s="115">
        <v>0</v>
      </c>
      <c r="J100" s="115">
        <v>0</v>
      </c>
      <c r="K100" s="115">
        <v>0</v>
      </c>
      <c r="L100" s="115">
        <v>0</v>
      </c>
      <c r="M100" s="115">
        <v>0</v>
      </c>
      <c r="N100" s="115">
        <v>0</v>
      </c>
      <c r="O100" s="115">
        <v>0</v>
      </c>
      <c r="P100" s="115">
        <v>0</v>
      </c>
      <c r="Q100" s="115">
        <v>0</v>
      </c>
      <c r="R100" s="115">
        <v>0</v>
      </c>
      <c r="S100" s="115">
        <v>0</v>
      </c>
      <c r="T100" s="115">
        <v>0</v>
      </c>
      <c r="U100" s="115">
        <v>0</v>
      </c>
      <c r="V100" s="115">
        <v>0</v>
      </c>
      <c r="W100" s="115">
        <v>0</v>
      </c>
      <c r="X100" s="115">
        <v>0</v>
      </c>
      <c r="Y100" s="115">
        <v>4.318637581176648</v>
      </c>
      <c r="Z100" s="115">
        <v>0</v>
      </c>
      <c r="AA100" s="115">
        <v>0</v>
      </c>
      <c r="AB100" s="115">
        <v>3.764928707016288</v>
      </c>
      <c r="AC100" s="115">
        <v>0</v>
      </c>
      <c r="AD100" s="115">
        <v>4.8585601151025299</v>
      </c>
      <c r="AE100" s="115">
        <v>4.2067654199355715</v>
      </c>
      <c r="AF100" s="115">
        <v>0</v>
      </c>
      <c r="AG100" s="115">
        <v>2.6550626278911769</v>
      </c>
      <c r="AH100" s="115">
        <v>0</v>
      </c>
      <c r="AI100" s="115">
        <v>2.3864823081782518</v>
      </c>
      <c r="AJ100" s="110" t="s">
        <v>148</v>
      </c>
    </row>
    <row r="101" spans="2:39" ht="11.25" customHeight="1" x14ac:dyDescent="0.2">
      <c r="B101" s="49" t="s">
        <v>149</v>
      </c>
      <c r="C101" s="115">
        <v>0</v>
      </c>
      <c r="D101" s="115">
        <v>0</v>
      </c>
      <c r="E101" s="115">
        <v>0</v>
      </c>
      <c r="F101" s="115">
        <v>0</v>
      </c>
      <c r="G101" s="115">
        <v>0</v>
      </c>
      <c r="H101" s="115">
        <v>-0.70848155654679723</v>
      </c>
      <c r="I101" s="115">
        <v>-0.33634386312079195</v>
      </c>
      <c r="J101" s="115">
        <v>-0.60175899031953473</v>
      </c>
      <c r="K101" s="115">
        <v>0.29916227227508629</v>
      </c>
      <c r="L101" s="115">
        <v>7.1440473394727616E-2</v>
      </c>
      <c r="M101" s="115">
        <v>0.23099945674213487</v>
      </c>
      <c r="N101" s="115">
        <v>-1.8927533360899335E-2</v>
      </c>
      <c r="O101" s="115">
        <v>-0.1217231393289623</v>
      </c>
      <c r="P101" s="115">
        <v>4.6208692863910127E-2</v>
      </c>
      <c r="Q101" s="115">
        <v>2.8889769036583031E-2</v>
      </c>
      <c r="R101" s="115">
        <v>2.7004332170328965E-2</v>
      </c>
      <c r="S101" s="115">
        <v>4.9589625770647627E-2</v>
      </c>
      <c r="T101" s="115">
        <v>-0.13753931131558389</v>
      </c>
      <c r="U101" s="115">
        <v>0.16469016931061586</v>
      </c>
      <c r="V101" s="115">
        <v>-0.16701543103126543</v>
      </c>
      <c r="W101" s="115">
        <v>9.1181630051376833E-2</v>
      </c>
      <c r="X101" s="115">
        <v>-0.13287420948746809</v>
      </c>
      <c r="Y101" s="115">
        <v>-0.20860255305937817</v>
      </c>
      <c r="Z101" s="115">
        <v>-2.7708372405672671E-2</v>
      </c>
      <c r="AA101" s="115">
        <v>1.0921903268010536E-2</v>
      </c>
      <c r="AB101" s="115">
        <v>6.3564974739553116E-3</v>
      </c>
      <c r="AC101" s="115">
        <v>-0.10097325595128211</v>
      </c>
      <c r="AD101" s="115">
        <v>8.3718177426122559E-2</v>
      </c>
      <c r="AE101" s="115">
        <v>6.2194653391945395E-2</v>
      </c>
      <c r="AF101" s="115">
        <v>2.7394453183065118E-2</v>
      </c>
      <c r="AG101" s="115">
        <v>2.1393444270424501E-3</v>
      </c>
      <c r="AH101" s="115">
        <v>-1.0177059022410633E-2</v>
      </c>
      <c r="AI101" s="115">
        <v>-2.1760761804413685E-2</v>
      </c>
      <c r="AJ101" s="107" t="s">
        <v>150</v>
      </c>
    </row>
    <row r="102" spans="2:39" ht="11.25" customHeight="1" x14ac:dyDescent="0.2">
      <c r="B102" s="50" t="s">
        <v>151</v>
      </c>
      <c r="C102" s="169">
        <v>0</v>
      </c>
      <c r="D102" s="169">
        <v>0</v>
      </c>
      <c r="E102" s="169">
        <v>0</v>
      </c>
      <c r="F102" s="169">
        <v>0</v>
      </c>
      <c r="G102" s="169">
        <v>0</v>
      </c>
      <c r="H102" s="169">
        <v>-0.33305037757383243</v>
      </c>
      <c r="I102" s="169">
        <v>-0.19181419995926388</v>
      </c>
      <c r="J102" s="169">
        <v>-0.19941380846375251</v>
      </c>
      <c r="K102" s="169">
        <v>-0.14525365607768953</v>
      </c>
      <c r="L102" s="169">
        <v>-0.43118012869982886</v>
      </c>
      <c r="M102" s="169">
        <v>-0.35430382895817586</v>
      </c>
      <c r="N102" s="169">
        <v>-0.41002335125370065</v>
      </c>
      <c r="O102" s="169">
        <v>-0.41834350802996978</v>
      </c>
      <c r="P102" s="169">
        <v>-0.52592967626878562</v>
      </c>
      <c r="Q102" s="169">
        <v>-0.42446226938190318</v>
      </c>
      <c r="R102" s="169">
        <v>-0.39310388775793542</v>
      </c>
      <c r="S102" s="169">
        <v>-0.50355837878156817</v>
      </c>
      <c r="T102" s="169">
        <v>-2.6791528489226812</v>
      </c>
      <c r="U102" s="169">
        <v>-0.5853343879373103</v>
      </c>
      <c r="V102" s="169">
        <v>-0.80048860452496451</v>
      </c>
      <c r="W102" s="169">
        <v>-0.94618533084994938</v>
      </c>
      <c r="X102" s="169">
        <v>-1.2789321835511696</v>
      </c>
      <c r="Y102" s="169">
        <v>-4.3012424150709281</v>
      </c>
      <c r="Z102" s="169">
        <v>-1.4939430788725181</v>
      </c>
      <c r="AA102" s="169">
        <v>-1.6618040831562966</v>
      </c>
      <c r="AB102" s="169">
        <v>-3.1116238285294129</v>
      </c>
      <c r="AC102" s="169">
        <v>-1.7400646959056094</v>
      </c>
      <c r="AD102" s="169">
        <v>-3.7257777390361366</v>
      </c>
      <c r="AE102" s="169">
        <v>-1.7766434141759184</v>
      </c>
      <c r="AF102" s="169">
        <v>-1.7855977268637142</v>
      </c>
      <c r="AG102" s="169">
        <v>-2.251766596017263</v>
      </c>
      <c r="AH102" s="169">
        <v>-1.6066869092331724</v>
      </c>
      <c r="AI102" s="169">
        <v>-3.418559936986671</v>
      </c>
      <c r="AJ102" s="154" t="s">
        <v>152</v>
      </c>
    </row>
    <row r="103" spans="2:39" ht="11.25" customHeight="1" x14ac:dyDescent="0.2">
      <c r="B103" s="83" t="s">
        <v>147</v>
      </c>
      <c r="C103" s="169">
        <v>0</v>
      </c>
      <c r="D103" s="169">
        <v>0</v>
      </c>
      <c r="E103" s="169">
        <v>0</v>
      </c>
      <c r="F103" s="169">
        <v>0</v>
      </c>
      <c r="G103" s="169">
        <v>0</v>
      </c>
      <c r="H103" s="169">
        <v>0</v>
      </c>
      <c r="I103" s="169">
        <v>0</v>
      </c>
      <c r="J103" s="169">
        <v>0</v>
      </c>
      <c r="K103" s="169">
        <v>0</v>
      </c>
      <c r="L103" s="169">
        <v>0</v>
      </c>
      <c r="M103" s="169">
        <v>0</v>
      </c>
      <c r="N103" s="169">
        <v>0</v>
      </c>
      <c r="O103" s="169">
        <v>0</v>
      </c>
      <c r="P103" s="169">
        <v>0</v>
      </c>
      <c r="Q103" s="169">
        <v>0</v>
      </c>
      <c r="R103" s="169">
        <v>0</v>
      </c>
      <c r="S103" s="169">
        <v>0</v>
      </c>
      <c r="T103" s="169">
        <v>0</v>
      </c>
      <c r="U103" s="169">
        <v>0</v>
      </c>
      <c r="V103" s="169">
        <v>0</v>
      </c>
      <c r="W103" s="169">
        <v>0</v>
      </c>
      <c r="X103" s="169">
        <v>0</v>
      </c>
      <c r="Y103" s="169">
        <v>-2.879091720784432</v>
      </c>
      <c r="Z103" s="169">
        <v>0</v>
      </c>
      <c r="AA103" s="169">
        <v>0</v>
      </c>
      <c r="AB103" s="169">
        <v>-1.5060027926358839</v>
      </c>
      <c r="AC103" s="169">
        <v>0</v>
      </c>
      <c r="AD103" s="169">
        <v>-1.8686769673471271</v>
      </c>
      <c r="AE103" s="169">
        <v>0</v>
      </c>
      <c r="AF103" s="169">
        <v>0</v>
      </c>
      <c r="AG103" s="169">
        <v>0</v>
      </c>
      <c r="AH103" s="169">
        <v>0</v>
      </c>
      <c r="AI103" s="169">
        <v>0</v>
      </c>
      <c r="AJ103" s="110" t="s">
        <v>153</v>
      </c>
    </row>
    <row r="104" spans="2:39" ht="11.25" customHeight="1" x14ac:dyDescent="0.2">
      <c r="B104" s="50" t="s">
        <v>154</v>
      </c>
      <c r="C104" s="169">
        <v>0</v>
      </c>
      <c r="D104" s="169">
        <v>0</v>
      </c>
      <c r="E104" s="169">
        <v>0</v>
      </c>
      <c r="F104" s="169">
        <v>0</v>
      </c>
      <c r="G104" s="169">
        <v>0</v>
      </c>
      <c r="H104" s="169">
        <v>0</v>
      </c>
      <c r="I104" s="169">
        <v>0</v>
      </c>
      <c r="J104" s="169">
        <v>0</v>
      </c>
      <c r="K104" s="169">
        <v>0</v>
      </c>
      <c r="L104" s="169">
        <v>0</v>
      </c>
      <c r="M104" s="169">
        <v>0</v>
      </c>
      <c r="N104" s="169">
        <v>0</v>
      </c>
      <c r="O104" s="169">
        <v>0</v>
      </c>
      <c r="P104" s="169">
        <v>0</v>
      </c>
      <c r="Q104" s="169">
        <v>0</v>
      </c>
      <c r="R104" s="169">
        <v>0</v>
      </c>
      <c r="S104" s="169">
        <v>0</v>
      </c>
      <c r="T104" s="169">
        <v>0</v>
      </c>
      <c r="U104" s="169">
        <v>0</v>
      </c>
      <c r="V104" s="169">
        <v>0</v>
      </c>
      <c r="W104" s="169">
        <v>0</v>
      </c>
      <c r="X104" s="169">
        <v>2.1830358257757707</v>
      </c>
      <c r="Y104" s="169">
        <v>3.4522258409129805</v>
      </c>
      <c r="Z104" s="169">
        <v>1.4347232241231391</v>
      </c>
      <c r="AA104" s="169">
        <v>2.0189011791942475</v>
      </c>
      <c r="AB104" s="169">
        <v>5.5153468657223322E-2</v>
      </c>
      <c r="AC104" s="169">
        <v>9.5967524456502862E-2</v>
      </c>
      <c r="AD104" s="169">
        <v>1.4367888539049989</v>
      </c>
      <c r="AE104" s="169">
        <v>2.2789759855523823</v>
      </c>
      <c r="AF104" s="169">
        <v>0.79623517198642513</v>
      </c>
      <c r="AG104" s="169">
        <v>0.81272248251523693</v>
      </c>
      <c r="AH104" s="169">
        <v>0.49115470232652436</v>
      </c>
      <c r="AI104" s="169">
        <v>0.76951500080317559</v>
      </c>
      <c r="AJ104" s="154" t="s">
        <v>155</v>
      </c>
    </row>
    <row r="105" spans="2:39" ht="20.25" customHeight="1" x14ac:dyDescent="0.2">
      <c r="B105" s="51" t="s">
        <v>156</v>
      </c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55" t="s">
        <v>156</v>
      </c>
    </row>
    <row r="106" spans="2:39" ht="12" customHeight="1" x14ac:dyDescent="0.2">
      <c r="B106" s="52" t="s">
        <v>157</v>
      </c>
      <c r="C106" s="170">
        <v>-11.533974333185823</v>
      </c>
      <c r="D106" s="170">
        <v>-7.3842314074723472</v>
      </c>
      <c r="E106" s="170">
        <v>-8.5332655259064261</v>
      </c>
      <c r="F106" s="170">
        <v>-10.55803776509816</v>
      </c>
      <c r="G106" s="170">
        <v>-12.610269775511703</v>
      </c>
      <c r="H106" s="170">
        <v>-10.161107917550327</v>
      </c>
      <c r="I106" s="170">
        <v>-9.5876433670109851</v>
      </c>
      <c r="J106" s="170">
        <v>-7.9765645432833185</v>
      </c>
      <c r="K106" s="170">
        <v>-7.1718901936368891</v>
      </c>
      <c r="L106" s="170">
        <v>-6.2116107941108352</v>
      </c>
      <c r="M106" s="170">
        <v>-5.0061091156543878</v>
      </c>
      <c r="N106" s="170">
        <v>-5.1627481262574957</v>
      </c>
      <c r="O106" s="170">
        <v>-3.5038587241818449</v>
      </c>
      <c r="P106" s="170">
        <v>-3.3654779224983238</v>
      </c>
      <c r="Q106" s="170">
        <v>-3.533674797046797</v>
      </c>
      <c r="R106" s="170">
        <v>-5.5756060012798754</v>
      </c>
      <c r="S106" s="170">
        <v>-7.0705490040080603</v>
      </c>
      <c r="T106" s="170">
        <v>-3.0678929904064343</v>
      </c>
      <c r="U106" s="170">
        <v>-3.5237699111460485</v>
      </c>
      <c r="V106" s="170">
        <v>-3.4405929086380604</v>
      </c>
      <c r="W106" s="170">
        <v>-4.9582955670082391</v>
      </c>
      <c r="X106" s="170">
        <v>-5.1693370991974641</v>
      </c>
      <c r="Y106" s="170">
        <v>-4.0578495298001096</v>
      </c>
      <c r="Z106" s="170">
        <v>-1.8116385840532454</v>
      </c>
      <c r="AA106" s="170">
        <v>-1.999964549083131</v>
      </c>
      <c r="AB106" s="170">
        <v>-1.5798042752427066</v>
      </c>
      <c r="AC106" s="170">
        <v>-1.8427487788753514</v>
      </c>
      <c r="AD106" s="170">
        <v>-6.6651483351791132</v>
      </c>
      <c r="AE106" s="170">
        <v>-4.5711519354412999</v>
      </c>
      <c r="AF106" s="170">
        <v>-3.6388356711273113</v>
      </c>
      <c r="AG106" s="170">
        <v>-1.3187880865060624</v>
      </c>
      <c r="AH106" s="170">
        <v>-0.72456617058918737</v>
      </c>
      <c r="AI106" s="173">
        <v>-1.7819022489669867</v>
      </c>
      <c r="AJ106" s="156" t="s">
        <v>158</v>
      </c>
    </row>
    <row r="107" spans="2:39" ht="12" customHeight="1" x14ac:dyDescent="0.2">
      <c r="B107" s="157" t="s">
        <v>159</v>
      </c>
      <c r="C107" s="114">
        <v>-3.9961915489935764</v>
      </c>
      <c r="D107" s="114">
        <v>-4.5582834983070253</v>
      </c>
      <c r="E107" s="114">
        <v>-1.3880579155199235</v>
      </c>
      <c r="F107" s="114">
        <v>-5.6028925630840591</v>
      </c>
      <c r="G107" s="114">
        <v>-8.4273510935419349</v>
      </c>
      <c r="H107" s="114">
        <v>-3.8689317204426241</v>
      </c>
      <c r="I107" s="114">
        <v>-1.8958988089485853</v>
      </c>
      <c r="J107" s="114">
        <v>-0.7391198349266479</v>
      </c>
      <c r="K107" s="114">
        <v>0.53009555417820886</v>
      </c>
      <c r="L107" s="114">
        <v>5.8947744225829372E-4</v>
      </c>
      <c r="M107" s="114">
        <v>-0.36245595245632856</v>
      </c>
      <c r="N107" s="114">
        <v>2.4735799847412566E-2</v>
      </c>
      <c r="O107" s="114">
        <v>1.2681967243675727</v>
      </c>
      <c r="P107" s="114">
        <v>2.4906042884305113</v>
      </c>
      <c r="Q107" s="114">
        <v>2.3739268209314748</v>
      </c>
      <c r="R107" s="114">
        <v>3.1025680273458653</v>
      </c>
      <c r="S107" s="114">
        <v>1.3111194917911591</v>
      </c>
      <c r="T107" s="114">
        <v>2.3765663640283967</v>
      </c>
      <c r="U107" s="114">
        <v>1.9104674729365931</v>
      </c>
      <c r="V107" s="114">
        <v>1.1854044015944174</v>
      </c>
      <c r="W107" s="114">
        <v>-0.10833651674503789</v>
      </c>
      <c r="X107" s="114">
        <v>-0.81552083589962221</v>
      </c>
      <c r="Y107" s="114">
        <v>0.33863054819832877</v>
      </c>
      <c r="Z107" s="114">
        <v>2.2276716462031247</v>
      </c>
      <c r="AA107" s="114">
        <v>2.414666688189993</v>
      </c>
      <c r="AB107" s="114">
        <v>3.14282467560745</v>
      </c>
      <c r="AC107" s="114">
        <v>2.537564753828228</v>
      </c>
      <c r="AD107" s="114">
        <v>-0.5254886300411824</v>
      </c>
      <c r="AE107" s="114">
        <v>2.2883359602637254</v>
      </c>
      <c r="AF107" s="114">
        <v>1.5766256501432037</v>
      </c>
      <c r="AG107" s="114">
        <v>3.7166864568010021</v>
      </c>
      <c r="AH107" s="114">
        <v>3.8600666617224415</v>
      </c>
      <c r="AI107" s="174">
        <v>3.1973568717849234</v>
      </c>
      <c r="AJ107" s="158" t="s">
        <v>160</v>
      </c>
    </row>
    <row r="108" spans="2:39" ht="12" customHeight="1" x14ac:dyDescent="0.2">
      <c r="B108" s="157" t="s">
        <v>161</v>
      </c>
      <c r="C108" s="114">
        <v>-9.1262018747234173</v>
      </c>
      <c r="D108" s="114">
        <v>-4.8722777104365056</v>
      </c>
      <c r="E108" s="114">
        <v>-6.6695584539906667</v>
      </c>
      <c r="F108" s="114">
        <v>-7.994739687083162</v>
      </c>
      <c r="G108" s="114">
        <v>-6.9423491238670945</v>
      </c>
      <c r="H108" s="114">
        <v>-0.83480447963827142</v>
      </c>
      <c r="I108" s="114">
        <v>-1.7115183493999937</v>
      </c>
      <c r="J108" s="114">
        <v>-2.0761863679963919</v>
      </c>
      <c r="K108" s="114">
        <v>-2.97993476234294</v>
      </c>
      <c r="L108" s="114">
        <v>-2.1554859424706798</v>
      </c>
      <c r="M108" s="114">
        <v>-0.60562678779326162</v>
      </c>
      <c r="N108" s="114">
        <v>-1.3095987716461155</v>
      </c>
      <c r="O108" s="114">
        <v>-0.26708837612450392</v>
      </c>
      <c r="P108" s="114">
        <v>-0.50028083457427075</v>
      </c>
      <c r="Q108" s="114">
        <v>-0.88285653093957084</v>
      </c>
      <c r="R108" s="114">
        <v>-2.678663855033423</v>
      </c>
      <c r="S108" s="114">
        <v>-3.8971839905550891</v>
      </c>
      <c r="T108" s="114">
        <v>0.28822754212937313</v>
      </c>
      <c r="U108" s="114">
        <v>-0.36213384568300688</v>
      </c>
      <c r="V108" s="114">
        <v>-0.32703812254226206</v>
      </c>
      <c r="W108" s="114">
        <v>-1.748420718692711</v>
      </c>
      <c r="X108" s="114">
        <v>-2.2972044426654881</v>
      </c>
      <c r="Y108" s="114">
        <v>-1.363655526500126</v>
      </c>
      <c r="Z108" s="114">
        <v>0.65080718814598326</v>
      </c>
      <c r="AA108" s="114">
        <v>5.7487027699398265E-2</v>
      </c>
      <c r="AB108" s="114">
        <v>0.61870992548283754</v>
      </c>
      <c r="AC108" s="114">
        <v>0.20994107981027124</v>
      </c>
      <c r="AD108" s="114">
        <v>-4.5882326974749077</v>
      </c>
      <c r="AE108" s="114">
        <v>-2.652105334579705</v>
      </c>
      <c r="AF108" s="114">
        <v>-1.7956380025850209</v>
      </c>
      <c r="AG108" s="114">
        <v>0.69412903659355862</v>
      </c>
      <c r="AH108" s="114">
        <v>1.4383797842429324</v>
      </c>
      <c r="AI108" s="174">
        <v>0.28778184592725453</v>
      </c>
      <c r="AJ108" s="158" t="s">
        <v>162</v>
      </c>
    </row>
    <row r="109" spans="2:39" ht="12" customHeight="1" x14ac:dyDescent="0.2">
      <c r="B109" s="157" t="s">
        <v>163</v>
      </c>
      <c r="C109" s="170">
        <v>0</v>
      </c>
      <c r="D109" s="170">
        <v>0</v>
      </c>
      <c r="E109" s="170">
        <v>0</v>
      </c>
      <c r="F109" s="170">
        <v>0</v>
      </c>
      <c r="G109" s="170">
        <v>0</v>
      </c>
      <c r="H109" s="170">
        <v>0</v>
      </c>
      <c r="I109" s="170">
        <v>0</v>
      </c>
      <c r="J109" s="170">
        <v>0</v>
      </c>
      <c r="K109" s="170">
        <v>0</v>
      </c>
      <c r="L109" s="170">
        <v>0</v>
      </c>
      <c r="M109" s="170">
        <v>0</v>
      </c>
      <c r="N109" s="170">
        <v>0</v>
      </c>
      <c r="O109" s="170">
        <v>0</v>
      </c>
      <c r="P109" s="170">
        <v>0</v>
      </c>
      <c r="Q109" s="170">
        <v>0</v>
      </c>
      <c r="R109" s="170">
        <v>0</v>
      </c>
      <c r="S109" s="170">
        <v>0</v>
      </c>
      <c r="T109" s="170">
        <v>0</v>
      </c>
      <c r="U109" s="170">
        <v>0</v>
      </c>
      <c r="V109" s="170">
        <v>0.53147896559181584</v>
      </c>
      <c r="W109" s="170">
        <v>1.0515078910338269</v>
      </c>
      <c r="X109" s="170">
        <v>0.66608250165662886</v>
      </c>
      <c r="Y109" s="170">
        <v>0.83397794758879318</v>
      </c>
      <c r="Z109" s="170">
        <v>0.71061652493575744</v>
      </c>
      <c r="AA109" s="170">
        <v>1.4125730348518113</v>
      </c>
      <c r="AB109" s="170">
        <v>2.9768422384422717</v>
      </c>
      <c r="AC109" s="170">
        <v>0.94481166821174423</v>
      </c>
      <c r="AD109" s="170">
        <v>0.47059988087448518</v>
      </c>
      <c r="AE109" s="170">
        <v>3.8911505694806938</v>
      </c>
      <c r="AF109" s="170">
        <v>0.6747061563338661</v>
      </c>
      <c r="AG109" s="170">
        <v>1.7942070105800858</v>
      </c>
      <c r="AH109" s="170">
        <v>2.2678351162177921</v>
      </c>
      <c r="AI109" s="173">
        <v>2.2244014727291384</v>
      </c>
      <c r="AJ109" s="156" t="s">
        <v>164</v>
      </c>
    </row>
    <row r="110" spans="2:39" ht="12" customHeight="1" x14ac:dyDescent="0.25">
      <c r="B110" s="157" t="s">
        <v>165</v>
      </c>
      <c r="C110" s="170">
        <v>0</v>
      </c>
      <c r="D110" s="170">
        <v>0</v>
      </c>
      <c r="E110" s="170">
        <v>0</v>
      </c>
      <c r="F110" s="170">
        <v>0</v>
      </c>
      <c r="G110" s="170">
        <v>0</v>
      </c>
      <c r="H110" s="170">
        <v>0</v>
      </c>
      <c r="I110" s="170">
        <v>0</v>
      </c>
      <c r="J110" s="170">
        <v>0</v>
      </c>
      <c r="K110" s="170">
        <v>0</v>
      </c>
      <c r="L110" s="170">
        <v>0</v>
      </c>
      <c r="M110" s="170">
        <v>0</v>
      </c>
      <c r="N110" s="170">
        <v>0</v>
      </c>
      <c r="O110" s="170">
        <v>0</v>
      </c>
      <c r="P110" s="170">
        <v>0</v>
      </c>
      <c r="Q110" s="170">
        <v>0</v>
      </c>
      <c r="R110" s="170">
        <v>0</v>
      </c>
      <c r="S110" s="170">
        <v>0</v>
      </c>
      <c r="T110" s="170">
        <v>0</v>
      </c>
      <c r="U110" s="170">
        <v>0</v>
      </c>
      <c r="V110" s="170">
        <v>61.612817080473818</v>
      </c>
      <c r="W110" s="170">
        <v>69.359006091588213</v>
      </c>
      <c r="X110" s="170">
        <v>71.373096383823608</v>
      </c>
      <c r="Y110" s="170">
        <v>71.900057087699309</v>
      </c>
      <c r="Z110" s="170">
        <v>71.725724385884163</v>
      </c>
      <c r="AA110" s="170">
        <v>68.762646374137518</v>
      </c>
      <c r="AB110" s="170">
        <v>63.694098058638026</v>
      </c>
      <c r="AC110" s="170">
        <v>64.043586848101882</v>
      </c>
      <c r="AD110" s="170">
        <v>73.47154111876975</v>
      </c>
      <c r="AE110" s="170">
        <v>70.194706212774733</v>
      </c>
      <c r="AF110" s="170">
        <v>63.455127756220783</v>
      </c>
      <c r="AG110" s="170">
        <v>55.848293030325415</v>
      </c>
      <c r="AH110" s="170">
        <v>51.946010073707718</v>
      </c>
      <c r="AI110" s="173">
        <v>50.814193601250267</v>
      </c>
      <c r="AJ110" s="156" t="s">
        <v>166</v>
      </c>
      <c r="AM110" s="159"/>
    </row>
    <row r="111" spans="2:39" s="44" customFormat="1" ht="12" customHeight="1" x14ac:dyDescent="0.2">
      <c r="B111" s="157" t="s">
        <v>167</v>
      </c>
      <c r="C111" s="170">
        <v>4.7960862801893498</v>
      </c>
      <c r="D111" s="170">
        <v>7.5166188816975374</v>
      </c>
      <c r="E111" s="170">
        <v>12.802325894459734</v>
      </c>
      <c r="F111" s="170">
        <v>34.792231236195811</v>
      </c>
      <c r="G111" s="170">
        <v>51.539844344280183</v>
      </c>
      <c r="H111" s="170">
        <v>55.658018811392814</v>
      </c>
      <c r="I111" s="170">
        <v>56.767495026466797</v>
      </c>
      <c r="J111" s="170">
        <v>63.768683584618699</v>
      </c>
      <c r="K111" s="170">
        <v>60.278767579666528</v>
      </c>
      <c r="L111" s="170">
        <v>64.097898394975104</v>
      </c>
      <c r="M111" s="170">
        <v>60.243086028249294</v>
      </c>
      <c r="N111" s="170">
        <v>57.474657508621149</v>
      </c>
      <c r="O111" s="170">
        <v>58.207960031013897</v>
      </c>
      <c r="P111" s="170">
        <v>56.688141931133515</v>
      </c>
      <c r="Q111" s="170">
        <v>53.549080067407075</v>
      </c>
      <c r="R111" s="170">
        <v>55.139799868989058</v>
      </c>
      <c r="S111" s="170">
        <v>59.666394476397478</v>
      </c>
      <c r="T111" s="170">
        <v>57.719583511518188</v>
      </c>
      <c r="U111" s="170">
        <v>59.412617087665566</v>
      </c>
      <c r="V111" s="170">
        <v>62.144296046065627</v>
      </c>
      <c r="W111" s="170">
        <v>70.410513982622049</v>
      </c>
      <c r="X111" s="170">
        <v>72.03917888548024</v>
      </c>
      <c r="Y111" s="170">
        <v>72.734035035288102</v>
      </c>
      <c r="Z111" s="170">
        <v>72.436340910819922</v>
      </c>
      <c r="AA111" s="170">
        <v>70.175219408989321</v>
      </c>
      <c r="AB111" s="170">
        <v>66.670940297080293</v>
      </c>
      <c r="AC111" s="170">
        <v>64.988398516313623</v>
      </c>
      <c r="AD111" s="170">
        <v>73.942140999644252</v>
      </c>
      <c r="AE111" s="170">
        <v>74.085856782255433</v>
      </c>
      <c r="AF111" s="170">
        <v>64.129833912554659</v>
      </c>
      <c r="AG111" s="170">
        <v>57.642500040905496</v>
      </c>
      <c r="AH111" s="170">
        <v>54.2138451899255</v>
      </c>
      <c r="AI111" s="173">
        <v>53.038595073979408</v>
      </c>
      <c r="AJ111" s="156" t="s">
        <v>168</v>
      </c>
    </row>
    <row r="112" spans="2:39" s="44" customFormat="1" ht="11.25" customHeight="1" x14ac:dyDescent="0.2">
      <c r="B112" s="49" t="s">
        <v>169</v>
      </c>
      <c r="C112" s="115">
        <v>4.7960862801893498</v>
      </c>
      <c r="D112" s="115">
        <v>7.5166188816975374</v>
      </c>
      <c r="E112" s="115">
        <v>12.802325894459734</v>
      </c>
      <c r="F112" s="115">
        <v>34.792231236195811</v>
      </c>
      <c r="G112" s="115">
        <v>51.539844344280183</v>
      </c>
      <c r="H112" s="115">
        <v>55.658018811392814</v>
      </c>
      <c r="I112" s="115">
        <v>56.767495026466797</v>
      </c>
      <c r="J112" s="115">
        <v>63.768683584618699</v>
      </c>
      <c r="K112" s="115">
        <v>60.278767579666528</v>
      </c>
      <c r="L112" s="115">
        <v>64.097898394975104</v>
      </c>
      <c r="M112" s="115">
        <v>60.243086028249294</v>
      </c>
      <c r="N112" s="115">
        <v>57.474657508621149</v>
      </c>
      <c r="O112" s="115">
        <v>58.207960031013897</v>
      </c>
      <c r="P112" s="115">
        <v>53.748508265653129</v>
      </c>
      <c r="Q112" s="115">
        <v>50.711099872184697</v>
      </c>
      <c r="R112" s="115">
        <v>51.757863411207872</v>
      </c>
      <c r="S112" s="115">
        <v>55.664910785406697</v>
      </c>
      <c r="T112" s="115">
        <v>54.043305905264013</v>
      </c>
      <c r="U112" s="115">
        <v>55.68102111510278</v>
      </c>
      <c r="V112" s="115">
        <v>58.11236647160105</v>
      </c>
      <c r="W112" s="115">
        <v>61.728556192246799</v>
      </c>
      <c r="X112" s="115">
        <v>66.119109669572296</v>
      </c>
      <c r="Y112" s="115">
        <v>68.760895432616053</v>
      </c>
      <c r="Z112" s="115">
        <v>68.743996549731648</v>
      </c>
      <c r="AA112" s="115">
        <v>66.904828079703378</v>
      </c>
      <c r="AB112" s="115">
        <v>63.938088639229044</v>
      </c>
      <c r="AC112" s="115">
        <v>62.509811244832569</v>
      </c>
      <c r="AD112" s="115">
        <v>70.968391462143146</v>
      </c>
      <c r="AE112" s="115">
        <v>71.128134400092094</v>
      </c>
      <c r="AF112" s="115">
        <v>61.691155731171797</v>
      </c>
      <c r="AG112" s="115">
        <v>55.889824626943451</v>
      </c>
      <c r="AH112" s="115">
        <v>52.878904561066562</v>
      </c>
      <c r="AI112" s="175">
        <v>51.937415144464225</v>
      </c>
      <c r="AJ112" s="160" t="s">
        <v>170</v>
      </c>
    </row>
    <row r="113" spans="2:36" s="44" customFormat="1" ht="11.25" customHeight="1" x14ac:dyDescent="0.2">
      <c r="B113" s="82" t="s">
        <v>171</v>
      </c>
      <c r="C113" s="115">
        <v>0</v>
      </c>
      <c r="D113" s="115">
        <v>0.4130455202150547</v>
      </c>
      <c r="E113" s="115">
        <v>4.4691127198755529</v>
      </c>
      <c r="F113" s="115">
        <v>24.759306314640721</v>
      </c>
      <c r="G113" s="115">
        <v>36.377355995895257</v>
      </c>
      <c r="H113" s="115">
        <v>38.830613929830356</v>
      </c>
      <c r="I113" s="115">
        <v>40.011844681842732</v>
      </c>
      <c r="J113" s="115">
        <v>45.105637309739322</v>
      </c>
      <c r="K113" s="115">
        <v>42.80087112318914</v>
      </c>
      <c r="L113" s="115">
        <v>42.711620852529045</v>
      </c>
      <c r="M113" s="115">
        <v>41.42709969603338</v>
      </c>
      <c r="N113" s="115">
        <v>40.018678184626012</v>
      </c>
      <c r="O113" s="115">
        <v>40.707283774239599</v>
      </c>
      <c r="P113" s="115">
        <v>39.981783014732315</v>
      </c>
      <c r="Q113" s="115">
        <v>38.272943371040689</v>
      </c>
      <c r="R113" s="115">
        <v>36.597831667552292</v>
      </c>
      <c r="S113" s="115">
        <v>35.797464038643454</v>
      </c>
      <c r="T113" s="115">
        <v>32.414183936738553</v>
      </c>
      <c r="U113" s="115">
        <v>33.055269889277618</v>
      </c>
      <c r="V113" s="115">
        <v>34.115490302228771</v>
      </c>
      <c r="W113" s="115">
        <v>37.099886824186036</v>
      </c>
      <c r="X113" s="115">
        <v>38.603827978715913</v>
      </c>
      <c r="Y113" s="115">
        <v>36.319712426651144</v>
      </c>
      <c r="Z113" s="115">
        <v>36.050358229394227</v>
      </c>
      <c r="AA113" s="115">
        <v>35.271682210573871</v>
      </c>
      <c r="AB113" s="115">
        <v>34.024904696835897</v>
      </c>
      <c r="AC113" s="115">
        <v>34.002501628774795</v>
      </c>
      <c r="AD113" s="115">
        <v>38.091610677768742</v>
      </c>
      <c r="AE113" s="115">
        <v>36.368520416579308</v>
      </c>
      <c r="AF113" s="115">
        <v>33.156510794779841</v>
      </c>
      <c r="AG113" s="115">
        <v>30.681645546900437</v>
      </c>
      <c r="AH113" s="115">
        <v>30.748716523448238</v>
      </c>
      <c r="AI113" s="175">
        <v>31.155927525474215</v>
      </c>
      <c r="AJ113" s="161" t="s">
        <v>172</v>
      </c>
    </row>
    <row r="114" spans="2:36" s="44" customFormat="1" ht="11.25" customHeight="1" x14ac:dyDescent="0.2">
      <c r="B114" s="82" t="s">
        <v>173</v>
      </c>
      <c r="C114" s="115">
        <v>4.7960862801893498</v>
      </c>
      <c r="D114" s="115">
        <v>7.1035733614824821</v>
      </c>
      <c r="E114" s="115">
        <v>8.3332131745841806</v>
      </c>
      <c r="F114" s="115">
        <v>10.032924921555084</v>
      </c>
      <c r="G114" s="115">
        <v>15.162488348384928</v>
      </c>
      <c r="H114" s="115">
        <v>16.827404881562469</v>
      </c>
      <c r="I114" s="115">
        <v>16.755650344624065</v>
      </c>
      <c r="J114" s="115">
        <v>18.663046274879381</v>
      </c>
      <c r="K114" s="115">
        <v>17.477896456477389</v>
      </c>
      <c r="L114" s="115">
        <v>21.386277542446066</v>
      </c>
      <c r="M114" s="115">
        <v>18.81598633221591</v>
      </c>
      <c r="N114" s="115">
        <v>17.455979323995148</v>
      </c>
      <c r="O114" s="115">
        <v>17.500676256774295</v>
      </c>
      <c r="P114" s="115">
        <v>13.766725250920816</v>
      </c>
      <c r="Q114" s="115">
        <v>12.438156501144009</v>
      </c>
      <c r="R114" s="115">
        <v>15.160031743655573</v>
      </c>
      <c r="S114" s="115">
        <v>19.867446746763243</v>
      </c>
      <c r="T114" s="115">
        <v>21.629121968525467</v>
      </c>
      <c r="U114" s="115">
        <v>22.625751225825162</v>
      </c>
      <c r="V114" s="115">
        <v>23.996876169372289</v>
      </c>
      <c r="W114" s="115">
        <v>24.628669368060759</v>
      </c>
      <c r="X114" s="115">
        <v>27.51528169085638</v>
      </c>
      <c r="Y114" s="115">
        <v>32.441183005964909</v>
      </c>
      <c r="Z114" s="115">
        <v>32.693638320337406</v>
      </c>
      <c r="AA114" s="115">
        <v>31.633145869129503</v>
      </c>
      <c r="AB114" s="115">
        <v>29.913183942393147</v>
      </c>
      <c r="AC114" s="115">
        <v>28.507309616057778</v>
      </c>
      <c r="AD114" s="115">
        <v>32.876780784374411</v>
      </c>
      <c r="AE114" s="115">
        <v>34.759613983512786</v>
      </c>
      <c r="AF114" s="115">
        <v>28.534644936391956</v>
      </c>
      <c r="AG114" s="115">
        <v>25.208179080043013</v>
      </c>
      <c r="AH114" s="115">
        <v>22.130188037618328</v>
      </c>
      <c r="AI114" s="175">
        <v>20.78148761899001</v>
      </c>
      <c r="AJ114" s="161" t="s">
        <v>174</v>
      </c>
    </row>
    <row r="115" spans="2:36" s="44" customFormat="1" ht="11.25" customHeight="1" x14ac:dyDescent="0.2">
      <c r="B115" s="49" t="s">
        <v>175</v>
      </c>
      <c r="C115" s="115">
        <v>0</v>
      </c>
      <c r="D115" s="115">
        <v>0</v>
      </c>
      <c r="E115" s="115">
        <v>0</v>
      </c>
      <c r="F115" s="115">
        <v>0</v>
      </c>
      <c r="G115" s="115">
        <v>0</v>
      </c>
      <c r="H115" s="115">
        <v>0</v>
      </c>
      <c r="I115" s="115">
        <v>0</v>
      </c>
      <c r="J115" s="115">
        <v>0</v>
      </c>
      <c r="K115" s="115">
        <v>0</v>
      </c>
      <c r="L115" s="115">
        <v>0</v>
      </c>
      <c r="M115" s="115">
        <v>0</v>
      </c>
      <c r="N115" s="115">
        <v>0</v>
      </c>
      <c r="O115" s="115">
        <v>0</v>
      </c>
      <c r="P115" s="115">
        <v>2.9396336654803901</v>
      </c>
      <c r="Q115" s="115">
        <v>2.8379801952223778</v>
      </c>
      <c r="R115" s="115">
        <v>3.3819364577811921</v>
      </c>
      <c r="S115" s="115">
        <v>4.0014836909907707</v>
      </c>
      <c r="T115" s="115">
        <v>3.6762776062541755</v>
      </c>
      <c r="U115" s="115">
        <v>3.7315959725627872</v>
      </c>
      <c r="V115" s="115">
        <v>4.0319295744645736</v>
      </c>
      <c r="W115" s="115">
        <v>8.6819577903752467</v>
      </c>
      <c r="X115" s="115">
        <v>5.9200692159079438</v>
      </c>
      <c r="Y115" s="115">
        <v>3.9731396026720529</v>
      </c>
      <c r="Z115" s="115">
        <v>3.6923443610882782</v>
      </c>
      <c r="AA115" s="115">
        <v>3.2703913292859479</v>
      </c>
      <c r="AB115" s="115">
        <v>2.7328516578512541</v>
      </c>
      <c r="AC115" s="115">
        <v>2.478587271481044</v>
      </c>
      <c r="AD115" s="115">
        <v>2.9737495375010878</v>
      </c>
      <c r="AE115" s="115">
        <v>2.9577223821633423</v>
      </c>
      <c r="AF115" s="115">
        <v>2.4386781813828495</v>
      </c>
      <c r="AG115" s="115">
        <v>1.7526754139620497</v>
      </c>
      <c r="AH115" s="115">
        <v>1.3349406288589352</v>
      </c>
      <c r="AI115" s="175">
        <v>1.1011799295151856</v>
      </c>
      <c r="AJ115" s="160" t="s">
        <v>176</v>
      </c>
    </row>
    <row r="116" spans="2:36" s="44" customFormat="1" ht="11.25" customHeight="1" x14ac:dyDescent="0.2">
      <c r="B116" s="82" t="s">
        <v>177</v>
      </c>
      <c r="C116" s="115">
        <v>0</v>
      </c>
      <c r="D116" s="115">
        <v>0</v>
      </c>
      <c r="E116" s="115">
        <v>0</v>
      </c>
      <c r="F116" s="115">
        <v>0</v>
      </c>
      <c r="G116" s="115">
        <v>0</v>
      </c>
      <c r="H116" s="115">
        <v>0</v>
      </c>
      <c r="I116" s="115">
        <v>0</v>
      </c>
      <c r="J116" s="115">
        <v>0</v>
      </c>
      <c r="K116" s="115">
        <v>0</v>
      </c>
      <c r="L116" s="115">
        <v>0</v>
      </c>
      <c r="M116" s="115">
        <v>0</v>
      </c>
      <c r="N116" s="115">
        <v>0</v>
      </c>
      <c r="O116" s="115">
        <v>0</v>
      </c>
      <c r="P116" s="115">
        <v>0</v>
      </c>
      <c r="Q116" s="115">
        <v>0</v>
      </c>
      <c r="R116" s="115">
        <v>0</v>
      </c>
      <c r="S116" s="115">
        <v>0</v>
      </c>
      <c r="T116" s="115">
        <v>1.1879201750341866E-2</v>
      </c>
      <c r="U116" s="115">
        <v>1.675180425259494E-2</v>
      </c>
      <c r="V116" s="115">
        <v>2.1383377288369563E-2</v>
      </c>
      <c r="W116" s="115">
        <v>2.8665549008840645E-2</v>
      </c>
      <c r="X116" s="115">
        <v>6.1850292765741624E-2</v>
      </c>
      <c r="Y116" s="115">
        <v>6.6722140132962862E-2</v>
      </c>
      <c r="Z116" s="115">
        <v>6.1189322395860474E-2</v>
      </c>
      <c r="AA116" s="115">
        <v>5.3332628735502548E-2</v>
      </c>
      <c r="AB116" s="115">
        <v>4.3091977930499202E-2</v>
      </c>
      <c r="AC116" s="115">
        <v>3.3968239732291405E-2</v>
      </c>
      <c r="AD116" s="115">
        <v>2.6094756372602227E-2</v>
      </c>
      <c r="AE116" s="115">
        <v>1.6868354681243588E-2</v>
      </c>
      <c r="AF116" s="115">
        <v>9.5061241778777658E-3</v>
      </c>
      <c r="AG116" s="115">
        <v>4.2715905684417707E-3</v>
      </c>
      <c r="AH116" s="115">
        <v>9.4841753975939138E-4</v>
      </c>
      <c r="AI116" s="175">
        <v>4.293694934585805E-4</v>
      </c>
      <c r="AJ116" s="161" t="s">
        <v>178</v>
      </c>
    </row>
    <row r="117" spans="2:36" s="44" customFormat="1" ht="11.25" customHeight="1" x14ac:dyDescent="0.2">
      <c r="B117" s="82" t="s">
        <v>179</v>
      </c>
      <c r="C117" s="115">
        <v>0</v>
      </c>
      <c r="D117" s="115">
        <v>0</v>
      </c>
      <c r="E117" s="115">
        <v>0</v>
      </c>
      <c r="F117" s="115">
        <v>0</v>
      </c>
      <c r="G117" s="115">
        <v>0</v>
      </c>
      <c r="H117" s="115">
        <v>0</v>
      </c>
      <c r="I117" s="115">
        <v>0</v>
      </c>
      <c r="J117" s="115">
        <v>0</v>
      </c>
      <c r="K117" s="115">
        <v>0</v>
      </c>
      <c r="L117" s="115">
        <v>0</v>
      </c>
      <c r="M117" s="115">
        <v>0</v>
      </c>
      <c r="N117" s="115">
        <v>0</v>
      </c>
      <c r="O117" s="115">
        <v>0</v>
      </c>
      <c r="P117" s="115">
        <v>2.9396336654803901</v>
      </c>
      <c r="Q117" s="115">
        <v>2.8379801952223778</v>
      </c>
      <c r="R117" s="115">
        <v>3.3819364577811921</v>
      </c>
      <c r="S117" s="115">
        <v>4.0014836909907707</v>
      </c>
      <c r="T117" s="115">
        <v>3.6643984045038338</v>
      </c>
      <c r="U117" s="115">
        <v>3.7148441683101927</v>
      </c>
      <c r="V117" s="115">
        <v>4.010546197176204</v>
      </c>
      <c r="W117" s="115">
        <v>3.8016295538236107</v>
      </c>
      <c r="X117" s="115">
        <v>3.9088238324954205</v>
      </c>
      <c r="Y117" s="115">
        <v>3.9064174625390899</v>
      </c>
      <c r="Z117" s="115">
        <v>3.631155038692417</v>
      </c>
      <c r="AA117" s="115">
        <v>3.2170587005504458</v>
      </c>
      <c r="AB117" s="115">
        <v>2.6897596799207548</v>
      </c>
      <c r="AC117" s="115">
        <v>2.4446190317487524</v>
      </c>
      <c r="AD117" s="115">
        <v>2.9476547811284859</v>
      </c>
      <c r="AE117" s="115">
        <v>2.9408540274820991</v>
      </c>
      <c r="AF117" s="115">
        <v>2.4291720572049718</v>
      </c>
      <c r="AG117" s="115">
        <v>1.7484038233936083</v>
      </c>
      <c r="AH117" s="115">
        <v>1.3339922113191758</v>
      </c>
      <c r="AI117" s="175">
        <v>1.1007505600217271</v>
      </c>
      <c r="AJ117" s="161" t="s">
        <v>180</v>
      </c>
    </row>
    <row r="118" spans="2:36" x14ac:dyDescent="0.2">
      <c r="B118" s="84" t="s">
        <v>181</v>
      </c>
      <c r="C118" s="171">
        <v>0</v>
      </c>
      <c r="D118" s="171">
        <v>0</v>
      </c>
      <c r="E118" s="171">
        <v>0</v>
      </c>
      <c r="F118" s="171">
        <v>0</v>
      </c>
      <c r="G118" s="171">
        <v>0</v>
      </c>
      <c r="H118" s="171">
        <v>0</v>
      </c>
      <c r="I118" s="171">
        <v>0</v>
      </c>
      <c r="J118" s="171">
        <v>0</v>
      </c>
      <c r="K118" s="171">
        <v>0</v>
      </c>
      <c r="L118" s="171">
        <v>0</v>
      </c>
      <c r="M118" s="171">
        <v>0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171">
        <v>0</v>
      </c>
      <c r="V118" s="171">
        <v>0</v>
      </c>
      <c r="W118" s="171">
        <v>4.8516626875427971</v>
      </c>
      <c r="X118" s="171">
        <v>1.9493950906467814</v>
      </c>
      <c r="Y118" s="171">
        <v>0</v>
      </c>
      <c r="Z118" s="171">
        <v>0</v>
      </c>
      <c r="AA118" s="171">
        <v>0</v>
      </c>
      <c r="AB118" s="171">
        <v>0</v>
      </c>
      <c r="AC118" s="171">
        <v>0</v>
      </c>
      <c r="AD118" s="171">
        <v>0</v>
      </c>
      <c r="AE118" s="171">
        <v>0</v>
      </c>
      <c r="AF118" s="171">
        <v>0</v>
      </c>
      <c r="AG118" s="171">
        <v>0</v>
      </c>
      <c r="AH118" s="171">
        <v>0</v>
      </c>
      <c r="AI118" s="129">
        <v>0</v>
      </c>
      <c r="AJ118" s="162" t="s">
        <v>182</v>
      </c>
    </row>
    <row r="119" spans="2:36" x14ac:dyDescent="0.2">
      <c r="B119" s="163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76"/>
      <c r="AJ119" s="164"/>
    </row>
    <row r="120" spans="2:36" s="44" customFormat="1" ht="13.5" thickBot="1" x14ac:dyDescent="0.25">
      <c r="B120" s="165" t="s">
        <v>183</v>
      </c>
      <c r="C120" s="172">
        <v>100</v>
      </c>
      <c r="D120" s="172">
        <v>100</v>
      </c>
      <c r="E120" s="172">
        <v>100</v>
      </c>
      <c r="F120" s="172">
        <v>100</v>
      </c>
      <c r="G120" s="172">
        <v>100</v>
      </c>
      <c r="H120" s="172">
        <v>100</v>
      </c>
      <c r="I120" s="172">
        <v>100</v>
      </c>
      <c r="J120" s="172">
        <v>100</v>
      </c>
      <c r="K120" s="172">
        <v>100</v>
      </c>
      <c r="L120" s="172">
        <v>100</v>
      </c>
      <c r="M120" s="172">
        <v>100</v>
      </c>
      <c r="N120" s="172">
        <v>100</v>
      </c>
      <c r="O120" s="172">
        <v>100</v>
      </c>
      <c r="P120" s="172">
        <v>100</v>
      </c>
      <c r="Q120" s="172">
        <v>100</v>
      </c>
      <c r="R120" s="172">
        <v>100</v>
      </c>
      <c r="S120" s="172">
        <v>100</v>
      </c>
      <c r="T120" s="172">
        <v>100</v>
      </c>
      <c r="U120" s="172">
        <v>100</v>
      </c>
      <c r="V120" s="172">
        <v>100</v>
      </c>
      <c r="W120" s="172">
        <v>100</v>
      </c>
      <c r="X120" s="172">
        <v>100</v>
      </c>
      <c r="Y120" s="172">
        <v>100</v>
      </c>
      <c r="Z120" s="172">
        <v>100</v>
      </c>
      <c r="AA120" s="172">
        <v>100</v>
      </c>
      <c r="AB120" s="172">
        <v>100</v>
      </c>
      <c r="AC120" s="172">
        <v>100</v>
      </c>
      <c r="AD120" s="172">
        <v>100</v>
      </c>
      <c r="AE120" s="172">
        <v>100</v>
      </c>
      <c r="AF120" s="172">
        <v>100</v>
      </c>
      <c r="AG120" s="172">
        <v>100</v>
      </c>
      <c r="AH120" s="172">
        <v>100</v>
      </c>
      <c r="AI120" s="177">
        <v>100</v>
      </c>
      <c r="AJ120" s="166" t="s">
        <v>184</v>
      </c>
    </row>
    <row r="121" spans="2:36" ht="13.5" customHeight="1" x14ac:dyDescent="0.25">
      <c r="AB121" s="123"/>
      <c r="AC121" s="123"/>
      <c r="AD121" s="123"/>
      <c r="AE121" s="123"/>
      <c r="AF121" s="123"/>
      <c r="AG121" s="123"/>
      <c r="AH121" s="183"/>
      <c r="AI121" s="186" t="s">
        <v>218</v>
      </c>
    </row>
    <row r="122" spans="2:36" ht="13.5" customHeight="1" x14ac:dyDescent="0.2">
      <c r="AH122" s="184"/>
      <c r="AI122" s="187"/>
    </row>
    <row r="123" spans="2:36" ht="12.75" customHeight="1" x14ac:dyDescent="0.2">
      <c r="AH123" s="136"/>
      <c r="AI123" s="187"/>
    </row>
    <row r="126" spans="2:36" x14ac:dyDescent="0.2">
      <c r="AB126" s="125"/>
      <c r="AC126" s="125"/>
      <c r="AD126" s="125"/>
      <c r="AE126" s="125"/>
      <c r="AF126" s="125"/>
      <c r="AG126" s="125"/>
      <c r="AH126" s="125"/>
      <c r="AI126" s="125"/>
    </row>
  </sheetData>
  <sheetProtection sheet="1" objects="1" scenarios="1"/>
  <mergeCells count="37"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J4:AJ5"/>
    <mergeCell ref="AH121:AH122"/>
    <mergeCell ref="AI121:AI123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Fiscal Accounts</vt:lpstr>
      <vt:lpstr>Fiscal Accounts (% of GDP)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Endrit Lami</dc:creator>
  <cp:lastModifiedBy>Vivi Besho</cp:lastModifiedBy>
  <cp:lastPrinted>2023-03-13T11:01:58Z</cp:lastPrinted>
  <dcterms:created xsi:type="dcterms:W3CDTF">2019-01-25T16:22:40Z</dcterms:created>
  <dcterms:modified xsi:type="dcterms:W3CDTF">2026-03-04T12:38:31Z</dcterms:modified>
</cp:coreProperties>
</file>