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7AB0C6C5-5099-47B5-8EEC-3FF16B8FC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1 (12 mujori) " sheetId="4" r:id="rId1"/>
    <sheet name="Aneksi nr.1.1 4 mujori" sheetId="1" r:id="rId2"/>
    <sheet name="Aneksi nr.1.1 (8 mujori)" sheetId="2" r:id="rId3"/>
  </sheets>
  <definedNames>
    <definedName name="JR_PAGE_ANCHOR_0_1">'Aneksi nr.1.1 4 mujori'!$A$1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4" l="1"/>
  <c r="J27" i="4"/>
  <c r="H27" i="4"/>
  <c r="O26" i="4"/>
  <c r="N26" i="4"/>
  <c r="M26" i="4"/>
  <c r="L26" i="4"/>
  <c r="K26" i="4"/>
  <c r="J26" i="4"/>
  <c r="I26" i="4"/>
  <c r="H26" i="4"/>
  <c r="G26" i="4"/>
  <c r="O25" i="4"/>
  <c r="N25" i="4"/>
  <c r="M25" i="4"/>
  <c r="L25" i="4"/>
  <c r="K25" i="4"/>
  <c r="J25" i="4"/>
  <c r="I25" i="4"/>
  <c r="H25" i="4"/>
  <c r="G25" i="4"/>
  <c r="O24" i="4"/>
  <c r="O27" i="4" s="1"/>
  <c r="N24" i="4"/>
  <c r="N27" i="4" s="1"/>
  <c r="M24" i="4"/>
  <c r="M27" i="4" s="1"/>
  <c r="L24" i="4"/>
  <c r="L27" i="4" s="1"/>
  <c r="K24" i="4"/>
  <c r="K27" i="4" s="1"/>
  <c r="J24" i="4"/>
  <c r="I24" i="4"/>
  <c r="I27" i="4" s="1"/>
  <c r="H24" i="4"/>
  <c r="G24" i="4"/>
  <c r="G27" i="4" s="1"/>
  <c r="P23" i="4"/>
  <c r="O23" i="4"/>
  <c r="N23" i="4"/>
  <c r="M23" i="4"/>
  <c r="L23" i="4"/>
  <c r="K23" i="4"/>
  <c r="J23" i="4"/>
  <c r="I23" i="4"/>
  <c r="H23" i="4"/>
  <c r="G23" i="4"/>
  <c r="P22" i="4"/>
  <c r="P21" i="4"/>
  <c r="P20" i="4"/>
  <c r="P19" i="4"/>
  <c r="P18" i="4"/>
  <c r="P17" i="4"/>
  <c r="P16" i="4"/>
  <c r="P15" i="4"/>
  <c r="P14" i="4"/>
  <c r="P13" i="4"/>
  <c r="P12" i="4"/>
  <c r="P24" i="4" s="1"/>
  <c r="P27" i="4" s="1"/>
  <c r="P11" i="4"/>
  <c r="P10" i="4"/>
  <c r="P26" i="4" s="1"/>
  <c r="P9" i="4"/>
  <c r="P25" i="4" s="1"/>
  <c r="P8" i="4"/>
  <c r="P7" i="4"/>
  <c r="H36" i="1"/>
  <c r="G38" i="2"/>
  <c r="I38" i="2"/>
  <c r="J38" i="2"/>
  <c r="K38" i="2"/>
  <c r="M38" i="2"/>
  <c r="N38" i="2"/>
  <c r="O38" i="2"/>
  <c r="P38" i="2"/>
  <c r="H38" i="2"/>
  <c r="I36" i="1"/>
  <c r="I27" i="1"/>
  <c r="I25" i="1"/>
  <c r="H27" i="1"/>
  <c r="P29" i="2" l="1"/>
  <c r="J36" i="1"/>
  <c r="K36" i="1"/>
  <c r="L36" i="1"/>
  <c r="N36" i="1"/>
  <c r="O36" i="1"/>
  <c r="P36" i="1"/>
  <c r="Q36" i="1"/>
  <c r="H8" i="2"/>
  <c r="H24" i="2" s="1"/>
  <c r="P9" i="2" l="1"/>
  <c r="P8" i="2"/>
  <c r="P7" i="2"/>
  <c r="H23" i="2" l="1"/>
  <c r="I23" i="2"/>
  <c r="J23" i="2"/>
  <c r="K23" i="2"/>
  <c r="L23" i="2"/>
  <c r="M23" i="2"/>
  <c r="N23" i="2"/>
  <c r="O23" i="2"/>
  <c r="G23" i="2"/>
  <c r="H26" i="2"/>
  <c r="I26" i="2"/>
  <c r="J26" i="2"/>
  <c r="K26" i="2"/>
  <c r="L26" i="2"/>
  <c r="M26" i="2"/>
  <c r="N26" i="2"/>
  <c r="O26" i="2"/>
  <c r="G26" i="2"/>
  <c r="I25" i="2"/>
  <c r="J25" i="2"/>
  <c r="K25" i="2"/>
  <c r="L25" i="2"/>
  <c r="M25" i="2"/>
  <c r="N25" i="2"/>
  <c r="O25" i="2"/>
  <c r="H25" i="2"/>
  <c r="G25" i="2"/>
  <c r="I24" i="2"/>
  <c r="J24" i="2"/>
  <c r="K24" i="2"/>
  <c r="L24" i="2"/>
  <c r="L27" i="2" s="1"/>
  <c r="M24" i="2"/>
  <c r="N24" i="2"/>
  <c r="O24" i="2"/>
  <c r="G24" i="2"/>
  <c r="P22" i="2"/>
  <c r="P21" i="2"/>
  <c r="P20" i="2"/>
  <c r="P19" i="2"/>
  <c r="P18" i="2"/>
  <c r="P17" i="2"/>
  <c r="P16" i="2"/>
  <c r="P15" i="2"/>
  <c r="P14" i="2"/>
  <c r="P13" i="2"/>
  <c r="P12" i="2"/>
  <c r="P11" i="2"/>
  <c r="P23" i="2" s="1"/>
  <c r="P10" i="2"/>
  <c r="Q26" i="1"/>
  <c r="Q24" i="1"/>
  <c r="Q23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7" i="1"/>
  <c r="M25" i="1"/>
  <c r="N25" i="1"/>
  <c r="O25" i="1"/>
  <c r="P25" i="1"/>
  <c r="Q25" i="1" s="1"/>
  <c r="K25" i="1"/>
  <c r="L25" i="1"/>
  <c r="J25" i="1"/>
  <c r="Q27" i="1"/>
  <c r="H25" i="1"/>
  <c r="H13" i="1"/>
  <c r="Q13" i="1" s="1"/>
  <c r="P26" i="2" l="1"/>
  <c r="P25" i="2"/>
  <c r="K27" i="2"/>
  <c r="M27" i="2"/>
  <c r="P24" i="2"/>
  <c r="N27" i="2"/>
  <c r="I27" i="2"/>
  <c r="O27" i="2"/>
  <c r="J27" i="2"/>
  <c r="H27" i="2"/>
  <c r="G27" i="2"/>
  <c r="P27" i="2" l="1"/>
</calcChain>
</file>

<file path=xl/sharedStrings.xml><?xml version="1.0" encoding="utf-8"?>
<sst xmlns="http://schemas.openxmlformats.org/spreadsheetml/2006/main" count="392" uniqueCount="62">
  <si>
    <t xml:space="preserve">ANEKSI 1.1 Raporti i Shpenzimeve të Ministrisë/Institucionit sipas kapitujve </t>
  </si>
  <si>
    <t>Periudha e Raportimit  4-2025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</si>
  <si>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</si>
  <si>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</si>
  <si>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</si>
  <si>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</si>
  <si>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</si>
  <si>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</si>
  <si>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</si>
  <si>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</si>
  <si>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</si>
  <si>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</si>
  <si>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</si>
  <si>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</si>
  <si>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</si>
  <si>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</si>
  <si>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</si>
  <si>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</si>
  <si>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</si>
  <si>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</si>
  <si>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</si>
  <si>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</si>
  <si>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</si>
  <si>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</si>
  <si>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</si>
  <si>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</si>
  <si>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</si>
  <si>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</si>
  <si>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10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</si>
  <si>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</si>
  <si>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</si>
  <si>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</si>
  <si>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</si>
  <si>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</si>
  <si>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</si>
  <si>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</si>
  <si>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</si>
  <si>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03</t>
  </si>
  <si>
    <t>Kosto lokale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</si>
  <si>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</si>
  <si>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</si>
  <si>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</si>
  <si>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</si>
  <si>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</si>
  <si>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</si>
  <si>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Emri</t>
  </si>
  <si>
    <t>Sekretari i Përgjithshëm</t>
  </si>
  <si>
    <t>Firma</t>
  </si>
  <si>
    <t>Data</t>
  </si>
  <si>
    <t>Besmir Beja</t>
  </si>
  <si>
    <t>Brikena Qela</t>
  </si>
  <si>
    <t>Sekretar i GMS</t>
  </si>
  <si>
    <t>29.09.2025</t>
  </si>
  <si>
    <t>ok plani rishikuar</t>
  </si>
  <si>
    <t>ok fakti</t>
  </si>
  <si>
    <t>Periudha e Raportimit  8-2025</t>
  </si>
  <si>
    <t>ok</t>
  </si>
  <si>
    <t>30.09.2025</t>
  </si>
  <si>
    <t>Gentian Këri</t>
  </si>
  <si>
    <t>27.02.2026</t>
  </si>
  <si>
    <t>V.O Anekset janë plotesuar manualisht sipas vlerave te gjeneruara nga sistemi SIFQ per 12- mujorin  pasi nuk kemi pas akses per te hedhur te dhenat ne AFMIS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</si>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</sst>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9"/>
      <color rgb="FF080808"/>
      <name val="Arial"/>
      <family val="2"/>
    </font>
    <font>
      <sz val="9"/>
      <color rgb="FF080808"/>
      <name val="Arial"/>
      <family val="2"/>
    </font>
    <font>
      <sz val="9"/>
      <color theme="1"/>
      <name val="Calibri"/>
      <family val="2"/>
      <scheme val="minor"/>
    </font>
    <font>
      <b/>
      <sz val="9"/>
      <color rgb="FF050505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2" borderId="6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left" vertical="center"/>
    </xf>
    <xf numFmtId="0" fontId="10" fillId="0" borderId="0" xfId="0" applyFont="1"/>
    <xf numFmtId="0" fontId="11" fillId="9" borderId="6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left" vertical="top"/>
    </xf>
    <xf numFmtId="0" fontId="14" fillId="16" borderId="9" xfId="0" applyFont="1" applyFill="1" applyBorder="1" applyAlignment="1">
      <alignment horizontal="left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17" borderId="9" xfId="0" applyFont="1" applyFill="1" applyBorder="1" applyAlignment="1">
      <alignment horizontal="left" vertical="center"/>
    </xf>
    <xf numFmtId="3" fontId="14" fillId="18" borderId="9" xfId="0" applyNumberFormat="1" applyFont="1" applyFill="1" applyBorder="1" applyAlignment="1">
      <alignment horizontal="right" vertical="center"/>
    </xf>
    <xf numFmtId="3" fontId="14" fillId="19" borderId="10" xfId="0" applyNumberFormat="1" applyFont="1" applyFill="1" applyBorder="1" applyAlignment="1">
      <alignment horizontal="right" vertical="center"/>
    </xf>
    <xf numFmtId="0" fontId="15" fillId="14" borderId="8" xfId="0" applyFont="1" applyFill="1" applyBorder="1" applyAlignment="1">
      <alignment horizontal="center" vertical="center"/>
    </xf>
    <xf numFmtId="9" fontId="0" fillId="0" borderId="0" xfId="2" applyFont="1"/>
    <xf numFmtId="0" fontId="0" fillId="25" borderId="0" xfId="0" applyFill="1" applyAlignment="1" applyProtection="1">
      <alignment wrapText="1"/>
      <protection locked="0"/>
    </xf>
    <xf numFmtId="0" fontId="15" fillId="25" borderId="8" xfId="0" applyFont="1" applyFill="1" applyBorder="1" applyAlignment="1">
      <alignment horizontal="center" vertical="center"/>
    </xf>
    <xf numFmtId="0" fontId="14" fillId="25" borderId="9" xfId="0" applyFont="1" applyFill="1" applyBorder="1" applyAlignment="1">
      <alignment horizontal="center" vertical="center"/>
    </xf>
    <xf numFmtId="0" fontId="14" fillId="25" borderId="9" xfId="0" applyFont="1" applyFill="1" applyBorder="1" applyAlignment="1">
      <alignment horizontal="left" vertical="center" wrapText="1"/>
    </xf>
    <xf numFmtId="0" fontId="14" fillId="25" borderId="9" xfId="0" applyFont="1" applyFill="1" applyBorder="1" applyAlignment="1">
      <alignment horizontal="left" vertical="center"/>
    </xf>
    <xf numFmtId="3" fontId="14" fillId="25" borderId="9" xfId="0" applyNumberFormat="1" applyFont="1" applyFill="1" applyBorder="1" applyAlignment="1">
      <alignment horizontal="right" vertical="center"/>
    </xf>
    <xf numFmtId="3" fontId="14" fillId="25" borderId="10" xfId="0" applyNumberFormat="1" applyFont="1" applyFill="1" applyBorder="1" applyAlignment="1">
      <alignment horizontal="right" vertical="center"/>
    </xf>
    <xf numFmtId="0" fontId="0" fillId="25" borderId="0" xfId="0" applyFill="1"/>
    <xf numFmtId="3" fontId="14" fillId="25" borderId="2" xfId="0" applyNumberFormat="1" applyFont="1" applyFill="1" applyBorder="1" applyAlignment="1">
      <alignment horizontal="right" vertical="center"/>
    </xf>
    <xf numFmtId="3" fontId="0" fillId="25" borderId="0" xfId="0" applyNumberFormat="1" applyFill="1"/>
    <xf numFmtId="0" fontId="6" fillId="25" borderId="8" xfId="0" applyFont="1" applyFill="1" applyBorder="1" applyAlignment="1">
      <alignment horizontal="center" vertical="center"/>
    </xf>
    <xf numFmtId="0" fontId="12" fillId="25" borderId="9" xfId="0" applyFont="1" applyFill="1" applyBorder="1" applyAlignment="1">
      <alignment horizontal="center" vertical="center"/>
    </xf>
    <xf numFmtId="0" fontId="16" fillId="25" borderId="0" xfId="0" applyFont="1" applyFill="1" applyAlignment="1" applyProtection="1">
      <alignment wrapText="1"/>
      <protection locked="0"/>
    </xf>
    <xf numFmtId="0" fontId="16" fillId="25" borderId="0" xfId="0" applyFont="1" applyFill="1"/>
    <xf numFmtId="164" fontId="16" fillId="25" borderId="0" xfId="1" applyNumberFormat="1" applyFont="1" applyFill="1"/>
    <xf numFmtId="3" fontId="16" fillId="25" borderId="0" xfId="0" applyNumberFormat="1" applyFont="1" applyFill="1"/>
    <xf numFmtId="0" fontId="16" fillId="2" borderId="0" xfId="0" applyFont="1" applyFill="1" applyAlignment="1" applyProtection="1">
      <alignment wrapText="1"/>
      <protection locked="0"/>
    </xf>
    <xf numFmtId="0" fontId="16" fillId="0" borderId="0" xfId="0" applyFont="1"/>
    <xf numFmtId="3" fontId="16" fillId="0" borderId="0" xfId="0" applyNumberFormat="1" applyFont="1"/>
    <xf numFmtId="0" fontId="17" fillId="26" borderId="8" xfId="0" applyFont="1" applyFill="1" applyBorder="1" applyAlignment="1">
      <alignment horizontal="center" vertical="center"/>
    </xf>
    <xf numFmtId="0" fontId="18" fillId="26" borderId="9" xfId="0" applyFont="1" applyFill="1" applyBorder="1" applyAlignment="1">
      <alignment horizontal="center" vertical="center"/>
    </xf>
    <xf numFmtId="0" fontId="18" fillId="26" borderId="9" xfId="0" applyFont="1" applyFill="1" applyBorder="1" applyAlignment="1">
      <alignment horizontal="left" vertical="center" wrapText="1"/>
    </xf>
    <xf numFmtId="0" fontId="18" fillId="26" borderId="9" xfId="0" applyFont="1" applyFill="1" applyBorder="1" applyAlignment="1">
      <alignment horizontal="left" vertical="center"/>
    </xf>
    <xf numFmtId="3" fontId="18" fillId="26" borderId="9" xfId="0" applyNumberFormat="1" applyFont="1" applyFill="1" applyBorder="1" applyAlignment="1">
      <alignment horizontal="right" vertical="center"/>
    </xf>
    <xf numFmtId="3" fontId="18" fillId="24" borderId="9" xfId="0" applyNumberFormat="1" applyFont="1" applyFill="1" applyBorder="1" applyAlignment="1">
      <alignment horizontal="right" vertical="center"/>
    </xf>
    <xf numFmtId="0" fontId="17" fillId="27" borderId="8" xfId="0" applyFont="1" applyFill="1" applyBorder="1" applyAlignment="1">
      <alignment horizontal="center" vertical="center"/>
    </xf>
    <xf numFmtId="0" fontId="18" fillId="27" borderId="9" xfId="0" applyFont="1" applyFill="1" applyBorder="1" applyAlignment="1">
      <alignment horizontal="center" vertical="center"/>
    </xf>
    <xf numFmtId="0" fontId="18" fillId="27" borderId="9" xfId="0" applyFont="1" applyFill="1" applyBorder="1" applyAlignment="1">
      <alignment horizontal="left" vertical="center" wrapText="1"/>
    </xf>
    <xf numFmtId="0" fontId="18" fillId="27" borderId="9" xfId="0" applyFont="1" applyFill="1" applyBorder="1" applyAlignment="1">
      <alignment horizontal="left" vertical="center"/>
    </xf>
    <xf numFmtId="3" fontId="18" fillId="27" borderId="9" xfId="0" applyNumberFormat="1" applyFont="1" applyFill="1" applyBorder="1" applyAlignment="1">
      <alignment horizontal="right" vertical="center"/>
    </xf>
    <xf numFmtId="0" fontId="9" fillId="22" borderId="14" xfId="0" applyFont="1" applyFill="1" applyBorder="1" applyAlignment="1">
      <alignment horizontal="left" vertical="center"/>
    </xf>
    <xf numFmtId="3" fontId="19" fillId="18" borderId="9" xfId="0" applyNumberFormat="1" applyFont="1" applyFill="1" applyBorder="1" applyAlignment="1">
      <alignment horizontal="right" vertical="center"/>
    </xf>
    <xf numFmtId="3" fontId="19" fillId="19" borderId="10" xfId="0" applyNumberFormat="1" applyFont="1" applyFill="1" applyBorder="1" applyAlignment="1">
      <alignment horizontal="right" vertical="center"/>
    </xf>
    <xf numFmtId="164" fontId="20" fillId="0" borderId="0" xfId="1" applyNumberFormat="1" applyFon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1" fillId="2" borderId="0" xfId="0" applyFont="1" applyFill="1" applyAlignment="1" applyProtection="1">
      <alignment wrapText="1"/>
      <protection locked="0"/>
    </xf>
    <xf numFmtId="0" fontId="22" fillId="14" borderId="8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9" fillId="16" borderId="9" xfId="0" applyFont="1" applyFill="1" applyBorder="1" applyAlignment="1">
      <alignment horizontal="left" vertical="center" wrapText="1"/>
    </xf>
    <xf numFmtId="0" fontId="19" fillId="17" borderId="9" xfId="0" applyFont="1" applyFill="1" applyBorder="1" applyAlignment="1">
      <alignment horizontal="left" vertical="center"/>
    </xf>
    <xf numFmtId="0" fontId="21" fillId="0" borderId="0" xfId="0" applyFont="1"/>
    <xf numFmtId="0" fontId="23" fillId="26" borderId="8" xfId="0" applyFont="1" applyFill="1" applyBorder="1" applyAlignment="1">
      <alignment horizontal="center" vertical="center"/>
    </xf>
    <xf numFmtId="0" fontId="24" fillId="26" borderId="9" xfId="0" applyFont="1" applyFill="1" applyBorder="1" applyAlignment="1">
      <alignment horizontal="center" vertical="center"/>
    </xf>
    <xf numFmtId="0" fontId="24" fillId="26" borderId="9" xfId="0" applyFont="1" applyFill="1" applyBorder="1" applyAlignment="1">
      <alignment horizontal="left" vertical="center" wrapText="1"/>
    </xf>
    <xf numFmtId="0" fontId="24" fillId="26" borderId="9" xfId="0" applyFont="1" applyFill="1" applyBorder="1" applyAlignment="1">
      <alignment horizontal="left" vertical="center"/>
    </xf>
    <xf numFmtId="3" fontId="24" fillId="26" borderId="9" xfId="0" applyNumberFormat="1" applyFont="1" applyFill="1" applyBorder="1" applyAlignment="1">
      <alignment horizontal="right" vertical="center"/>
    </xf>
    <xf numFmtId="3" fontId="24" fillId="24" borderId="9" xfId="0" applyNumberFormat="1" applyFont="1" applyFill="1" applyBorder="1" applyAlignment="1">
      <alignment horizontal="right" vertical="center"/>
    </xf>
    <xf numFmtId="0" fontId="23" fillId="27" borderId="8" xfId="0" applyFont="1" applyFill="1" applyBorder="1" applyAlignment="1">
      <alignment horizontal="center" vertical="center"/>
    </xf>
    <xf numFmtId="0" fontId="24" fillId="27" borderId="9" xfId="0" applyFont="1" applyFill="1" applyBorder="1" applyAlignment="1">
      <alignment horizontal="center" vertical="center"/>
    </xf>
    <xf numFmtId="0" fontId="24" fillId="27" borderId="9" xfId="0" applyFont="1" applyFill="1" applyBorder="1" applyAlignment="1">
      <alignment horizontal="left" vertical="center" wrapText="1"/>
    </xf>
    <xf numFmtId="0" fontId="24" fillId="27" borderId="9" xfId="0" applyFont="1" applyFill="1" applyBorder="1" applyAlignment="1">
      <alignment horizontal="left" vertical="center"/>
    </xf>
    <xf numFmtId="3" fontId="24" fillId="27" borderId="9" xfId="0" applyNumberFormat="1" applyFont="1" applyFill="1" applyBorder="1" applyAlignment="1">
      <alignment horizontal="right" vertical="center"/>
    </xf>
    <xf numFmtId="3" fontId="21" fillId="0" borderId="0" xfId="0" applyNumberFormat="1" applyFont="1"/>
    <xf numFmtId="0" fontId="8" fillId="21" borderId="2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horizontal="left" vertical="center"/>
    </xf>
    <xf numFmtId="0" fontId="14" fillId="25" borderId="2" xfId="0" applyFont="1" applyFill="1" applyBorder="1" applyAlignment="1">
      <alignment horizontal="left" vertical="center"/>
    </xf>
    <xf numFmtId="0" fontId="8" fillId="21" borderId="2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8" fillId="21" borderId="11" xfId="0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left" vertical="center"/>
    </xf>
    <xf numFmtId="0" fontId="8" fillId="21" borderId="15" xfId="0" applyFont="1" applyFill="1" applyBorder="1" applyAlignment="1">
      <alignment horizontal="center" vertical="center"/>
    </xf>
    <xf numFmtId="0" fontId="8" fillId="21" borderId="16" xfId="0" applyFont="1" applyFill="1" applyBorder="1" applyAlignment="1">
      <alignment horizontal="center" vertical="center"/>
    </xf>
    <xf numFmtId="0" fontId="8" fillId="21" borderId="17" xfId="0" applyFont="1" applyFill="1" applyBorder="1" applyAlignment="1">
      <alignment horizontal="center" vertical="center"/>
    </xf>
    <xf numFmtId="0" fontId="8" fillId="21" borderId="18" xfId="0" applyFont="1" applyFill="1" applyBorder="1" applyAlignment="1">
      <alignment horizontal="center" vertical="center"/>
    </xf>
    <xf numFmtId="0" fontId="8" fillId="21" borderId="19" xfId="0" applyFont="1" applyFill="1" applyBorder="1" applyAlignment="1">
      <alignment horizontal="center" vertical="center"/>
    </xf>
    <xf numFmtId="0" fontId="8" fillId="21" borderId="20" xfId="0" applyFont="1" applyFill="1" applyBorder="1" applyAlignment="1">
      <alignment horizontal="center" vertical="center"/>
    </xf>
    <xf numFmtId="0" fontId="14" fillId="25" borderId="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top"/>
    </xf>
    <xf numFmtId="0" fontId="3" fillId="2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left" vertical="top"/>
    </xf>
    <xf numFmtId="0" fontId="9" fillId="0" borderId="6" xfId="0" applyFont="1" applyBorder="1" applyAlignment="1">
      <alignment horizontal="left" vertical="center"/>
    </xf>
    <xf numFmtId="0" fontId="9" fillId="23" borderId="6" xfId="0" applyFont="1" applyFill="1" applyBorder="1" applyAlignment="1">
      <alignment horizontal="left" vertical="center"/>
    </xf>
    <xf numFmtId="0" fontId="3" fillId="23" borderId="1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21A2-D781-4DE0-ABE8-EA1674397E6B}">
  <sheetPr>
    <tabColor rgb="FFFFFF00"/>
  </sheetPr>
  <dimension ref="A2:S51"/>
  <sheetViews>
    <sheetView tabSelected="1" workbookViewId="0">
      <selection activeCell="G45" sqref="G45:G47"/>
    </sheetView>
  </sheetViews>
  <sheetFormatPr defaultRowHeight="15"/>
  <cols>
    <col min="1" max="1" width="3" customWidth="1"/>
    <col min="2" max="3" width="8.28515625" customWidth="1"/>
    <col min="4" max="4" width="25.85546875" customWidth="1"/>
    <col min="5" max="5" width="12" customWidth="1"/>
    <col min="6" max="6" width="15.140625" customWidth="1"/>
    <col min="7" max="7" width="12" customWidth="1"/>
    <col min="8" max="8" width="12.28515625" customWidth="1"/>
    <col min="9" max="9" width="14" customWidth="1"/>
    <col min="10" max="10" width="12.140625" customWidth="1"/>
    <col min="11" max="11" width="13.7109375" customWidth="1"/>
    <col min="12" max="12" width="7.5703125" customWidth="1"/>
    <col min="13" max="13" width="13.28515625" customWidth="1"/>
    <col min="14" max="14" width="11.7109375" customWidth="1"/>
    <col min="15" max="15" width="11.5703125" customWidth="1"/>
    <col min="16" max="16" width="14.85546875" customWidth="1"/>
    <col min="17" max="17" width="12.28515625" customWidth="1"/>
    <col min="18" max="18" width="16.85546875" bestFit="1" customWidth="1"/>
    <col min="19" max="19" width="11.140625" bestFit="1" customWidth="1"/>
    <col min="20" max="20" width="10" bestFit="1" customWidth="1"/>
  </cols>
  <sheetData>
    <row r="2" spans="1:19">
      <c r="A2" s="1"/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5.75" thickBot="1">
      <c r="A3" s="1"/>
      <c r="B3" s="92" t="s">
        <v>61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9" ht="16.5" thickTop="1" thickBot="1">
      <c r="A4" s="93"/>
      <c r="B4" s="94" t="s">
        <v>2</v>
      </c>
      <c r="C4" s="95" t="s">
        <v>3</v>
      </c>
      <c r="D4" s="96" t="s">
        <v>4</v>
      </c>
      <c r="E4" s="95" t="s">
        <v>5</v>
      </c>
      <c r="F4" s="95" t="s">
        <v>6</v>
      </c>
      <c r="G4" s="97" t="s">
        <v>7</v>
      </c>
      <c r="H4" s="97"/>
      <c r="I4" s="97"/>
      <c r="J4" s="97"/>
      <c r="K4" s="97"/>
      <c r="L4" s="97"/>
      <c r="M4" s="97"/>
      <c r="N4" s="97"/>
      <c r="O4" s="97"/>
      <c r="P4" s="97"/>
    </row>
    <row r="5" spans="1:19" ht="16.5" thickTop="1" thickBot="1">
      <c r="A5" s="93"/>
      <c r="B5" s="94"/>
      <c r="C5" s="95"/>
      <c r="D5" s="96"/>
      <c r="E5" s="95"/>
      <c r="F5" s="95"/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8" t="s">
        <v>17</v>
      </c>
    </row>
    <row r="6" spans="1:19" ht="36.75" thickTop="1">
      <c r="A6" s="1"/>
      <c r="B6" s="94"/>
      <c r="C6" s="95"/>
      <c r="D6" s="96"/>
      <c r="E6" s="9" t="s">
        <v>18</v>
      </c>
      <c r="F6" s="95"/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10" t="s">
        <v>17</v>
      </c>
    </row>
    <row r="7" spans="1:19" ht="21" customHeight="1">
      <c r="A7" s="1"/>
      <c r="B7" s="18" t="s">
        <v>28</v>
      </c>
      <c r="C7" s="14" t="s">
        <v>29</v>
      </c>
      <c r="D7" s="13" t="s">
        <v>30</v>
      </c>
      <c r="E7" s="14">
        <v>2025</v>
      </c>
      <c r="F7" s="15" t="s">
        <v>31</v>
      </c>
      <c r="G7" s="16">
        <v>0</v>
      </c>
      <c r="H7" s="16">
        <v>843220000</v>
      </c>
      <c r="I7" s="16">
        <v>4602091000</v>
      </c>
      <c r="J7" s="16">
        <v>769578000</v>
      </c>
      <c r="K7" s="16">
        <v>4038083000</v>
      </c>
      <c r="L7" s="16">
        <v>0</v>
      </c>
      <c r="M7" s="16">
        <v>150000000</v>
      </c>
      <c r="N7" s="16">
        <v>75226000</v>
      </c>
      <c r="O7" s="16">
        <v>72889000</v>
      </c>
      <c r="P7" s="17">
        <f>O7+N7+M7+L7+K7+J7+I7+H7+G7</f>
        <v>10551087000</v>
      </c>
    </row>
    <row r="8" spans="1:19" s="27" customFormat="1" ht="21" customHeight="1">
      <c r="A8" s="20"/>
      <c r="B8" s="21" t="s">
        <v>28</v>
      </c>
      <c r="C8" s="22" t="s">
        <v>29</v>
      </c>
      <c r="D8" s="23" t="s">
        <v>30</v>
      </c>
      <c r="E8" s="22">
        <v>2025</v>
      </c>
      <c r="F8" s="24" t="s">
        <v>32</v>
      </c>
      <c r="G8" s="25">
        <v>0</v>
      </c>
      <c r="H8" s="25">
        <v>1274894000</v>
      </c>
      <c r="I8" s="25">
        <v>4254590000</v>
      </c>
      <c r="J8" s="25">
        <v>715605000</v>
      </c>
      <c r="K8" s="25">
        <v>3494623954</v>
      </c>
      <c r="L8" s="25">
        <v>0</v>
      </c>
      <c r="M8" s="25">
        <v>28357796</v>
      </c>
      <c r="N8" s="25">
        <v>23426000</v>
      </c>
      <c r="O8" s="25">
        <v>53820752</v>
      </c>
      <c r="P8" s="26">
        <f>O8+N8+M8+L8+K8+J8+I8+H8+G8</f>
        <v>9845317502</v>
      </c>
      <c r="R8" s="28"/>
      <c r="S8" s="29"/>
    </row>
    <row r="9" spans="1:19" s="33" customFormat="1" ht="21" customHeight="1">
      <c r="A9" s="32"/>
      <c r="B9" s="21" t="s">
        <v>28</v>
      </c>
      <c r="C9" s="22" t="s">
        <v>29</v>
      </c>
      <c r="D9" s="23" t="s">
        <v>30</v>
      </c>
      <c r="E9" s="22">
        <v>2025</v>
      </c>
      <c r="F9" s="24" t="s">
        <v>33</v>
      </c>
      <c r="G9" s="25">
        <v>0</v>
      </c>
      <c r="H9" s="25">
        <v>1210312201</v>
      </c>
      <c r="I9" s="25">
        <v>4229909055</v>
      </c>
      <c r="J9" s="25">
        <v>692952687</v>
      </c>
      <c r="K9" s="25">
        <v>3006251076</v>
      </c>
      <c r="L9" s="25">
        <v>0</v>
      </c>
      <c r="M9" s="25">
        <v>0</v>
      </c>
      <c r="N9" s="25">
        <v>17715929</v>
      </c>
      <c r="O9" s="25">
        <v>49165052</v>
      </c>
      <c r="P9" s="26">
        <f>O9+N9+M9+L9+K9+J9+I9+H9+G9</f>
        <v>9206306000</v>
      </c>
      <c r="R9" s="34"/>
      <c r="S9" s="35"/>
    </row>
    <row r="10" spans="1:19" s="27" customFormat="1" ht="21" customHeight="1">
      <c r="A10" s="20"/>
      <c r="B10" s="21" t="s">
        <v>28</v>
      </c>
      <c r="C10" s="22" t="s">
        <v>29</v>
      </c>
      <c r="D10" s="23" t="s">
        <v>30</v>
      </c>
      <c r="E10" s="22">
        <v>2025</v>
      </c>
      <c r="F10" s="24" t="s">
        <v>34</v>
      </c>
      <c r="G10" s="25">
        <v>0</v>
      </c>
      <c r="H10" s="25">
        <v>14328294</v>
      </c>
      <c r="I10" s="25">
        <v>0</v>
      </c>
      <c r="J10" s="25">
        <v>0</v>
      </c>
      <c r="K10" s="25">
        <v>84612280</v>
      </c>
      <c r="L10" s="25">
        <v>0</v>
      </c>
      <c r="M10" s="25">
        <v>0</v>
      </c>
      <c r="N10" s="25">
        <v>0</v>
      </c>
      <c r="O10" s="25">
        <v>0</v>
      </c>
      <c r="P10" s="26">
        <f t="shared" ref="P10:P22" si="0">O10+N10+M10+L10+K10+J10+I10+H10+G10</f>
        <v>98940574</v>
      </c>
      <c r="R10" s="29"/>
    </row>
    <row r="11" spans="1:19" s="27" customFormat="1" ht="21" customHeight="1">
      <c r="A11" s="20"/>
      <c r="B11" s="21" t="s">
        <v>28</v>
      </c>
      <c r="C11" s="22" t="s">
        <v>35</v>
      </c>
      <c r="D11" s="23" t="s">
        <v>36</v>
      </c>
      <c r="E11" s="22">
        <v>2025</v>
      </c>
      <c r="F11" s="24" t="s">
        <v>31</v>
      </c>
      <c r="G11" s="25">
        <v>6000000</v>
      </c>
      <c r="H11" s="25">
        <v>400000000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6">
        <f t="shared" si="0"/>
        <v>406000000</v>
      </c>
      <c r="R11" s="29"/>
    </row>
    <row r="12" spans="1:19" s="27" customFormat="1" ht="21" customHeight="1">
      <c r="A12" s="20"/>
      <c r="B12" s="30" t="s">
        <v>28</v>
      </c>
      <c r="C12" s="31" t="s">
        <v>35</v>
      </c>
      <c r="D12" s="23" t="s">
        <v>36</v>
      </c>
      <c r="E12" s="22">
        <v>2025</v>
      </c>
      <c r="F12" s="24" t="s">
        <v>32</v>
      </c>
      <c r="G12" s="25">
        <v>6000000</v>
      </c>
      <c r="H12" s="25">
        <v>478317445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6">
        <f t="shared" si="0"/>
        <v>484317445</v>
      </c>
      <c r="R12" s="27">
        <v>484317445</v>
      </c>
    </row>
    <row r="13" spans="1:19" s="27" customFormat="1" ht="21" customHeight="1">
      <c r="A13" s="20"/>
      <c r="B13" s="30" t="s">
        <v>28</v>
      </c>
      <c r="C13" s="31" t="s">
        <v>35</v>
      </c>
      <c r="D13" s="23" t="s">
        <v>36</v>
      </c>
      <c r="E13" s="22">
        <v>2025</v>
      </c>
      <c r="F13" s="24" t="s">
        <v>33</v>
      </c>
      <c r="G13" s="25">
        <v>1009329</v>
      </c>
      <c r="H13" s="25">
        <v>302692970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f t="shared" si="0"/>
        <v>303702299</v>
      </c>
      <c r="R13" s="27">
        <v>303702299</v>
      </c>
    </row>
    <row r="14" spans="1:19" s="27" customFormat="1" ht="21" customHeight="1">
      <c r="A14" s="20"/>
      <c r="B14" s="30" t="s">
        <v>28</v>
      </c>
      <c r="C14" s="31" t="s">
        <v>35</v>
      </c>
      <c r="D14" s="23" t="s">
        <v>36</v>
      </c>
      <c r="E14" s="22">
        <v>2025</v>
      </c>
      <c r="F14" s="24" t="s">
        <v>34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6">
        <f t="shared" si="0"/>
        <v>0</v>
      </c>
    </row>
    <row r="15" spans="1:19" s="27" customFormat="1" ht="21" customHeight="1">
      <c r="A15" s="20"/>
      <c r="B15" s="21" t="s">
        <v>28</v>
      </c>
      <c r="C15" s="22" t="s">
        <v>37</v>
      </c>
      <c r="D15" s="23" t="s">
        <v>38</v>
      </c>
      <c r="E15" s="22">
        <v>2025</v>
      </c>
      <c r="F15" s="24" t="s">
        <v>31</v>
      </c>
      <c r="G15" s="25">
        <v>0</v>
      </c>
      <c r="H15" s="25">
        <v>3000000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6">
        <f t="shared" si="0"/>
        <v>3000000</v>
      </c>
    </row>
    <row r="16" spans="1:19" s="27" customFormat="1" ht="21" customHeight="1">
      <c r="A16" s="20"/>
      <c r="B16" s="30" t="s">
        <v>28</v>
      </c>
      <c r="C16" s="31" t="s">
        <v>37</v>
      </c>
      <c r="D16" s="23" t="s">
        <v>38</v>
      </c>
      <c r="E16" s="22">
        <v>2025</v>
      </c>
      <c r="F16" s="24" t="s">
        <v>32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6">
        <f t="shared" si="0"/>
        <v>0</v>
      </c>
    </row>
    <row r="17" spans="1:19" s="27" customFormat="1" ht="21" customHeight="1">
      <c r="A17" s="20"/>
      <c r="B17" s="30" t="s">
        <v>28</v>
      </c>
      <c r="C17" s="31" t="s">
        <v>37</v>
      </c>
      <c r="D17" s="23" t="s">
        <v>38</v>
      </c>
      <c r="E17" s="22">
        <v>2025</v>
      </c>
      <c r="F17" s="24" t="s">
        <v>33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6">
        <f t="shared" si="0"/>
        <v>0</v>
      </c>
    </row>
    <row r="18" spans="1:19" s="27" customFormat="1" ht="21" customHeight="1">
      <c r="A18" s="20"/>
      <c r="B18" s="30" t="s">
        <v>28</v>
      </c>
      <c r="C18" s="31" t="s">
        <v>37</v>
      </c>
      <c r="D18" s="23" t="s">
        <v>38</v>
      </c>
      <c r="E18" s="22">
        <v>2025</v>
      </c>
      <c r="F18" s="24" t="s">
        <v>34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6">
        <f t="shared" si="0"/>
        <v>0</v>
      </c>
    </row>
    <row r="19" spans="1:19" s="27" customFormat="1" ht="21" customHeight="1">
      <c r="A19" s="20"/>
      <c r="B19" s="21" t="s">
        <v>28</v>
      </c>
      <c r="C19" s="22" t="s">
        <v>39</v>
      </c>
      <c r="D19" s="23" t="s">
        <v>40</v>
      </c>
      <c r="E19" s="22">
        <v>2025</v>
      </c>
      <c r="F19" s="24" t="s">
        <v>31</v>
      </c>
      <c r="G19" s="25">
        <v>0</v>
      </c>
      <c r="H19" s="25">
        <v>100000000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6">
        <f t="shared" si="0"/>
        <v>100000000</v>
      </c>
    </row>
    <row r="20" spans="1:19" s="27" customFormat="1" ht="21" customHeight="1">
      <c r="A20" s="20"/>
      <c r="B20" s="30" t="s">
        <v>28</v>
      </c>
      <c r="C20" s="31" t="s">
        <v>39</v>
      </c>
      <c r="D20" s="23" t="s">
        <v>40</v>
      </c>
      <c r="E20" s="22">
        <v>2025</v>
      </c>
      <c r="F20" s="24" t="s">
        <v>32</v>
      </c>
      <c r="G20" s="25">
        <v>0</v>
      </c>
      <c r="H20" s="25">
        <v>2868364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6">
        <f t="shared" si="0"/>
        <v>2868364</v>
      </c>
      <c r="R20" s="29"/>
    </row>
    <row r="21" spans="1:19" s="27" customFormat="1" ht="21" customHeight="1">
      <c r="A21" s="20"/>
      <c r="B21" s="30" t="s">
        <v>28</v>
      </c>
      <c r="C21" s="31" t="s">
        <v>39</v>
      </c>
      <c r="D21" s="23" t="s">
        <v>40</v>
      </c>
      <c r="E21" s="22">
        <v>2025</v>
      </c>
      <c r="F21" s="24" t="s">
        <v>33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6">
        <f t="shared" si="0"/>
        <v>0</v>
      </c>
    </row>
    <row r="22" spans="1:19" s="27" customFormat="1" ht="21" customHeight="1">
      <c r="A22" s="20"/>
      <c r="B22" s="30" t="s">
        <v>28</v>
      </c>
      <c r="C22" s="31" t="s">
        <v>39</v>
      </c>
      <c r="D22" s="23" t="s">
        <v>40</v>
      </c>
      <c r="E22" s="22">
        <v>2025</v>
      </c>
      <c r="F22" s="24" t="s">
        <v>34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6">
        <f t="shared" si="0"/>
        <v>0</v>
      </c>
    </row>
    <row r="23" spans="1:19" ht="21" customHeight="1">
      <c r="A23" s="1"/>
      <c r="B23" s="4" t="s">
        <v>28</v>
      </c>
      <c r="C23" s="11"/>
      <c r="D23" s="13" t="s">
        <v>17</v>
      </c>
      <c r="E23" s="14">
        <v>2025</v>
      </c>
      <c r="F23" s="15" t="s">
        <v>31</v>
      </c>
      <c r="G23" s="16">
        <f t="shared" ref="G23:P26" si="1">G7+G11+G15+G19</f>
        <v>6000000</v>
      </c>
      <c r="H23" s="16">
        <f t="shared" si="1"/>
        <v>1346220000</v>
      </c>
      <c r="I23" s="16">
        <f t="shared" si="1"/>
        <v>4602091000</v>
      </c>
      <c r="J23" s="16">
        <f t="shared" si="1"/>
        <v>769578000</v>
      </c>
      <c r="K23" s="16">
        <f t="shared" si="1"/>
        <v>4038083000</v>
      </c>
      <c r="L23" s="16">
        <f t="shared" si="1"/>
        <v>0</v>
      </c>
      <c r="M23" s="16">
        <f t="shared" si="1"/>
        <v>150000000</v>
      </c>
      <c r="N23" s="16">
        <f t="shared" si="1"/>
        <v>75226000</v>
      </c>
      <c r="O23" s="16">
        <f t="shared" si="1"/>
        <v>72889000</v>
      </c>
      <c r="P23" s="16">
        <f t="shared" si="1"/>
        <v>11060087000</v>
      </c>
    </row>
    <row r="24" spans="1:19" s="37" customFormat="1" ht="21" customHeight="1">
      <c r="A24" s="36"/>
      <c r="B24" s="39" t="s">
        <v>28</v>
      </c>
      <c r="C24" s="40"/>
      <c r="D24" s="41" t="s">
        <v>17</v>
      </c>
      <c r="E24" s="40">
        <v>2025</v>
      </c>
      <c r="F24" s="42" t="s">
        <v>32</v>
      </c>
      <c r="G24" s="43">
        <f t="shared" si="1"/>
        <v>6000000</v>
      </c>
      <c r="H24" s="43">
        <f t="shared" si="1"/>
        <v>1756079809</v>
      </c>
      <c r="I24" s="43">
        <f t="shared" si="1"/>
        <v>4254590000</v>
      </c>
      <c r="J24" s="43">
        <f t="shared" si="1"/>
        <v>715605000</v>
      </c>
      <c r="K24" s="43">
        <f t="shared" si="1"/>
        <v>3494623954</v>
      </c>
      <c r="L24" s="43">
        <f t="shared" si="1"/>
        <v>0</v>
      </c>
      <c r="M24" s="43">
        <f t="shared" si="1"/>
        <v>28357796</v>
      </c>
      <c r="N24" s="43">
        <f t="shared" si="1"/>
        <v>23426000</v>
      </c>
      <c r="O24" s="43">
        <f t="shared" si="1"/>
        <v>53820752</v>
      </c>
      <c r="P24" s="44">
        <f t="shared" si="1"/>
        <v>10332503311</v>
      </c>
    </row>
    <row r="25" spans="1:19" s="37" customFormat="1" ht="21" customHeight="1">
      <c r="A25" s="36"/>
      <c r="B25" s="45" t="s">
        <v>28</v>
      </c>
      <c r="C25" s="46"/>
      <c r="D25" s="47" t="s">
        <v>17</v>
      </c>
      <c r="E25" s="46">
        <v>2025</v>
      </c>
      <c r="F25" s="48" t="s">
        <v>33</v>
      </c>
      <c r="G25" s="49">
        <f t="shared" si="1"/>
        <v>1009329</v>
      </c>
      <c r="H25" s="49">
        <f t="shared" si="1"/>
        <v>1513005171</v>
      </c>
      <c r="I25" s="49">
        <f t="shared" si="1"/>
        <v>4229909055</v>
      </c>
      <c r="J25" s="49">
        <f t="shared" si="1"/>
        <v>692952687</v>
      </c>
      <c r="K25" s="49">
        <f t="shared" si="1"/>
        <v>3006251076</v>
      </c>
      <c r="L25" s="49">
        <f t="shared" si="1"/>
        <v>0</v>
      </c>
      <c r="M25" s="49">
        <f t="shared" si="1"/>
        <v>0</v>
      </c>
      <c r="N25" s="49">
        <f t="shared" si="1"/>
        <v>17715929</v>
      </c>
      <c r="O25" s="49">
        <f t="shared" si="1"/>
        <v>49165052</v>
      </c>
      <c r="P25" s="49">
        <f t="shared" si="1"/>
        <v>9510008299</v>
      </c>
      <c r="S25" s="38"/>
    </row>
    <row r="26" spans="1:19" ht="21" customHeight="1">
      <c r="A26" s="1"/>
      <c r="B26" s="4" t="s">
        <v>28</v>
      </c>
      <c r="C26" s="11"/>
      <c r="D26" s="13" t="s">
        <v>17</v>
      </c>
      <c r="E26" s="14">
        <v>2025</v>
      </c>
      <c r="F26" s="15" t="s">
        <v>34</v>
      </c>
      <c r="G26" s="16">
        <f>G10+G14+G18+G22</f>
        <v>0</v>
      </c>
      <c r="H26" s="16">
        <f t="shared" si="1"/>
        <v>14328294</v>
      </c>
      <c r="I26" s="16">
        <f t="shared" si="1"/>
        <v>0</v>
      </c>
      <c r="J26" s="16">
        <f t="shared" si="1"/>
        <v>0</v>
      </c>
      <c r="K26" s="16">
        <f t="shared" si="1"/>
        <v>84612280</v>
      </c>
      <c r="L26" s="16">
        <f t="shared" si="1"/>
        <v>0</v>
      </c>
      <c r="M26" s="16">
        <f t="shared" si="1"/>
        <v>0</v>
      </c>
      <c r="N26" s="16">
        <f t="shared" si="1"/>
        <v>0</v>
      </c>
      <c r="O26" s="16">
        <f t="shared" si="1"/>
        <v>0</v>
      </c>
      <c r="P26" s="16">
        <f t="shared" si="1"/>
        <v>98940574</v>
      </c>
    </row>
    <row r="27" spans="1:19" ht="21" customHeight="1">
      <c r="A27" s="1"/>
      <c r="B27" s="4" t="s">
        <v>28</v>
      </c>
      <c r="C27" s="11"/>
      <c r="D27" s="13" t="s">
        <v>41</v>
      </c>
      <c r="E27" s="14">
        <v>2025</v>
      </c>
      <c r="F27" s="15"/>
      <c r="G27" s="16">
        <f>G24-G25</f>
        <v>4990671</v>
      </c>
      <c r="H27" s="16">
        <f>H24-H25</f>
        <v>243074638</v>
      </c>
      <c r="I27" s="16">
        <f>I24-I25</f>
        <v>24680945</v>
      </c>
      <c r="J27" s="16">
        <f t="shared" ref="J27:M27" si="2">J24-J25</f>
        <v>22652313</v>
      </c>
      <c r="K27" s="16">
        <f t="shared" si="2"/>
        <v>488372878</v>
      </c>
      <c r="L27" s="16">
        <f>L24-L25</f>
        <v>0</v>
      </c>
      <c r="M27" s="16">
        <f t="shared" si="2"/>
        <v>28357796</v>
      </c>
      <c r="N27" s="16">
        <f>N24-N25</f>
        <v>5710071</v>
      </c>
      <c r="O27" s="16">
        <f>O24-O25</f>
        <v>4655700</v>
      </c>
      <c r="P27" s="16">
        <f t="shared" ref="P27" si="3">P24-P25</f>
        <v>822495012</v>
      </c>
    </row>
    <row r="28" spans="1:19" ht="21" customHeight="1">
      <c r="A28" s="1"/>
      <c r="B28" s="4" t="s">
        <v>28</v>
      </c>
      <c r="C28" s="11"/>
      <c r="D28" s="13" t="s">
        <v>42</v>
      </c>
      <c r="E28" s="14">
        <v>2025</v>
      </c>
      <c r="F28" s="15"/>
      <c r="G28" s="16">
        <v>16.8</v>
      </c>
      <c r="H28" s="16">
        <v>86</v>
      </c>
      <c r="I28" s="16">
        <v>99</v>
      </c>
      <c r="J28" s="16">
        <v>96</v>
      </c>
      <c r="K28" s="16">
        <v>86</v>
      </c>
      <c r="L28" s="16">
        <v>0</v>
      </c>
      <c r="M28" s="16">
        <v>0</v>
      </c>
      <c r="N28" s="16">
        <v>75</v>
      </c>
      <c r="O28" s="16">
        <v>91</v>
      </c>
      <c r="P28" s="17">
        <v>92</v>
      </c>
    </row>
    <row r="29" spans="1:19" ht="21" customHeight="1">
      <c r="A29" s="1"/>
      <c r="B29" s="30" t="s">
        <v>28</v>
      </c>
      <c r="C29" s="31" t="s">
        <v>43</v>
      </c>
      <c r="D29" s="23" t="s">
        <v>44</v>
      </c>
      <c r="E29" s="22">
        <v>2025</v>
      </c>
      <c r="F29" s="24" t="s">
        <v>33</v>
      </c>
      <c r="G29" s="25">
        <v>0</v>
      </c>
      <c r="H29" s="25">
        <v>5424649</v>
      </c>
      <c r="I29" s="25">
        <v>148431175</v>
      </c>
      <c r="J29" s="25">
        <v>2229945</v>
      </c>
      <c r="K29" s="25">
        <v>70866786</v>
      </c>
      <c r="L29" s="25">
        <v>0</v>
      </c>
      <c r="M29" s="25">
        <v>3101164361</v>
      </c>
      <c r="N29" s="25">
        <v>0</v>
      </c>
      <c r="O29" s="25">
        <v>0</v>
      </c>
      <c r="P29" s="26">
        <f>H29+I29+J29+K29+M29</f>
        <v>3328116916</v>
      </c>
      <c r="Q29" s="27"/>
    </row>
    <row r="30" spans="1:19" ht="21" customHeight="1">
      <c r="A30" s="1"/>
      <c r="B30" s="4" t="s">
        <v>28</v>
      </c>
      <c r="C30" s="11" t="s">
        <v>43</v>
      </c>
      <c r="D30" s="13" t="s">
        <v>44</v>
      </c>
      <c r="E30" s="22">
        <v>2025</v>
      </c>
      <c r="F30" s="24" t="s">
        <v>34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6">
        <v>0</v>
      </c>
    </row>
    <row r="31" spans="1:19">
      <c r="A31" s="1"/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>
      <c r="A32" s="1"/>
      <c r="B32" t="s">
        <v>60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1"/>
      <c r="B34" s="1"/>
      <c r="C34" s="1"/>
      <c r="D34" s="80" t="s">
        <v>51</v>
      </c>
      <c r="E34" s="5" t="s">
        <v>45</v>
      </c>
      <c r="F34" s="83" t="s">
        <v>50</v>
      </c>
      <c r="G34" s="83"/>
      <c r="H34" s="6"/>
      <c r="I34" s="6"/>
      <c r="J34" s="6"/>
      <c r="K34" s="84" t="s">
        <v>46</v>
      </c>
      <c r="L34" s="85"/>
      <c r="M34" s="50" t="s">
        <v>45</v>
      </c>
      <c r="N34" s="83" t="s">
        <v>58</v>
      </c>
      <c r="O34" s="83"/>
      <c r="P34" s="1"/>
    </row>
    <row r="35" spans="1:16">
      <c r="A35" s="1"/>
      <c r="B35" s="1"/>
      <c r="C35" s="1"/>
      <c r="D35" s="81"/>
      <c r="E35" s="5" t="s">
        <v>47</v>
      </c>
      <c r="F35" s="83"/>
      <c r="G35" s="83"/>
      <c r="H35" s="6"/>
      <c r="I35" s="6"/>
      <c r="J35" s="6"/>
      <c r="K35" s="86"/>
      <c r="L35" s="87"/>
      <c r="M35" s="50" t="s">
        <v>47</v>
      </c>
      <c r="N35" s="83"/>
      <c r="O35" s="83"/>
      <c r="P35" s="1"/>
    </row>
    <row r="36" spans="1:16">
      <c r="A36" s="1"/>
      <c r="B36" s="1"/>
      <c r="C36" s="1"/>
      <c r="D36" s="82"/>
      <c r="E36" s="5" t="s">
        <v>48</v>
      </c>
      <c r="F36" s="90" t="s">
        <v>59</v>
      </c>
      <c r="G36" s="90"/>
      <c r="H36" s="6"/>
      <c r="I36" s="6"/>
      <c r="J36" s="6"/>
      <c r="K36" s="88"/>
      <c r="L36" s="89"/>
      <c r="M36" s="50" t="s">
        <v>48</v>
      </c>
      <c r="N36" s="90" t="s">
        <v>59</v>
      </c>
      <c r="O36" s="90"/>
      <c r="P36" s="1"/>
    </row>
    <row r="37" spans="1:16">
      <c r="A37" s="1"/>
      <c r="B37" s="1"/>
      <c r="C37" s="1"/>
      <c r="D37" s="75"/>
      <c r="E37" s="76"/>
      <c r="F37" s="77"/>
      <c r="G37" s="77"/>
      <c r="H37" s="6"/>
      <c r="I37" s="6"/>
      <c r="J37" s="6"/>
      <c r="K37" s="78"/>
      <c r="L37" s="78"/>
      <c r="M37" s="76"/>
      <c r="N37" s="77"/>
      <c r="O37" s="77"/>
      <c r="P37" s="1"/>
    </row>
    <row r="38" spans="1:16">
      <c r="A38" s="1"/>
      <c r="B38" s="1"/>
      <c r="C38" s="1"/>
      <c r="D38" s="75"/>
      <c r="E38" s="76"/>
      <c r="F38" s="77"/>
      <c r="G38" s="77"/>
      <c r="H38" s="6"/>
      <c r="I38" s="6"/>
      <c r="J38" s="6"/>
      <c r="K38" s="78"/>
      <c r="L38" s="78"/>
      <c r="M38" s="76"/>
      <c r="N38" s="77"/>
      <c r="O38" s="77"/>
      <c r="P38" s="1"/>
    </row>
    <row r="44" spans="1:16">
      <c r="L44" s="79"/>
      <c r="M44" s="79"/>
    </row>
    <row r="45" spans="1:16">
      <c r="G45" s="53"/>
      <c r="K45" s="55"/>
      <c r="L45" s="79"/>
      <c r="M45" s="79"/>
    </row>
    <row r="46" spans="1:16">
      <c r="G46" s="53"/>
      <c r="K46" s="55"/>
      <c r="L46" s="79"/>
      <c r="M46" s="79"/>
    </row>
    <row r="47" spans="1:16">
      <c r="G47" s="53"/>
      <c r="K47" s="55"/>
      <c r="L47" s="79"/>
      <c r="M47" s="79"/>
      <c r="N47" s="56"/>
      <c r="O47" s="56"/>
    </row>
    <row r="48" spans="1:16">
      <c r="K48" s="55"/>
      <c r="L48" s="79"/>
      <c r="M48" s="79"/>
    </row>
    <row r="49" spans="11:13">
      <c r="K49" s="55"/>
      <c r="L49" s="79"/>
      <c r="M49" s="79"/>
    </row>
    <row r="50" spans="11:13">
      <c r="K50" s="55"/>
      <c r="L50" s="55"/>
    </row>
    <row r="51" spans="11:13">
      <c r="K51" s="55"/>
      <c r="L51" s="79"/>
      <c r="M51" s="79"/>
    </row>
  </sheetData>
  <mergeCells count="24">
    <mergeCell ref="B2:P2"/>
    <mergeCell ref="B3:P3"/>
    <mergeCell ref="A4:A5"/>
    <mergeCell ref="B4:B6"/>
    <mergeCell ref="C4:C6"/>
    <mergeCell ref="D4:D6"/>
    <mergeCell ref="E4:E5"/>
    <mergeCell ref="F4:F6"/>
    <mergeCell ref="G4:P4"/>
    <mergeCell ref="D34:D36"/>
    <mergeCell ref="F34:G34"/>
    <mergeCell ref="K34:L36"/>
    <mergeCell ref="N34:O34"/>
    <mergeCell ref="F35:G35"/>
    <mergeCell ref="N35:O35"/>
    <mergeCell ref="F36:G36"/>
    <mergeCell ref="N36:O36"/>
    <mergeCell ref="L51:M51"/>
    <mergeCell ref="L44:M44"/>
    <mergeCell ref="L45:M45"/>
    <mergeCell ref="L46:M46"/>
    <mergeCell ref="L47:M47"/>
    <mergeCell ref="L48:M48"/>
    <mergeCell ref="L49:M49"/>
  </mergeCells>
  <pageMargins left="0.7" right="0.7" top="0.75" bottom="0.75" header="0.3" footer="0.3"/>
  <pageSetup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36"/>
  <sheetViews>
    <sheetView topLeftCell="A6" workbookViewId="0">
      <selection activeCell="H36" sqref="H36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2.5703125" customWidth="1"/>
    <col min="6" max="6" width="11.7109375" customWidth="1"/>
    <col min="7" max="7" width="13.28515625" customWidth="1"/>
    <col min="8" max="8" width="13.7109375" customWidth="1"/>
    <col min="9" max="9" width="14.28515625" customWidth="1"/>
    <col min="10" max="11" width="13.140625" customWidth="1"/>
    <col min="12" max="12" width="14.42578125" customWidth="1"/>
    <col min="13" max="13" width="16.140625" customWidth="1"/>
    <col min="14" max="16" width="14.28515625" customWidth="1"/>
    <col min="17" max="17" width="15.140625" customWidth="1"/>
    <col min="19" max="19" width="9.28515625" customWidth="1"/>
  </cols>
  <sheetData>
    <row r="1" spans="1:17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>
      <c r="A3" s="1"/>
      <c r="B3" s="1"/>
      <c r="C3" s="101" t="s">
        <v>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>
      <c r="A4" s="93"/>
      <c r="B4" s="93"/>
      <c r="C4" s="94" t="s">
        <v>2</v>
      </c>
      <c r="D4" s="95" t="s">
        <v>3</v>
      </c>
      <c r="E4" s="96" t="s">
        <v>4</v>
      </c>
      <c r="F4" s="95" t="s">
        <v>5</v>
      </c>
      <c r="G4" s="95" t="s">
        <v>6</v>
      </c>
      <c r="H4" s="97" t="s">
        <v>7</v>
      </c>
      <c r="I4" s="97"/>
      <c r="J4" s="97"/>
      <c r="K4" s="97"/>
      <c r="L4" s="97"/>
      <c r="M4" s="97"/>
      <c r="N4" s="97"/>
      <c r="O4" s="97"/>
      <c r="P4" s="97"/>
      <c r="Q4" s="97"/>
    </row>
    <row r="5" spans="1:17">
      <c r="A5" s="93"/>
      <c r="B5" s="93"/>
      <c r="C5" s="94"/>
      <c r="D5" s="95"/>
      <c r="E5" s="96"/>
      <c r="F5" s="95"/>
      <c r="G5" s="95"/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8" t="s">
        <v>17</v>
      </c>
    </row>
    <row r="6" spans="1:17" ht="27">
      <c r="A6" s="1"/>
      <c r="B6" s="1"/>
      <c r="C6" s="94"/>
      <c r="D6" s="95"/>
      <c r="E6" s="96"/>
      <c r="F6" s="9" t="s">
        <v>18</v>
      </c>
      <c r="G6" s="95"/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10" t="s">
        <v>17</v>
      </c>
    </row>
    <row r="7" spans="1:17">
      <c r="A7" s="1"/>
      <c r="B7" s="1"/>
      <c r="C7" s="4" t="s">
        <v>28</v>
      </c>
      <c r="D7" s="11" t="s">
        <v>29</v>
      </c>
      <c r="E7" s="13" t="s">
        <v>30</v>
      </c>
      <c r="F7" s="14">
        <v>2025</v>
      </c>
      <c r="G7" s="15" t="s">
        <v>31</v>
      </c>
      <c r="H7" s="16">
        <v>0</v>
      </c>
      <c r="I7" s="16">
        <v>843220000</v>
      </c>
      <c r="J7" s="16">
        <v>4602091000</v>
      </c>
      <c r="K7" s="16">
        <v>769578000</v>
      </c>
      <c r="L7" s="16">
        <v>4038083000</v>
      </c>
      <c r="M7" s="16">
        <v>0</v>
      </c>
      <c r="N7" s="16">
        <v>150000000</v>
      </c>
      <c r="O7" s="16">
        <v>75226000</v>
      </c>
      <c r="P7" s="16">
        <v>72889000</v>
      </c>
      <c r="Q7" s="17">
        <f>P7+O7+N7+M7+L7+K7+J7+I7+H7</f>
        <v>10551087000</v>
      </c>
    </row>
    <row r="8" spans="1:17">
      <c r="A8" s="1"/>
      <c r="B8" s="1"/>
      <c r="C8" s="4" t="s">
        <v>28</v>
      </c>
      <c r="D8" s="11" t="s">
        <v>29</v>
      </c>
      <c r="E8" s="13" t="s">
        <v>30</v>
      </c>
      <c r="F8" s="14">
        <v>2025</v>
      </c>
      <c r="G8" s="15" t="s">
        <v>32</v>
      </c>
      <c r="H8" s="16">
        <v>0</v>
      </c>
      <c r="I8" s="16">
        <v>843220000</v>
      </c>
      <c r="J8" s="16">
        <v>4602091000</v>
      </c>
      <c r="K8" s="16">
        <v>769578000</v>
      </c>
      <c r="L8" s="16">
        <v>4038035000</v>
      </c>
      <c r="M8" s="16">
        <v>0</v>
      </c>
      <c r="N8" s="16">
        <v>130184224</v>
      </c>
      <c r="O8" s="16">
        <v>75226000</v>
      </c>
      <c r="P8" s="16">
        <v>80978876</v>
      </c>
      <c r="Q8" s="17">
        <f t="shared" ref="Q8:Q22" si="0">P8+O8+N8+M8+L8+K8+J8+I8+H8</f>
        <v>10539313100</v>
      </c>
    </row>
    <row r="9" spans="1:17">
      <c r="A9" s="1"/>
      <c r="B9" s="1"/>
      <c r="C9" s="4" t="s">
        <v>28</v>
      </c>
      <c r="D9" s="11" t="s">
        <v>29</v>
      </c>
      <c r="E9" s="13" t="s">
        <v>30</v>
      </c>
      <c r="F9" s="14">
        <v>2025</v>
      </c>
      <c r="G9" s="15" t="s">
        <v>33</v>
      </c>
      <c r="H9" s="16">
        <v>0</v>
      </c>
      <c r="I9" s="16">
        <v>24626240</v>
      </c>
      <c r="J9" s="16">
        <v>1391037144</v>
      </c>
      <c r="K9" s="16">
        <v>228220234</v>
      </c>
      <c r="L9" s="16">
        <v>992598711.64999998</v>
      </c>
      <c r="M9" s="16">
        <v>0</v>
      </c>
      <c r="N9" s="16">
        <v>0</v>
      </c>
      <c r="O9" s="16">
        <v>9005138</v>
      </c>
      <c r="P9" s="16">
        <v>9592702</v>
      </c>
      <c r="Q9" s="17">
        <f t="shared" si="0"/>
        <v>2655080169.6500001</v>
      </c>
    </row>
    <row r="10" spans="1:17">
      <c r="A10" s="1"/>
      <c r="B10" s="1"/>
      <c r="C10" s="4" t="s">
        <v>28</v>
      </c>
      <c r="D10" s="11" t="s">
        <v>29</v>
      </c>
      <c r="E10" s="13" t="s">
        <v>30</v>
      </c>
      <c r="F10" s="14">
        <v>2025</v>
      </c>
      <c r="G10" s="15" t="s">
        <v>34</v>
      </c>
      <c r="H10" s="16">
        <v>0</v>
      </c>
      <c r="I10" s="16">
        <v>19588170</v>
      </c>
      <c r="J10" s="16">
        <v>0</v>
      </c>
      <c r="K10" s="16">
        <v>0</v>
      </c>
      <c r="L10" s="16">
        <v>371968402.5</v>
      </c>
      <c r="M10" s="16">
        <v>0</v>
      </c>
      <c r="N10" s="16">
        <v>0</v>
      </c>
      <c r="O10" s="16">
        <v>0</v>
      </c>
      <c r="P10" s="16">
        <v>0</v>
      </c>
      <c r="Q10" s="17">
        <f t="shared" si="0"/>
        <v>391556572.5</v>
      </c>
    </row>
    <row r="11" spans="1:17">
      <c r="A11" s="1"/>
      <c r="B11" s="1"/>
      <c r="C11" s="4" t="s">
        <v>28</v>
      </c>
      <c r="D11" s="14" t="s">
        <v>35</v>
      </c>
      <c r="E11" s="13" t="s">
        <v>36</v>
      </c>
      <c r="F11" s="14">
        <v>2025</v>
      </c>
      <c r="G11" s="15" t="s">
        <v>31</v>
      </c>
      <c r="H11" s="16">
        <v>6000000</v>
      </c>
      <c r="I11" s="16">
        <v>400000000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f t="shared" si="0"/>
        <v>406000000</v>
      </c>
    </row>
    <row r="12" spans="1:17">
      <c r="A12" s="1"/>
      <c r="B12" s="1"/>
      <c r="C12" s="4" t="s">
        <v>28</v>
      </c>
      <c r="D12" s="11" t="s">
        <v>35</v>
      </c>
      <c r="E12" s="13" t="s">
        <v>36</v>
      </c>
      <c r="F12" s="14">
        <v>2025</v>
      </c>
      <c r="G12" s="15" t="s">
        <v>32</v>
      </c>
      <c r="H12" s="16">
        <v>6000000</v>
      </c>
      <c r="I12" s="16">
        <v>400000000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7">
        <f t="shared" si="0"/>
        <v>406000000</v>
      </c>
    </row>
    <row r="13" spans="1:17">
      <c r="A13" s="1"/>
      <c r="B13" s="1"/>
      <c r="C13" s="4" t="s">
        <v>28</v>
      </c>
      <c r="D13" s="11" t="s">
        <v>35</v>
      </c>
      <c r="E13" s="13" t="s">
        <v>36</v>
      </c>
      <c r="F13" s="14">
        <v>2025</v>
      </c>
      <c r="G13" s="15" t="s">
        <v>33</v>
      </c>
      <c r="H13" s="16">
        <f>54624246+277000</f>
        <v>54901246</v>
      </c>
      <c r="I13" s="16">
        <v>31689094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f t="shared" si="0"/>
        <v>86590340</v>
      </c>
    </row>
    <row r="14" spans="1:17">
      <c r="A14" s="1"/>
      <c r="B14" s="1"/>
      <c r="C14" s="4" t="s">
        <v>28</v>
      </c>
      <c r="D14" s="11" t="s">
        <v>35</v>
      </c>
      <c r="E14" s="13" t="s">
        <v>36</v>
      </c>
      <c r="F14" s="14">
        <v>2025</v>
      </c>
      <c r="G14" s="15" t="s">
        <v>34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>
        <f t="shared" si="0"/>
        <v>0</v>
      </c>
    </row>
    <row r="15" spans="1:17">
      <c r="A15" s="1"/>
      <c r="B15" s="1"/>
      <c r="C15" s="18" t="s">
        <v>28</v>
      </c>
      <c r="D15" s="14" t="s">
        <v>37</v>
      </c>
      <c r="E15" s="13" t="s">
        <v>38</v>
      </c>
      <c r="F15" s="14">
        <v>2025</v>
      </c>
      <c r="G15" s="15" t="s">
        <v>31</v>
      </c>
      <c r="H15" s="16">
        <v>0</v>
      </c>
      <c r="I15" s="16">
        <v>3000000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7">
        <f t="shared" si="0"/>
        <v>3000000</v>
      </c>
    </row>
    <row r="16" spans="1:17">
      <c r="A16" s="1"/>
      <c r="B16" s="1"/>
      <c r="C16" s="4" t="s">
        <v>28</v>
      </c>
      <c r="D16" s="11" t="s">
        <v>37</v>
      </c>
      <c r="E16" s="13" t="s">
        <v>38</v>
      </c>
      <c r="F16" s="14">
        <v>2025</v>
      </c>
      <c r="G16" s="15" t="s">
        <v>32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7">
        <f t="shared" si="0"/>
        <v>0</v>
      </c>
    </row>
    <row r="17" spans="1:17">
      <c r="A17" s="1"/>
      <c r="B17" s="1"/>
      <c r="C17" s="4" t="s">
        <v>28</v>
      </c>
      <c r="D17" s="11" t="s">
        <v>37</v>
      </c>
      <c r="E17" s="13" t="s">
        <v>38</v>
      </c>
      <c r="F17" s="14">
        <v>2025</v>
      </c>
      <c r="G17" s="15" t="s">
        <v>33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7">
        <f t="shared" si="0"/>
        <v>0</v>
      </c>
    </row>
    <row r="18" spans="1:17">
      <c r="A18" s="1"/>
      <c r="B18" s="1"/>
      <c r="C18" s="4" t="s">
        <v>28</v>
      </c>
      <c r="D18" s="11" t="s">
        <v>37</v>
      </c>
      <c r="E18" s="13" t="s">
        <v>38</v>
      </c>
      <c r="F18" s="14">
        <v>2025</v>
      </c>
      <c r="G18" s="15" t="s">
        <v>34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7">
        <f t="shared" si="0"/>
        <v>0</v>
      </c>
    </row>
    <row r="19" spans="1:17">
      <c r="A19" s="1"/>
      <c r="B19" s="1"/>
      <c r="C19" s="18" t="s">
        <v>28</v>
      </c>
      <c r="D19" s="14" t="s">
        <v>39</v>
      </c>
      <c r="E19" s="13" t="s">
        <v>40</v>
      </c>
      <c r="F19" s="14">
        <v>2025</v>
      </c>
      <c r="G19" s="15" t="s">
        <v>31</v>
      </c>
      <c r="H19" s="16">
        <v>0</v>
      </c>
      <c r="I19" s="16">
        <v>100000000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7">
        <f t="shared" si="0"/>
        <v>100000000</v>
      </c>
    </row>
    <row r="20" spans="1:17">
      <c r="A20" s="1"/>
      <c r="B20" s="1"/>
      <c r="C20" s="4" t="s">
        <v>28</v>
      </c>
      <c r="D20" s="11" t="s">
        <v>39</v>
      </c>
      <c r="E20" s="13" t="s">
        <v>40</v>
      </c>
      <c r="F20" s="14">
        <v>2025</v>
      </c>
      <c r="G20" s="15" t="s">
        <v>32</v>
      </c>
      <c r="H20" s="16">
        <v>0</v>
      </c>
      <c r="I20" s="16">
        <v>100409300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100409300</v>
      </c>
    </row>
    <row r="21" spans="1:17">
      <c r="A21" s="1"/>
      <c r="B21" s="1"/>
      <c r="C21" s="4" t="s">
        <v>28</v>
      </c>
      <c r="D21" s="11" t="s">
        <v>39</v>
      </c>
      <c r="E21" s="13" t="s">
        <v>40</v>
      </c>
      <c r="F21" s="14">
        <v>2025</v>
      </c>
      <c r="G21" s="15" t="s">
        <v>33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f t="shared" si="0"/>
        <v>0</v>
      </c>
    </row>
    <row r="22" spans="1:17">
      <c r="A22" s="1"/>
      <c r="B22" s="1"/>
      <c r="C22" s="4" t="s">
        <v>28</v>
      </c>
      <c r="D22" s="11" t="s">
        <v>39</v>
      </c>
      <c r="E22" s="13" t="s">
        <v>40</v>
      </c>
      <c r="F22" s="14">
        <v>2025</v>
      </c>
      <c r="G22" s="15" t="s">
        <v>34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7">
        <f t="shared" si="0"/>
        <v>0</v>
      </c>
    </row>
    <row r="23" spans="1:17">
      <c r="A23" s="1"/>
      <c r="B23" s="1"/>
      <c r="C23" s="4" t="s">
        <v>28</v>
      </c>
      <c r="D23" s="11"/>
      <c r="E23" s="13" t="s">
        <v>17</v>
      </c>
      <c r="F23" s="14">
        <v>2025</v>
      </c>
      <c r="G23" s="15" t="s">
        <v>31</v>
      </c>
      <c r="H23" s="16">
        <v>6000000</v>
      </c>
      <c r="I23" s="16">
        <v>1346220000</v>
      </c>
      <c r="J23" s="16">
        <v>4602091000</v>
      </c>
      <c r="K23" s="16">
        <v>769578000</v>
      </c>
      <c r="L23" s="16">
        <v>4038083000</v>
      </c>
      <c r="M23" s="16">
        <v>0</v>
      </c>
      <c r="N23" s="16">
        <v>150000000</v>
      </c>
      <c r="O23" s="16">
        <v>75226000</v>
      </c>
      <c r="P23" s="16">
        <v>72889000</v>
      </c>
      <c r="Q23" s="17">
        <f>P23+O23+N23+M23+L23+K23+J23+I23+H23</f>
        <v>11060087000</v>
      </c>
    </row>
    <row r="24" spans="1:17" s="62" customFormat="1">
      <c r="A24" s="57"/>
      <c r="B24" s="57"/>
      <c r="C24" s="58" t="s">
        <v>28</v>
      </c>
      <c r="D24" s="59"/>
      <c r="E24" s="60" t="s">
        <v>17</v>
      </c>
      <c r="F24" s="59">
        <v>2025</v>
      </c>
      <c r="G24" s="61" t="s">
        <v>32</v>
      </c>
      <c r="H24" s="51">
        <v>6000000</v>
      </c>
      <c r="I24" s="51">
        <v>1343629300</v>
      </c>
      <c r="J24" s="51">
        <v>4602091000</v>
      </c>
      <c r="K24" s="51">
        <v>769578000</v>
      </c>
      <c r="L24" s="51">
        <v>4038035000</v>
      </c>
      <c r="M24" s="51">
        <v>0</v>
      </c>
      <c r="N24" s="51">
        <v>130184224</v>
      </c>
      <c r="O24" s="51">
        <v>75226000</v>
      </c>
      <c r="P24" s="51">
        <v>80978876</v>
      </c>
      <c r="Q24" s="52">
        <f>P24+O24+N24+M24+L24+K24+J24+I24+H24</f>
        <v>11045722400</v>
      </c>
    </row>
    <row r="25" spans="1:17" s="62" customFormat="1">
      <c r="A25" s="57"/>
      <c r="B25" s="57"/>
      <c r="C25" s="58" t="s">
        <v>28</v>
      </c>
      <c r="D25" s="59"/>
      <c r="E25" s="60" t="s">
        <v>17</v>
      </c>
      <c r="F25" s="59">
        <v>2025</v>
      </c>
      <c r="G25" s="61" t="s">
        <v>33</v>
      </c>
      <c r="H25" s="51">
        <f>54624246+277000</f>
        <v>54901246</v>
      </c>
      <c r="I25" s="51">
        <f>I9+I13+I17+I21</f>
        <v>56315334</v>
      </c>
      <c r="J25" s="51">
        <f>J9+J13+J17+J21</f>
        <v>1391037144</v>
      </c>
      <c r="K25" s="51">
        <f t="shared" ref="K25:P25" si="1">K9+K13+K17+K21</f>
        <v>228220234</v>
      </c>
      <c r="L25" s="51">
        <f t="shared" si="1"/>
        <v>992598711.64999998</v>
      </c>
      <c r="M25" s="51">
        <f t="shared" si="1"/>
        <v>0</v>
      </c>
      <c r="N25" s="51">
        <f t="shared" si="1"/>
        <v>0</v>
      </c>
      <c r="O25" s="51">
        <f t="shared" si="1"/>
        <v>9005138</v>
      </c>
      <c r="P25" s="51">
        <f t="shared" si="1"/>
        <v>9592702</v>
      </c>
      <c r="Q25" s="52">
        <f>P25+O25+N25+M25+L25+K25+J25+I25+H25</f>
        <v>2741670509.6500001</v>
      </c>
    </row>
    <row r="26" spans="1:17">
      <c r="A26" s="1"/>
      <c r="B26" s="1"/>
      <c r="C26" s="4" t="s">
        <v>28</v>
      </c>
      <c r="D26" s="11"/>
      <c r="E26" s="13" t="s">
        <v>17</v>
      </c>
      <c r="F26" s="14">
        <v>2025</v>
      </c>
      <c r="G26" s="15" t="s">
        <v>34</v>
      </c>
      <c r="H26" s="16">
        <v>0</v>
      </c>
      <c r="I26" s="16">
        <v>19588170</v>
      </c>
      <c r="J26" s="16">
        <v>0</v>
      </c>
      <c r="K26" s="16">
        <v>0</v>
      </c>
      <c r="L26" s="16">
        <v>371968402.5</v>
      </c>
      <c r="M26" s="16">
        <v>0</v>
      </c>
      <c r="N26" s="16">
        <v>0</v>
      </c>
      <c r="O26" s="16">
        <v>0</v>
      </c>
      <c r="P26" s="16">
        <v>0</v>
      </c>
      <c r="Q26" s="17">
        <f>P26+O26+N26+M26+L26+K26+J26+I26+H26</f>
        <v>391556572.5</v>
      </c>
    </row>
    <row r="27" spans="1:17" ht="24">
      <c r="A27" s="1"/>
      <c r="B27" s="1"/>
      <c r="C27" s="4" t="s">
        <v>28</v>
      </c>
      <c r="D27" s="11"/>
      <c r="E27" s="13" t="s">
        <v>41</v>
      </c>
      <c r="F27" s="14">
        <v>2025</v>
      </c>
      <c r="G27" s="15"/>
      <c r="H27" s="16">
        <f>H24-H25</f>
        <v>-48901246</v>
      </c>
      <c r="I27" s="16">
        <f>I24-I25</f>
        <v>1287313966</v>
      </c>
      <c r="J27" s="16">
        <v>3211053856</v>
      </c>
      <c r="K27" s="16">
        <v>541357766</v>
      </c>
      <c r="L27" s="16">
        <v>3045436288.3499999</v>
      </c>
      <c r="M27" s="16">
        <v>0</v>
      </c>
      <c r="N27" s="16">
        <v>130184224</v>
      </c>
      <c r="O27" s="16">
        <v>66220862</v>
      </c>
      <c r="P27" s="16">
        <v>71386174</v>
      </c>
      <c r="Q27" s="17">
        <f>P27+O27+N27+M27+L27+K27+J27+I27+H27</f>
        <v>8304051890.3500004</v>
      </c>
    </row>
    <row r="28" spans="1:17">
      <c r="A28" s="1"/>
      <c r="B28" s="1"/>
      <c r="C28" s="4" t="s">
        <v>28</v>
      </c>
      <c r="D28" s="11"/>
      <c r="E28" s="13" t="s">
        <v>42</v>
      </c>
      <c r="F28" s="14">
        <v>2025</v>
      </c>
      <c r="G28" s="15"/>
      <c r="H28" s="16">
        <v>915</v>
      </c>
      <c r="I28" s="16">
        <v>4.2</v>
      </c>
      <c r="J28" s="16">
        <v>30.2</v>
      </c>
      <c r="K28" s="16">
        <v>29.7</v>
      </c>
      <c r="L28" s="16">
        <v>24.6</v>
      </c>
      <c r="M28" s="16">
        <v>0</v>
      </c>
      <c r="N28" s="16">
        <v>0</v>
      </c>
      <c r="O28" s="16">
        <v>12</v>
      </c>
      <c r="P28" s="16">
        <v>11.8</v>
      </c>
      <c r="Q28" s="17">
        <v>24.8</v>
      </c>
    </row>
    <row r="29" spans="1:17" ht="33" customHeight="1">
      <c r="A29" s="1"/>
      <c r="B29" s="1"/>
      <c r="C29" s="4" t="s">
        <v>28</v>
      </c>
      <c r="D29" s="11" t="s">
        <v>43</v>
      </c>
      <c r="E29" s="13" t="s">
        <v>44</v>
      </c>
      <c r="F29" s="14">
        <v>2025</v>
      </c>
      <c r="G29" s="15" t="s">
        <v>33</v>
      </c>
      <c r="H29" s="16">
        <v>0</v>
      </c>
      <c r="I29" s="16">
        <v>0</v>
      </c>
      <c r="J29" s="16">
        <v>4274343</v>
      </c>
      <c r="K29" s="16">
        <v>742177</v>
      </c>
      <c r="L29" s="16">
        <v>9793134</v>
      </c>
      <c r="M29" s="16">
        <v>0</v>
      </c>
      <c r="N29" s="16">
        <v>555212408</v>
      </c>
      <c r="O29" s="16">
        <v>0</v>
      </c>
      <c r="P29" s="16">
        <v>0</v>
      </c>
      <c r="Q29" s="17">
        <v>570022062</v>
      </c>
    </row>
    <row r="30" spans="1:17" ht="27" customHeight="1">
      <c r="A30" s="1"/>
      <c r="B30" s="1"/>
      <c r="C30" s="4" t="s">
        <v>28</v>
      </c>
      <c r="D30" s="11" t="s">
        <v>43</v>
      </c>
      <c r="E30" s="13" t="s">
        <v>44</v>
      </c>
      <c r="F30" s="14">
        <v>2025</v>
      </c>
      <c r="G30" s="15" t="s">
        <v>34</v>
      </c>
      <c r="H30" s="16">
        <v>0</v>
      </c>
      <c r="I30" s="16">
        <v>0</v>
      </c>
      <c r="J30" s="16">
        <v>0</v>
      </c>
      <c r="K30" s="16">
        <v>0</v>
      </c>
      <c r="L30" s="16">
        <v>61878</v>
      </c>
      <c r="M30" s="16">
        <v>0</v>
      </c>
      <c r="N30" s="16">
        <v>0</v>
      </c>
      <c r="O30" s="16">
        <v>0</v>
      </c>
      <c r="P30" s="16">
        <v>0</v>
      </c>
      <c r="Q30" s="17">
        <v>61878</v>
      </c>
    </row>
    <row r="31" spans="1:17">
      <c r="A31" s="1"/>
      <c r="B31" s="98"/>
      <c r="C31" s="9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80" t="s">
        <v>51</v>
      </c>
      <c r="F32" s="5" t="s">
        <v>45</v>
      </c>
      <c r="G32" s="83" t="s">
        <v>50</v>
      </c>
      <c r="H32" s="83"/>
      <c r="I32" s="6"/>
      <c r="J32" s="6"/>
      <c r="K32" s="6"/>
      <c r="L32" s="6"/>
      <c r="M32" s="80" t="s">
        <v>46</v>
      </c>
      <c r="N32" s="5" t="s">
        <v>45</v>
      </c>
      <c r="O32" s="83" t="s">
        <v>49</v>
      </c>
      <c r="P32" s="83"/>
      <c r="Q32" s="1"/>
    </row>
    <row r="33" spans="1:17">
      <c r="A33" s="1"/>
      <c r="B33" s="1"/>
      <c r="C33" s="1"/>
      <c r="D33" s="1"/>
      <c r="E33" s="81"/>
      <c r="F33" s="5" t="s">
        <v>47</v>
      </c>
      <c r="G33" s="83"/>
      <c r="H33" s="83"/>
      <c r="I33" s="6"/>
      <c r="J33" s="6"/>
      <c r="K33" s="6"/>
      <c r="L33" s="6"/>
      <c r="M33" s="81"/>
      <c r="N33" s="5" t="s">
        <v>47</v>
      </c>
      <c r="O33" s="83"/>
      <c r="P33" s="83"/>
      <c r="Q33" s="1"/>
    </row>
    <row r="34" spans="1:17">
      <c r="A34" s="1"/>
      <c r="B34" s="1"/>
      <c r="C34" s="1"/>
      <c r="D34" s="1"/>
      <c r="E34" s="82"/>
      <c r="F34" s="5" t="s">
        <v>48</v>
      </c>
      <c r="G34" s="99" t="s">
        <v>52</v>
      </c>
      <c r="H34" s="99"/>
      <c r="I34" s="6"/>
      <c r="J34" s="6"/>
      <c r="K34" s="6"/>
      <c r="L34" s="6"/>
      <c r="M34" s="82"/>
      <c r="N34" s="5" t="s">
        <v>48</v>
      </c>
      <c r="O34" s="100" t="s">
        <v>52</v>
      </c>
      <c r="P34" s="100"/>
      <c r="Q34" s="1"/>
    </row>
    <row r="35" spans="1:17">
      <c r="A35" s="1"/>
      <c r="B35" s="1"/>
      <c r="C35" s="98"/>
      <c r="D35" s="9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H36" s="19">
        <f>H25/H24</f>
        <v>9.1502076666666667</v>
      </c>
      <c r="I36" s="19">
        <f>I25/I24</f>
        <v>4.1912850516135663E-2</v>
      </c>
      <c r="J36" s="19">
        <f t="shared" ref="J36:Q36" si="2">J25/J24</f>
        <v>0.30226198134717458</v>
      </c>
      <c r="K36" s="19">
        <f t="shared" si="2"/>
        <v>0.29655244042839063</v>
      </c>
      <c r="L36" s="19">
        <f t="shared" si="2"/>
        <v>0.24581231010875337</v>
      </c>
      <c r="M36" s="19"/>
      <c r="N36" s="19">
        <f t="shared" si="2"/>
        <v>0</v>
      </c>
      <c r="O36" s="19">
        <f t="shared" si="2"/>
        <v>0.11970778720123361</v>
      </c>
      <c r="P36" s="19">
        <f t="shared" si="2"/>
        <v>0.11845931277188881</v>
      </c>
      <c r="Q36" s="19">
        <f t="shared" si="2"/>
        <v>0.24821106400881485</v>
      </c>
    </row>
  </sheetData>
  <mergeCells count="19">
    <mergeCell ref="C2:Q2"/>
    <mergeCell ref="C3:Q3"/>
    <mergeCell ref="A4:B5"/>
    <mergeCell ref="C4:C6"/>
    <mergeCell ref="D4:D6"/>
    <mergeCell ref="E4:E6"/>
    <mergeCell ref="F4:F5"/>
    <mergeCell ref="G4:G6"/>
    <mergeCell ref="H4:Q4"/>
    <mergeCell ref="O32:P32"/>
    <mergeCell ref="G33:H33"/>
    <mergeCell ref="O33:P33"/>
    <mergeCell ref="G34:H34"/>
    <mergeCell ref="O34:P34"/>
    <mergeCell ref="C35:D35"/>
    <mergeCell ref="B31:C31"/>
    <mergeCell ref="E32:E34"/>
    <mergeCell ref="G32:H32"/>
    <mergeCell ref="M32:M34"/>
  </mergeCells>
  <pageMargins left="0" right="0" top="0" bottom="0" header="0" footer="0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7399-E01E-4A1E-828E-F7F19A7792BD}">
  <dimension ref="A2:S42"/>
  <sheetViews>
    <sheetView topLeftCell="A6" workbookViewId="0">
      <selection activeCell="G27" sqref="G27"/>
    </sheetView>
  </sheetViews>
  <sheetFormatPr defaultRowHeight="15"/>
  <cols>
    <col min="1" max="1" width="3" customWidth="1"/>
    <col min="2" max="3" width="8.28515625" customWidth="1"/>
    <col min="4" max="4" width="25.85546875" customWidth="1"/>
    <col min="5" max="5" width="12" customWidth="1"/>
    <col min="6" max="6" width="15.140625" customWidth="1"/>
    <col min="7" max="7" width="12" customWidth="1"/>
    <col min="8" max="8" width="12.28515625" customWidth="1"/>
    <col min="9" max="9" width="14" customWidth="1"/>
    <col min="10" max="10" width="12.140625" customWidth="1"/>
    <col min="11" max="11" width="13.7109375" customWidth="1"/>
    <col min="12" max="12" width="7.5703125" customWidth="1"/>
    <col min="13" max="13" width="13.28515625" customWidth="1"/>
    <col min="14" max="14" width="11.7109375" customWidth="1"/>
    <col min="15" max="15" width="11.5703125" customWidth="1"/>
    <col min="16" max="16" width="14.85546875" customWidth="1"/>
    <col min="17" max="17" width="12.28515625" customWidth="1"/>
    <col min="18" max="18" width="16.85546875" bestFit="1" customWidth="1"/>
    <col min="19" max="19" width="11.140625" bestFit="1" customWidth="1"/>
  </cols>
  <sheetData>
    <row r="2" spans="1:19">
      <c r="A2" s="1"/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5.75" thickBot="1">
      <c r="A3" s="1"/>
      <c r="B3" s="92" t="s">
        <v>55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9" ht="16.5" thickTop="1" thickBot="1">
      <c r="A4" s="93"/>
      <c r="B4" s="94" t="s">
        <v>2</v>
      </c>
      <c r="C4" s="95" t="s">
        <v>3</v>
      </c>
      <c r="D4" s="96" t="s">
        <v>4</v>
      </c>
      <c r="E4" s="95" t="s">
        <v>5</v>
      </c>
      <c r="F4" s="95" t="s">
        <v>6</v>
      </c>
      <c r="G4" s="97" t="s">
        <v>7</v>
      </c>
      <c r="H4" s="97"/>
      <c r="I4" s="97"/>
      <c r="J4" s="97"/>
      <c r="K4" s="97"/>
      <c r="L4" s="97"/>
      <c r="M4" s="97"/>
      <c r="N4" s="97"/>
      <c r="O4" s="97"/>
      <c r="P4" s="97"/>
    </row>
    <row r="5" spans="1:19" ht="16.5" thickTop="1" thickBot="1">
      <c r="A5" s="93"/>
      <c r="B5" s="94"/>
      <c r="C5" s="95"/>
      <c r="D5" s="96"/>
      <c r="E5" s="95"/>
      <c r="F5" s="95"/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8" t="s">
        <v>17</v>
      </c>
    </row>
    <row r="6" spans="1:19" ht="36.75" thickTop="1">
      <c r="A6" s="1"/>
      <c r="B6" s="94"/>
      <c r="C6" s="95"/>
      <c r="D6" s="96"/>
      <c r="E6" s="9" t="s">
        <v>18</v>
      </c>
      <c r="F6" s="95"/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10" t="s">
        <v>17</v>
      </c>
    </row>
    <row r="7" spans="1:19" ht="21" customHeight="1">
      <c r="A7" s="1"/>
      <c r="B7" s="18" t="s">
        <v>28</v>
      </c>
      <c r="C7" s="14" t="s">
        <v>29</v>
      </c>
      <c r="D7" s="13" t="s">
        <v>30</v>
      </c>
      <c r="E7" s="14">
        <v>2025</v>
      </c>
      <c r="F7" s="15" t="s">
        <v>31</v>
      </c>
      <c r="G7" s="16">
        <v>0</v>
      </c>
      <c r="H7" s="16">
        <v>843220000</v>
      </c>
      <c r="I7" s="16">
        <v>4602091000</v>
      </c>
      <c r="J7" s="16">
        <v>769578000</v>
      </c>
      <c r="K7" s="16">
        <v>4038083000</v>
      </c>
      <c r="L7" s="16">
        <v>0</v>
      </c>
      <c r="M7" s="16">
        <v>150000000</v>
      </c>
      <c r="N7" s="16">
        <v>75226000</v>
      </c>
      <c r="O7" s="16">
        <v>72889000</v>
      </c>
      <c r="P7" s="17">
        <f>O7+N7+M7+L7+K7+J7+I7+H7+G7</f>
        <v>10551087000</v>
      </c>
    </row>
    <row r="8" spans="1:19" s="27" customFormat="1" ht="21" customHeight="1">
      <c r="A8" s="20"/>
      <c r="B8" s="21" t="s">
        <v>28</v>
      </c>
      <c r="C8" s="22" t="s">
        <v>29</v>
      </c>
      <c r="D8" s="23" t="s">
        <v>30</v>
      </c>
      <c r="E8" s="22">
        <v>2025</v>
      </c>
      <c r="F8" s="24" t="s">
        <v>32</v>
      </c>
      <c r="G8" s="25">
        <v>0</v>
      </c>
      <c r="H8" s="25">
        <f>470623647-97480647</f>
        <v>373143000</v>
      </c>
      <c r="I8" s="25">
        <v>4541925000</v>
      </c>
      <c r="J8" s="25">
        <v>756797000</v>
      </c>
      <c r="K8" s="25">
        <v>3757036000</v>
      </c>
      <c r="L8" s="25">
        <v>0</v>
      </c>
      <c r="M8" s="25">
        <v>129642348</v>
      </c>
      <c r="N8" s="25">
        <v>75226000</v>
      </c>
      <c r="O8" s="25">
        <v>85220752</v>
      </c>
      <c r="P8" s="26">
        <f>O8+N8+M8+L8+K8+J8+I8+H8+G8</f>
        <v>9718990100</v>
      </c>
      <c r="R8" s="28"/>
      <c r="S8" s="29"/>
    </row>
    <row r="9" spans="1:19" s="33" customFormat="1" ht="21" customHeight="1">
      <c r="A9" s="32"/>
      <c r="B9" s="21" t="s">
        <v>28</v>
      </c>
      <c r="C9" s="22" t="s">
        <v>29</v>
      </c>
      <c r="D9" s="23" t="s">
        <v>30</v>
      </c>
      <c r="E9" s="22">
        <v>2025</v>
      </c>
      <c r="F9" s="24" t="s">
        <v>33</v>
      </c>
      <c r="G9" s="25">
        <v>0</v>
      </c>
      <c r="H9" s="25">
        <v>152876502</v>
      </c>
      <c r="I9" s="25">
        <v>2822695285</v>
      </c>
      <c r="J9" s="25">
        <v>462725734</v>
      </c>
      <c r="K9" s="25">
        <v>1916512932</v>
      </c>
      <c r="L9" s="25">
        <v>0</v>
      </c>
      <c r="M9" s="25">
        <v>0</v>
      </c>
      <c r="N9" s="25">
        <v>16388995</v>
      </c>
      <c r="O9" s="25">
        <v>35523256</v>
      </c>
      <c r="P9" s="26">
        <f>O9+N9+M9+L9+K9+J9+I9+H9+G9</f>
        <v>5406722704</v>
      </c>
      <c r="R9" s="34"/>
      <c r="S9" s="35"/>
    </row>
    <row r="10" spans="1:19" s="27" customFormat="1" ht="21" customHeight="1">
      <c r="A10" s="20"/>
      <c r="B10" s="21" t="s">
        <v>28</v>
      </c>
      <c r="C10" s="22" t="s">
        <v>29</v>
      </c>
      <c r="D10" s="23" t="s">
        <v>30</v>
      </c>
      <c r="E10" s="22">
        <v>2025</v>
      </c>
      <c r="F10" s="24" t="s">
        <v>34</v>
      </c>
      <c r="G10" s="25">
        <v>0</v>
      </c>
      <c r="H10" s="25">
        <v>1551810</v>
      </c>
      <c r="I10" s="25">
        <v>0</v>
      </c>
      <c r="J10" s="25">
        <v>0</v>
      </c>
      <c r="K10" s="25">
        <v>278069449</v>
      </c>
      <c r="L10" s="25">
        <v>0</v>
      </c>
      <c r="M10" s="25">
        <v>0</v>
      </c>
      <c r="N10" s="25">
        <v>0</v>
      </c>
      <c r="O10" s="25">
        <v>0</v>
      </c>
      <c r="P10" s="26">
        <f t="shared" ref="P10:P22" si="0">O10+N10+M10+L10+K10+J10+I10+H10+G10</f>
        <v>279621259</v>
      </c>
      <c r="R10" s="29"/>
    </row>
    <row r="11" spans="1:19" s="27" customFormat="1" ht="21" customHeight="1">
      <c r="A11" s="20"/>
      <c r="B11" s="21" t="s">
        <v>28</v>
      </c>
      <c r="C11" s="22" t="s">
        <v>35</v>
      </c>
      <c r="D11" s="23" t="s">
        <v>36</v>
      </c>
      <c r="E11" s="22">
        <v>2025</v>
      </c>
      <c r="F11" s="24" t="s">
        <v>31</v>
      </c>
      <c r="G11" s="25">
        <v>6000000</v>
      </c>
      <c r="H11" s="25">
        <v>400000000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6">
        <f t="shared" si="0"/>
        <v>406000000</v>
      </c>
      <c r="R11" s="29"/>
    </row>
    <row r="12" spans="1:19" s="27" customFormat="1" ht="21" customHeight="1">
      <c r="A12" s="20"/>
      <c r="B12" s="30" t="s">
        <v>28</v>
      </c>
      <c r="C12" s="31" t="s">
        <v>35</v>
      </c>
      <c r="D12" s="23" t="s">
        <v>36</v>
      </c>
      <c r="E12" s="22">
        <v>2025</v>
      </c>
      <c r="F12" s="24" t="s">
        <v>32</v>
      </c>
      <c r="G12" s="25">
        <v>6000000</v>
      </c>
      <c r="H12" s="25">
        <v>395883000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6">
        <f t="shared" si="0"/>
        <v>401883000</v>
      </c>
    </row>
    <row r="13" spans="1:19" s="27" customFormat="1" ht="21" customHeight="1">
      <c r="A13" s="20"/>
      <c r="B13" s="30" t="s">
        <v>28</v>
      </c>
      <c r="C13" s="31" t="s">
        <v>35</v>
      </c>
      <c r="D13" s="23" t="s">
        <v>36</v>
      </c>
      <c r="E13" s="22">
        <v>2025</v>
      </c>
      <c r="F13" s="24" t="s">
        <v>33</v>
      </c>
      <c r="G13" s="25">
        <v>277000</v>
      </c>
      <c r="H13" s="25">
        <v>170248690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f t="shared" si="0"/>
        <v>170525690</v>
      </c>
    </row>
    <row r="14" spans="1:19" s="27" customFormat="1" ht="21" customHeight="1">
      <c r="A14" s="20"/>
      <c r="B14" s="30" t="s">
        <v>28</v>
      </c>
      <c r="C14" s="31" t="s">
        <v>35</v>
      </c>
      <c r="D14" s="23" t="s">
        <v>36</v>
      </c>
      <c r="E14" s="22">
        <v>2025</v>
      </c>
      <c r="F14" s="24" t="s">
        <v>34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6">
        <f t="shared" si="0"/>
        <v>0</v>
      </c>
    </row>
    <row r="15" spans="1:19" s="27" customFormat="1" ht="21" customHeight="1">
      <c r="A15" s="20"/>
      <c r="B15" s="21" t="s">
        <v>28</v>
      </c>
      <c r="C15" s="22" t="s">
        <v>37</v>
      </c>
      <c r="D15" s="23" t="s">
        <v>38</v>
      </c>
      <c r="E15" s="22">
        <v>2025</v>
      </c>
      <c r="F15" s="24" t="s">
        <v>31</v>
      </c>
      <c r="G15" s="25">
        <v>0</v>
      </c>
      <c r="H15" s="25">
        <v>3000000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6">
        <f t="shared" si="0"/>
        <v>3000000</v>
      </c>
    </row>
    <row r="16" spans="1:19" s="27" customFormat="1" ht="21" customHeight="1">
      <c r="A16" s="20"/>
      <c r="B16" s="30" t="s">
        <v>28</v>
      </c>
      <c r="C16" s="31" t="s">
        <v>37</v>
      </c>
      <c r="D16" s="23" t="s">
        <v>38</v>
      </c>
      <c r="E16" s="22">
        <v>2025</v>
      </c>
      <c r="F16" s="24" t="s">
        <v>32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6">
        <f t="shared" si="0"/>
        <v>0</v>
      </c>
    </row>
    <row r="17" spans="1:19" s="27" customFormat="1" ht="21" customHeight="1">
      <c r="A17" s="20"/>
      <c r="B17" s="30" t="s">
        <v>28</v>
      </c>
      <c r="C17" s="31" t="s">
        <v>37</v>
      </c>
      <c r="D17" s="23" t="s">
        <v>38</v>
      </c>
      <c r="E17" s="22">
        <v>2025</v>
      </c>
      <c r="F17" s="24" t="s">
        <v>33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6">
        <f t="shared" si="0"/>
        <v>0</v>
      </c>
    </row>
    <row r="18" spans="1:19" s="27" customFormat="1" ht="21" customHeight="1">
      <c r="A18" s="20"/>
      <c r="B18" s="30" t="s">
        <v>28</v>
      </c>
      <c r="C18" s="31" t="s">
        <v>37</v>
      </c>
      <c r="D18" s="23" t="s">
        <v>38</v>
      </c>
      <c r="E18" s="22">
        <v>2025</v>
      </c>
      <c r="F18" s="24" t="s">
        <v>34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6">
        <f t="shared" si="0"/>
        <v>0</v>
      </c>
    </row>
    <row r="19" spans="1:19" s="27" customFormat="1" ht="21" customHeight="1">
      <c r="A19" s="20"/>
      <c r="B19" s="21" t="s">
        <v>28</v>
      </c>
      <c r="C19" s="22" t="s">
        <v>39</v>
      </c>
      <c r="D19" s="23" t="s">
        <v>40</v>
      </c>
      <c r="E19" s="22">
        <v>2025</v>
      </c>
      <c r="F19" s="24" t="s">
        <v>31</v>
      </c>
      <c r="G19" s="25">
        <v>0</v>
      </c>
      <c r="H19" s="25">
        <v>100000000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6">
        <f t="shared" si="0"/>
        <v>100000000</v>
      </c>
    </row>
    <row r="20" spans="1:19" s="27" customFormat="1" ht="21" customHeight="1">
      <c r="A20" s="20"/>
      <c r="B20" s="30" t="s">
        <v>28</v>
      </c>
      <c r="C20" s="31" t="s">
        <v>39</v>
      </c>
      <c r="D20" s="23" t="s">
        <v>40</v>
      </c>
      <c r="E20" s="22">
        <v>2025</v>
      </c>
      <c r="F20" s="24" t="s">
        <v>32</v>
      </c>
      <c r="G20" s="25">
        <v>0</v>
      </c>
      <c r="H20" s="25">
        <v>97480647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6">
        <f t="shared" si="0"/>
        <v>97480647</v>
      </c>
      <c r="R20" s="29"/>
    </row>
    <row r="21" spans="1:19" s="27" customFormat="1" ht="21" customHeight="1">
      <c r="A21" s="20"/>
      <c r="B21" s="30" t="s">
        <v>28</v>
      </c>
      <c r="C21" s="31" t="s">
        <v>39</v>
      </c>
      <c r="D21" s="23" t="s">
        <v>40</v>
      </c>
      <c r="E21" s="22">
        <v>2025</v>
      </c>
      <c r="F21" s="24" t="s">
        <v>33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6">
        <f t="shared" si="0"/>
        <v>0</v>
      </c>
    </row>
    <row r="22" spans="1:19" s="27" customFormat="1" ht="21" customHeight="1">
      <c r="A22" s="20"/>
      <c r="B22" s="30" t="s">
        <v>28</v>
      </c>
      <c r="C22" s="31" t="s">
        <v>39</v>
      </c>
      <c r="D22" s="23" t="s">
        <v>40</v>
      </c>
      <c r="E22" s="22">
        <v>2025</v>
      </c>
      <c r="F22" s="24" t="s">
        <v>34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6">
        <f t="shared" si="0"/>
        <v>0</v>
      </c>
    </row>
    <row r="23" spans="1:19" ht="21" customHeight="1">
      <c r="A23" s="1"/>
      <c r="B23" s="4" t="s">
        <v>28</v>
      </c>
      <c r="C23" s="11"/>
      <c r="D23" s="13" t="s">
        <v>17</v>
      </c>
      <c r="E23" s="14">
        <v>2025</v>
      </c>
      <c r="F23" s="15" t="s">
        <v>31</v>
      </c>
      <c r="G23" s="16">
        <f>G7+G11+G15+G19</f>
        <v>6000000</v>
      </c>
      <c r="H23" s="16">
        <f t="shared" ref="H23:P23" si="1">H7+H11+H15+H19</f>
        <v>1346220000</v>
      </c>
      <c r="I23" s="16">
        <f t="shared" si="1"/>
        <v>4602091000</v>
      </c>
      <c r="J23" s="16">
        <f t="shared" si="1"/>
        <v>769578000</v>
      </c>
      <c r="K23" s="16">
        <f t="shared" si="1"/>
        <v>4038083000</v>
      </c>
      <c r="L23" s="16">
        <f t="shared" si="1"/>
        <v>0</v>
      </c>
      <c r="M23" s="16">
        <f t="shared" si="1"/>
        <v>150000000</v>
      </c>
      <c r="N23" s="16">
        <f t="shared" si="1"/>
        <v>75226000</v>
      </c>
      <c r="O23" s="16">
        <f t="shared" si="1"/>
        <v>72889000</v>
      </c>
      <c r="P23" s="16">
        <f t="shared" si="1"/>
        <v>11060087000</v>
      </c>
    </row>
    <row r="24" spans="1:19" s="62" customFormat="1" ht="21" customHeight="1">
      <c r="A24" s="57"/>
      <c r="B24" s="63" t="s">
        <v>28</v>
      </c>
      <c r="C24" s="64"/>
      <c r="D24" s="65" t="s">
        <v>17</v>
      </c>
      <c r="E24" s="64">
        <v>2025</v>
      </c>
      <c r="F24" s="66" t="s">
        <v>32</v>
      </c>
      <c r="G24" s="67">
        <f>G8+G12+G16+G20</f>
        <v>6000000</v>
      </c>
      <c r="H24" s="67">
        <f>H8+H12+H16+H20</f>
        <v>866506647</v>
      </c>
      <c r="I24" s="67">
        <f t="shared" ref="I24:P24" si="2">I8+I12+I16+I20</f>
        <v>4541925000</v>
      </c>
      <c r="J24" s="67">
        <f t="shared" si="2"/>
        <v>756797000</v>
      </c>
      <c r="K24" s="67">
        <f t="shared" si="2"/>
        <v>3757036000</v>
      </c>
      <c r="L24" s="67">
        <f t="shared" si="2"/>
        <v>0</v>
      </c>
      <c r="M24" s="67">
        <f t="shared" si="2"/>
        <v>129642348</v>
      </c>
      <c r="N24" s="67">
        <f t="shared" si="2"/>
        <v>75226000</v>
      </c>
      <c r="O24" s="67">
        <f t="shared" si="2"/>
        <v>85220752</v>
      </c>
      <c r="P24" s="68">
        <f t="shared" si="2"/>
        <v>10218353747</v>
      </c>
      <c r="Q24" s="62" t="s">
        <v>53</v>
      </c>
    </row>
    <row r="25" spans="1:19" s="62" customFormat="1" ht="21" customHeight="1">
      <c r="A25" s="57"/>
      <c r="B25" s="69" t="s">
        <v>28</v>
      </c>
      <c r="C25" s="70"/>
      <c r="D25" s="71" t="s">
        <v>17</v>
      </c>
      <c r="E25" s="70">
        <v>2025</v>
      </c>
      <c r="F25" s="72" t="s">
        <v>33</v>
      </c>
      <c r="G25" s="73">
        <f>G9+G13+G17+G21</f>
        <v>277000</v>
      </c>
      <c r="H25" s="73">
        <f>H9+H13+H17+H21</f>
        <v>323125192</v>
      </c>
      <c r="I25" s="73">
        <f t="shared" ref="I25:P25" si="3">I9+I13+I17+I21</f>
        <v>2822695285</v>
      </c>
      <c r="J25" s="73">
        <f t="shared" si="3"/>
        <v>462725734</v>
      </c>
      <c r="K25" s="73">
        <f t="shared" si="3"/>
        <v>1916512932</v>
      </c>
      <c r="L25" s="73">
        <f t="shared" si="3"/>
        <v>0</v>
      </c>
      <c r="M25" s="73">
        <f t="shared" si="3"/>
        <v>0</v>
      </c>
      <c r="N25" s="73">
        <f t="shared" si="3"/>
        <v>16388995</v>
      </c>
      <c r="O25" s="73">
        <f t="shared" si="3"/>
        <v>35523256</v>
      </c>
      <c r="P25" s="73">
        <f t="shared" si="3"/>
        <v>5577248394</v>
      </c>
      <c r="Q25" s="62" t="s">
        <v>54</v>
      </c>
      <c r="S25" s="74"/>
    </row>
    <row r="26" spans="1:19" ht="21" customHeight="1">
      <c r="A26" s="1"/>
      <c r="B26" s="4" t="s">
        <v>28</v>
      </c>
      <c r="C26" s="11"/>
      <c r="D26" s="13" t="s">
        <v>17</v>
      </c>
      <c r="E26" s="14">
        <v>2025</v>
      </c>
      <c r="F26" s="15" t="s">
        <v>34</v>
      </c>
      <c r="G26" s="16">
        <f>G10+G14+G18+G22</f>
        <v>0</v>
      </c>
      <c r="H26" s="16">
        <f t="shared" ref="H26:P26" si="4">H10+H14+H18+H22</f>
        <v>1551810</v>
      </c>
      <c r="I26" s="16">
        <f t="shared" si="4"/>
        <v>0</v>
      </c>
      <c r="J26" s="16">
        <f t="shared" si="4"/>
        <v>0</v>
      </c>
      <c r="K26" s="16">
        <f t="shared" si="4"/>
        <v>278069449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279621259</v>
      </c>
      <c r="Q26" t="s">
        <v>56</v>
      </c>
    </row>
    <row r="27" spans="1:19" ht="21" customHeight="1">
      <c r="A27" s="1"/>
      <c r="B27" s="4" t="s">
        <v>28</v>
      </c>
      <c r="C27" s="11"/>
      <c r="D27" s="13" t="s">
        <v>41</v>
      </c>
      <c r="E27" s="14">
        <v>2025</v>
      </c>
      <c r="F27" s="15"/>
      <c r="G27" s="16">
        <f>G24-G25</f>
        <v>5723000</v>
      </c>
      <c r="H27" s="16">
        <f>H24-H25</f>
        <v>543381455</v>
      </c>
      <c r="I27" s="16">
        <f>I24-I25</f>
        <v>1719229715</v>
      </c>
      <c r="J27" s="16">
        <f t="shared" ref="J27:M27" si="5">J24-J25</f>
        <v>294071266</v>
      </c>
      <c r="K27" s="16">
        <f t="shared" si="5"/>
        <v>1840523068</v>
      </c>
      <c r="L27" s="16">
        <f>L24-L25</f>
        <v>0</v>
      </c>
      <c r="M27" s="16">
        <f t="shared" si="5"/>
        <v>129642348</v>
      </c>
      <c r="N27" s="16">
        <f>N24-N25</f>
        <v>58837005</v>
      </c>
      <c r="O27" s="16">
        <f>O24-O25</f>
        <v>49697496</v>
      </c>
      <c r="P27" s="16">
        <f t="shared" ref="P27" si="6">P24-P25</f>
        <v>4641105353</v>
      </c>
    </row>
    <row r="28" spans="1:19" ht="21" customHeight="1">
      <c r="A28" s="1"/>
      <c r="B28" s="4" t="s">
        <v>28</v>
      </c>
      <c r="C28" s="11"/>
      <c r="D28" s="13" t="s">
        <v>42</v>
      </c>
      <c r="E28" s="14">
        <v>2025</v>
      </c>
      <c r="F28" s="15"/>
      <c r="G28" s="16">
        <v>1317</v>
      </c>
      <c r="H28" s="16">
        <v>37</v>
      </c>
      <c r="I28" s="16">
        <v>62</v>
      </c>
      <c r="J28" s="16">
        <v>61</v>
      </c>
      <c r="K28" s="16">
        <v>51</v>
      </c>
      <c r="L28" s="16">
        <v>0</v>
      </c>
      <c r="M28" s="16">
        <v>0</v>
      </c>
      <c r="N28" s="16">
        <v>22</v>
      </c>
      <c r="O28" s="16">
        <v>42</v>
      </c>
      <c r="P28" s="17">
        <v>54</v>
      </c>
    </row>
    <row r="29" spans="1:19" ht="21" customHeight="1">
      <c r="A29" s="1"/>
      <c r="B29" s="30" t="s">
        <v>28</v>
      </c>
      <c r="C29" s="31" t="s">
        <v>43</v>
      </c>
      <c r="D29" s="23" t="s">
        <v>44</v>
      </c>
      <c r="E29" s="22">
        <v>2025</v>
      </c>
      <c r="F29" s="24" t="s">
        <v>33</v>
      </c>
      <c r="G29" s="25">
        <v>0</v>
      </c>
      <c r="H29" s="25">
        <v>217000</v>
      </c>
      <c r="I29" s="25">
        <v>30109171</v>
      </c>
      <c r="J29" s="25">
        <v>1476061</v>
      </c>
      <c r="K29" s="25">
        <v>36812682</v>
      </c>
      <c r="L29" s="25">
        <v>0</v>
      </c>
      <c r="M29" s="25">
        <v>1597892216</v>
      </c>
      <c r="N29" s="25">
        <v>0</v>
      </c>
      <c r="O29" s="25">
        <v>0</v>
      </c>
      <c r="P29" s="26">
        <f>H29+I29+J29+K29+M29</f>
        <v>1666507130</v>
      </c>
      <c r="Q29" s="27"/>
    </row>
    <row r="30" spans="1:19" ht="21" customHeight="1">
      <c r="A30" s="1"/>
      <c r="B30" s="4" t="s">
        <v>28</v>
      </c>
      <c r="C30" s="11" t="s">
        <v>43</v>
      </c>
      <c r="D30" s="13" t="s">
        <v>44</v>
      </c>
      <c r="E30" s="22">
        <v>2025</v>
      </c>
      <c r="F30" s="24" t="s">
        <v>34</v>
      </c>
      <c r="G30" s="25">
        <v>0</v>
      </c>
      <c r="H30" s="25">
        <v>0</v>
      </c>
      <c r="I30" s="25">
        <v>0</v>
      </c>
      <c r="J30" s="25">
        <v>0</v>
      </c>
      <c r="K30" s="25">
        <v>61878</v>
      </c>
      <c r="L30" s="25">
        <v>0</v>
      </c>
      <c r="M30" s="25">
        <v>0</v>
      </c>
      <c r="N30" s="25">
        <v>0</v>
      </c>
      <c r="O30" s="25">
        <v>0</v>
      </c>
      <c r="P30" s="26">
        <v>61878</v>
      </c>
    </row>
    <row r="31" spans="1:19">
      <c r="A31" s="1"/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>
      <c r="A32" s="1"/>
      <c r="B32" t="s">
        <v>60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1"/>
      <c r="B34" s="1"/>
      <c r="C34" s="1"/>
      <c r="D34" s="80" t="s">
        <v>51</v>
      </c>
      <c r="E34" s="5" t="s">
        <v>45</v>
      </c>
      <c r="F34" s="83" t="s">
        <v>50</v>
      </c>
      <c r="G34" s="83"/>
      <c r="H34" s="6"/>
      <c r="I34" s="6"/>
      <c r="J34" s="6"/>
      <c r="K34" s="84" t="s">
        <v>46</v>
      </c>
      <c r="L34" s="85"/>
      <c r="M34" s="50" t="s">
        <v>45</v>
      </c>
      <c r="N34" s="83" t="s">
        <v>49</v>
      </c>
      <c r="O34" s="83"/>
      <c r="P34" s="1"/>
    </row>
    <row r="35" spans="1:16">
      <c r="A35" s="1"/>
      <c r="B35" s="1"/>
      <c r="C35" s="1"/>
      <c r="D35" s="81"/>
      <c r="E35" s="5" t="s">
        <v>47</v>
      </c>
      <c r="F35" s="83"/>
      <c r="G35" s="83"/>
      <c r="H35" s="6"/>
      <c r="I35" s="6"/>
      <c r="J35" s="6"/>
      <c r="K35" s="86"/>
      <c r="L35" s="87"/>
      <c r="M35" s="50" t="s">
        <v>47</v>
      </c>
      <c r="N35" s="83"/>
      <c r="O35" s="83"/>
      <c r="P35" s="1"/>
    </row>
    <row r="36" spans="1:16">
      <c r="A36" s="1"/>
      <c r="B36" s="1"/>
      <c r="C36" s="1"/>
      <c r="D36" s="82"/>
      <c r="E36" s="5" t="s">
        <v>48</v>
      </c>
      <c r="F36" s="90" t="s">
        <v>57</v>
      </c>
      <c r="G36" s="90"/>
      <c r="H36" s="6"/>
      <c r="I36" s="6"/>
      <c r="J36" s="6"/>
      <c r="K36" s="88"/>
      <c r="L36" s="89"/>
      <c r="M36" s="50" t="s">
        <v>48</v>
      </c>
      <c r="N36" s="90" t="s">
        <v>57</v>
      </c>
      <c r="O36" s="90"/>
      <c r="P36" s="1"/>
    </row>
    <row r="38" spans="1:16">
      <c r="G38">
        <f>G25/G24</f>
        <v>4.6166666666666668E-2</v>
      </c>
      <c r="H38">
        <f>H25/H24</f>
        <v>0.37290561257517968</v>
      </c>
      <c r="I38">
        <f t="shared" ref="I38:P38" si="7">I25/I24</f>
        <v>0.62147553845561077</v>
      </c>
      <c r="J38">
        <f t="shared" si="7"/>
        <v>0.61142649085553991</v>
      </c>
      <c r="K38">
        <f t="shared" si="7"/>
        <v>0.51011300716841679</v>
      </c>
      <c r="M38">
        <f t="shared" si="7"/>
        <v>0</v>
      </c>
      <c r="N38">
        <f t="shared" si="7"/>
        <v>0.2178634381729721</v>
      </c>
      <c r="O38">
        <f t="shared" si="7"/>
        <v>0.41683809596047688</v>
      </c>
      <c r="P38">
        <f t="shared" si="7"/>
        <v>0.545806940343734</v>
      </c>
    </row>
    <row r="41" spans="1:16">
      <c r="G41" s="54"/>
    </row>
    <row r="42" spans="1:16">
      <c r="H42" s="54"/>
    </row>
  </sheetData>
  <mergeCells count="17">
    <mergeCell ref="D34:D36"/>
    <mergeCell ref="F34:G34"/>
    <mergeCell ref="N34:O34"/>
    <mergeCell ref="F35:G35"/>
    <mergeCell ref="N35:O35"/>
    <mergeCell ref="F36:G36"/>
    <mergeCell ref="N36:O36"/>
    <mergeCell ref="K34:L36"/>
    <mergeCell ref="B2:P2"/>
    <mergeCell ref="B3:P3"/>
    <mergeCell ref="A4:A5"/>
    <mergeCell ref="B4:B6"/>
    <mergeCell ref="C4:C6"/>
    <mergeCell ref="D4:D6"/>
    <mergeCell ref="E4:E5"/>
    <mergeCell ref="F4:F6"/>
    <mergeCell ref="G4:P4"/>
  </mergeCells>
  <pageMargins left="0.7" right="0.7" top="0.75" bottom="0.75" header="0.3" footer="0.3"/>
  <pageSetup scale="60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Aneksi nr.1.1 (12 mujori) </vt:lpstr>
      <vt:lpstr>Aneksi nr.1.1 4 mujori</vt:lpstr>
      <vt:lpstr>Aneksi nr.1.1 (8 mujori)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2025-09-18T08:45:37Z</dcterms:created>
  <dcterms:modified xsi:type="dcterms:W3CDTF">2026-03-06T14:39:41Z</dcterms:modified>
</cp:coreProperties>
</file>