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presa.karanxha\Desktop\Viti 2025\Monitorimi viti 2025\Monitorimi 8 mujori\Komente monitorimi 8 mujor\"/>
    </mc:Choice>
  </mc:AlternateContent>
  <xr:revisionPtr revIDLastSave="0" documentId="8_{1DDE6B8E-A7AE-4597-BE99-BD81693AFB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mbledhese monit 8 M 2025" sheetId="1" r:id="rId1"/>
  </sheets>
  <definedNames>
    <definedName name="_xlnm._FilterDatabase" localSheetId="0" hidden="1">'Permbledhese monit 8 M 2025'!$A$6:$AI$201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7" i="1" l="1"/>
  <c r="M107" i="1"/>
  <c r="O119" i="1"/>
  <c r="M119" i="1"/>
  <c r="O117" i="1"/>
  <c r="M117" i="1"/>
  <c r="M132" i="1"/>
  <c r="O133" i="1"/>
  <c r="M133" i="1"/>
  <c r="J199" i="1"/>
  <c r="H199" i="1"/>
  <c r="F199" i="1"/>
  <c r="O198" i="1"/>
  <c r="N198" i="1"/>
  <c r="M198" i="1"/>
  <c r="L198" i="1"/>
  <c r="J197" i="1"/>
  <c r="N197" i="1" s="1"/>
  <c r="H197" i="1"/>
  <c r="F197" i="1"/>
  <c r="N196" i="1"/>
  <c r="L196" i="1"/>
  <c r="J195" i="1"/>
  <c r="H195" i="1"/>
  <c r="F195" i="1"/>
  <c r="N194" i="1"/>
  <c r="L194" i="1"/>
  <c r="N193" i="1"/>
  <c r="J193" i="1"/>
  <c r="H193" i="1"/>
  <c r="F193" i="1"/>
  <c r="L193" i="1" s="1"/>
  <c r="O192" i="1"/>
  <c r="N192" i="1"/>
  <c r="M192" i="1"/>
  <c r="L192" i="1"/>
  <c r="J191" i="1"/>
  <c r="H191" i="1"/>
  <c r="F191" i="1"/>
  <c r="N190" i="1"/>
  <c r="L190" i="1"/>
  <c r="J189" i="1"/>
  <c r="H189" i="1"/>
  <c r="F189" i="1"/>
  <c r="N188" i="1"/>
  <c r="L188" i="1"/>
  <c r="K186" i="1"/>
  <c r="O186" i="1" s="1"/>
  <c r="J186" i="1"/>
  <c r="J187" i="1" s="1"/>
  <c r="I186" i="1"/>
  <c r="H186" i="1"/>
  <c r="G186" i="1"/>
  <c r="F186" i="1"/>
  <c r="F187" i="1" s="1"/>
  <c r="O185" i="1"/>
  <c r="N185" i="1"/>
  <c r="M185" i="1"/>
  <c r="L185" i="1"/>
  <c r="O184" i="1"/>
  <c r="N184" i="1"/>
  <c r="M184" i="1"/>
  <c r="L184" i="1"/>
  <c r="O183" i="1"/>
  <c r="N183" i="1"/>
  <c r="M183" i="1"/>
  <c r="L183" i="1"/>
  <c r="O182" i="1"/>
  <c r="N182" i="1"/>
  <c r="M182" i="1"/>
  <c r="L182" i="1"/>
  <c r="O181" i="1"/>
  <c r="N181" i="1"/>
  <c r="M181" i="1"/>
  <c r="L181" i="1"/>
  <c r="O180" i="1"/>
  <c r="N180" i="1"/>
  <c r="M180" i="1"/>
  <c r="L180" i="1"/>
  <c r="O179" i="1"/>
  <c r="N179" i="1"/>
  <c r="M179" i="1"/>
  <c r="L179" i="1"/>
  <c r="O178" i="1"/>
  <c r="N178" i="1"/>
  <c r="M178" i="1"/>
  <c r="L178" i="1"/>
  <c r="O177" i="1"/>
  <c r="N177" i="1"/>
  <c r="M177" i="1"/>
  <c r="L177" i="1"/>
  <c r="J176" i="1"/>
  <c r="N176" i="1" s="1"/>
  <c r="H176" i="1"/>
  <c r="F176" i="1"/>
  <c r="O175" i="1"/>
  <c r="N175" i="1"/>
  <c r="M175" i="1"/>
  <c r="L175" i="1"/>
  <c r="J174" i="1"/>
  <c r="H174" i="1"/>
  <c r="N174" i="1" s="1"/>
  <c r="F174" i="1"/>
  <c r="O173" i="1"/>
  <c r="N173" i="1"/>
  <c r="M173" i="1"/>
  <c r="L173" i="1"/>
  <c r="J172" i="1"/>
  <c r="H172" i="1"/>
  <c r="F172" i="1"/>
  <c r="O171" i="1"/>
  <c r="N171" i="1"/>
  <c r="M171" i="1"/>
  <c r="L171" i="1"/>
  <c r="K169" i="1"/>
  <c r="J169" i="1"/>
  <c r="J170" i="1" s="1"/>
  <c r="I169" i="1"/>
  <c r="H169" i="1"/>
  <c r="H170" i="1" s="1"/>
  <c r="G169" i="1"/>
  <c r="F169" i="1"/>
  <c r="F170" i="1" s="1"/>
  <c r="O168" i="1"/>
  <c r="N168" i="1"/>
  <c r="M168" i="1"/>
  <c r="N167" i="1"/>
  <c r="L167" i="1"/>
  <c r="J166" i="1"/>
  <c r="H166" i="1"/>
  <c r="F166" i="1"/>
  <c r="N165" i="1"/>
  <c r="L165" i="1"/>
  <c r="J164" i="1"/>
  <c r="H164" i="1"/>
  <c r="F164" i="1"/>
  <c r="N163" i="1"/>
  <c r="L163" i="1"/>
  <c r="O161" i="1"/>
  <c r="K161" i="1"/>
  <c r="J161" i="1"/>
  <c r="J162" i="1" s="1"/>
  <c r="I161" i="1"/>
  <c r="H161" i="1"/>
  <c r="H162" i="1" s="1"/>
  <c r="G161" i="1"/>
  <c r="F161" i="1"/>
  <c r="F162" i="1" s="1"/>
  <c r="O160" i="1"/>
  <c r="N160" i="1"/>
  <c r="M160" i="1"/>
  <c r="L160" i="1"/>
  <c r="O159" i="1"/>
  <c r="N159" i="1"/>
  <c r="M159" i="1"/>
  <c r="L159" i="1"/>
  <c r="J158" i="1"/>
  <c r="H158" i="1"/>
  <c r="F158" i="1"/>
  <c r="N157" i="1"/>
  <c r="L157" i="1"/>
  <c r="K155" i="1"/>
  <c r="J156" i="1" s="1"/>
  <c r="I155" i="1"/>
  <c r="H156" i="1" s="1"/>
  <c r="G155" i="1"/>
  <c r="F156" i="1" s="1"/>
  <c r="O154" i="1"/>
  <c r="M154" i="1"/>
  <c r="O153" i="1"/>
  <c r="M153" i="1"/>
  <c r="O152" i="1"/>
  <c r="M152" i="1"/>
  <c r="J151" i="1"/>
  <c r="H151" i="1"/>
  <c r="N151" i="1" s="1"/>
  <c r="F151" i="1"/>
  <c r="N150" i="1"/>
  <c r="L150" i="1"/>
  <c r="J149" i="1"/>
  <c r="N149" i="1" s="1"/>
  <c r="H149" i="1"/>
  <c r="F149" i="1"/>
  <c r="O148" i="1"/>
  <c r="N148" i="1"/>
  <c r="M148" i="1"/>
  <c r="L148" i="1"/>
  <c r="J147" i="1"/>
  <c r="H147" i="1"/>
  <c r="F147" i="1"/>
  <c r="O146" i="1"/>
  <c r="N146" i="1"/>
  <c r="M146" i="1"/>
  <c r="L146" i="1"/>
  <c r="K144" i="1"/>
  <c r="J144" i="1"/>
  <c r="J145" i="1" s="1"/>
  <c r="I144" i="1"/>
  <c r="H144" i="1"/>
  <c r="H145" i="1" s="1"/>
  <c r="G144" i="1"/>
  <c r="F144" i="1"/>
  <c r="F145" i="1" s="1"/>
  <c r="N143" i="1"/>
  <c r="L143" i="1"/>
  <c r="N142" i="1"/>
  <c r="L142" i="1"/>
  <c r="N141" i="1"/>
  <c r="L141" i="1"/>
  <c r="J140" i="1"/>
  <c r="H140" i="1"/>
  <c r="F140" i="1"/>
  <c r="N139" i="1"/>
  <c r="L139" i="1"/>
  <c r="J138" i="1"/>
  <c r="H138" i="1"/>
  <c r="F138" i="1"/>
  <c r="N137" i="1"/>
  <c r="L137" i="1"/>
  <c r="J136" i="1"/>
  <c r="H136" i="1"/>
  <c r="F136" i="1"/>
  <c r="O135" i="1"/>
  <c r="N135" i="1"/>
  <c r="M135" i="1"/>
  <c r="L135" i="1"/>
  <c r="K133" i="1"/>
  <c r="J133" i="1"/>
  <c r="J134" i="1" s="1"/>
  <c r="I133" i="1"/>
  <c r="H133" i="1"/>
  <c r="H134" i="1" s="1"/>
  <c r="G133" i="1"/>
  <c r="F133" i="1"/>
  <c r="F134" i="1" s="1"/>
  <c r="O132" i="1"/>
  <c r="N132" i="1"/>
  <c r="L132" i="1"/>
  <c r="N131" i="1"/>
  <c r="L131" i="1"/>
  <c r="O130" i="1"/>
  <c r="N130" i="1"/>
  <c r="M130" i="1"/>
  <c r="L130" i="1"/>
  <c r="J129" i="1"/>
  <c r="L129" i="1" s="1"/>
  <c r="H129" i="1"/>
  <c r="F129" i="1"/>
  <c r="O128" i="1"/>
  <c r="N128" i="1"/>
  <c r="M128" i="1"/>
  <c r="L128" i="1"/>
  <c r="K126" i="1"/>
  <c r="J126" i="1"/>
  <c r="J127" i="1" s="1"/>
  <c r="I126" i="1"/>
  <c r="H126" i="1"/>
  <c r="G126" i="1"/>
  <c r="F126" i="1"/>
  <c r="F127" i="1" s="1"/>
  <c r="O125" i="1"/>
  <c r="N125" i="1"/>
  <c r="M125" i="1"/>
  <c r="L125" i="1"/>
  <c r="O124" i="1"/>
  <c r="N124" i="1"/>
  <c r="M124" i="1"/>
  <c r="L124" i="1"/>
  <c r="O123" i="1"/>
  <c r="N123" i="1"/>
  <c r="M123" i="1"/>
  <c r="L123" i="1"/>
  <c r="O122" i="1"/>
  <c r="N122" i="1"/>
  <c r="M122" i="1"/>
  <c r="L122" i="1"/>
  <c r="O121" i="1"/>
  <c r="N121" i="1"/>
  <c r="M121" i="1"/>
  <c r="L121" i="1"/>
  <c r="J120" i="1"/>
  <c r="H120" i="1"/>
  <c r="F120" i="1"/>
  <c r="N119" i="1"/>
  <c r="L119" i="1"/>
  <c r="J118" i="1"/>
  <c r="H118" i="1"/>
  <c r="F118" i="1"/>
  <c r="N117" i="1"/>
  <c r="L117" i="1"/>
  <c r="J116" i="1"/>
  <c r="H116" i="1"/>
  <c r="F116" i="1"/>
  <c r="O115" i="1"/>
  <c r="N115" i="1"/>
  <c r="M115" i="1"/>
  <c r="L115" i="1"/>
  <c r="J114" i="1"/>
  <c r="H114" i="1"/>
  <c r="F114" i="1"/>
  <c r="N113" i="1"/>
  <c r="L113" i="1"/>
  <c r="N112" i="1"/>
  <c r="L112" i="1"/>
  <c r="N111" i="1"/>
  <c r="L111" i="1"/>
  <c r="N110" i="1"/>
  <c r="L110" i="1"/>
  <c r="N109" i="1"/>
  <c r="L109" i="1"/>
  <c r="J108" i="1"/>
  <c r="H108" i="1"/>
  <c r="F108" i="1"/>
  <c r="N107" i="1"/>
  <c r="L107" i="1"/>
  <c r="K105" i="1"/>
  <c r="J105" i="1"/>
  <c r="J106" i="1" s="1"/>
  <c r="I105" i="1"/>
  <c r="H105" i="1"/>
  <c r="G105" i="1"/>
  <c r="F105" i="1"/>
  <c r="F106" i="1" s="1"/>
  <c r="O104" i="1"/>
  <c r="N104" i="1"/>
  <c r="M104" i="1"/>
  <c r="L104" i="1"/>
  <c r="N103" i="1"/>
  <c r="L103" i="1"/>
  <c r="O102" i="1"/>
  <c r="N102" i="1"/>
  <c r="M102" i="1"/>
  <c r="L102" i="1"/>
  <c r="O101" i="1"/>
  <c r="N101" i="1"/>
  <c r="M101" i="1"/>
  <c r="L101" i="1"/>
  <c r="O100" i="1"/>
  <c r="N100" i="1"/>
  <c r="M100" i="1"/>
  <c r="L100" i="1"/>
  <c r="O99" i="1"/>
  <c r="N99" i="1"/>
  <c r="M99" i="1"/>
  <c r="L99" i="1"/>
  <c r="N98" i="1"/>
  <c r="L98" i="1"/>
  <c r="J97" i="1"/>
  <c r="K96" i="1"/>
  <c r="J96" i="1"/>
  <c r="I96" i="1"/>
  <c r="H96" i="1"/>
  <c r="H97" i="1" s="1"/>
  <c r="G96" i="1"/>
  <c r="F96" i="1"/>
  <c r="F97" i="1" s="1"/>
  <c r="O95" i="1"/>
  <c r="N95" i="1"/>
  <c r="M95" i="1"/>
  <c r="L95" i="1"/>
  <c r="O94" i="1"/>
  <c r="N94" i="1"/>
  <c r="M94" i="1"/>
  <c r="L94" i="1"/>
  <c r="O93" i="1"/>
  <c r="N93" i="1"/>
  <c r="M93" i="1"/>
  <c r="L93" i="1"/>
  <c r="O92" i="1"/>
  <c r="N92" i="1"/>
  <c r="M92" i="1"/>
  <c r="L92" i="1"/>
  <c r="O91" i="1"/>
  <c r="N91" i="1"/>
  <c r="M91" i="1"/>
  <c r="L91" i="1"/>
  <c r="J90" i="1"/>
  <c r="H90" i="1"/>
  <c r="F90" i="1"/>
  <c r="O89" i="1"/>
  <c r="N89" i="1"/>
  <c r="K89" i="1"/>
  <c r="M89" i="1" s="1"/>
  <c r="J89" i="1"/>
  <c r="I89" i="1"/>
  <c r="H89" i="1"/>
  <c r="G89" i="1"/>
  <c r="F89" i="1"/>
  <c r="N87" i="1"/>
  <c r="L87" i="1"/>
  <c r="O86" i="1"/>
  <c r="N86" i="1"/>
  <c r="M86" i="1"/>
  <c r="L86" i="1"/>
  <c r="O85" i="1"/>
  <c r="N85" i="1"/>
  <c r="M85" i="1"/>
  <c r="L85" i="1"/>
  <c r="J84" i="1"/>
  <c r="L84" i="1" s="1"/>
  <c r="M83" i="1"/>
  <c r="L83" i="1"/>
  <c r="K83" i="1"/>
  <c r="J83" i="1"/>
  <c r="I83" i="1"/>
  <c r="H83" i="1"/>
  <c r="H84" i="1" s="1"/>
  <c r="G83" i="1"/>
  <c r="F83" i="1"/>
  <c r="F84" i="1" s="1"/>
  <c r="N82" i="1"/>
  <c r="L82" i="1"/>
  <c r="O81" i="1"/>
  <c r="N81" i="1"/>
  <c r="M81" i="1"/>
  <c r="L81" i="1"/>
  <c r="N80" i="1"/>
  <c r="L80" i="1"/>
  <c r="O79" i="1"/>
  <c r="N79" i="1"/>
  <c r="M79" i="1"/>
  <c r="L79" i="1"/>
  <c r="N78" i="1"/>
  <c r="L78" i="1"/>
  <c r="N77" i="1"/>
  <c r="L77" i="1"/>
  <c r="O76" i="1"/>
  <c r="N76" i="1"/>
  <c r="M76" i="1"/>
  <c r="L76" i="1"/>
  <c r="N75" i="1"/>
  <c r="L75" i="1"/>
  <c r="O74" i="1"/>
  <c r="N74" i="1"/>
  <c r="M74" i="1"/>
  <c r="L74" i="1"/>
  <c r="K72" i="1"/>
  <c r="M72" i="1" s="1"/>
  <c r="J72" i="1"/>
  <c r="J73" i="1" s="1"/>
  <c r="I72" i="1"/>
  <c r="H72" i="1"/>
  <c r="G72" i="1"/>
  <c r="F72" i="1"/>
  <c r="F73" i="1" s="1"/>
  <c r="O71" i="1"/>
  <c r="N71" i="1"/>
  <c r="M71" i="1"/>
  <c r="L71" i="1"/>
  <c r="O70" i="1"/>
  <c r="N70" i="1"/>
  <c r="M70" i="1"/>
  <c r="L70" i="1"/>
  <c r="O69" i="1"/>
  <c r="N69" i="1"/>
  <c r="M69" i="1"/>
  <c r="L69" i="1"/>
  <c r="O68" i="1"/>
  <c r="N68" i="1"/>
  <c r="M68" i="1"/>
  <c r="L68" i="1"/>
  <c r="N67" i="1"/>
  <c r="L67" i="1"/>
  <c r="O66" i="1"/>
  <c r="N66" i="1"/>
  <c r="M66" i="1"/>
  <c r="L66" i="1"/>
  <c r="F65" i="1"/>
  <c r="K64" i="1"/>
  <c r="J64" i="1"/>
  <c r="N64" i="1" s="1"/>
  <c r="I64" i="1"/>
  <c r="H65" i="1" s="1"/>
  <c r="H64" i="1"/>
  <c r="G64" i="1"/>
  <c r="F64" i="1"/>
  <c r="O63" i="1"/>
  <c r="N63" i="1"/>
  <c r="M63" i="1"/>
  <c r="L63" i="1"/>
  <c r="N62" i="1"/>
  <c r="L62" i="1"/>
  <c r="O61" i="1"/>
  <c r="N61" i="1"/>
  <c r="M61" i="1"/>
  <c r="L61" i="1"/>
  <c r="O60" i="1"/>
  <c r="N60" i="1"/>
  <c r="M60" i="1"/>
  <c r="L60" i="1"/>
  <c r="O59" i="1"/>
  <c r="N59" i="1"/>
  <c r="M59" i="1"/>
  <c r="L59" i="1"/>
  <c r="O58" i="1"/>
  <c r="N58" i="1"/>
  <c r="M58" i="1"/>
  <c r="L58" i="1"/>
  <c r="O57" i="1"/>
  <c r="N57" i="1"/>
  <c r="M57" i="1"/>
  <c r="L57" i="1"/>
  <c r="O56" i="1"/>
  <c r="N56" i="1"/>
  <c r="L56" i="1"/>
  <c r="O55" i="1"/>
  <c r="N55" i="1"/>
  <c r="M55" i="1"/>
  <c r="L55" i="1"/>
  <c r="N54" i="1"/>
  <c r="O53" i="1"/>
  <c r="N53" i="1"/>
  <c r="L53" i="1"/>
  <c r="K51" i="1"/>
  <c r="J51" i="1"/>
  <c r="I51" i="1"/>
  <c r="H51" i="1"/>
  <c r="G51" i="1"/>
  <c r="F51" i="1"/>
  <c r="F52" i="1" s="1"/>
  <c r="O50" i="1"/>
  <c r="N50" i="1"/>
  <c r="M50" i="1"/>
  <c r="L50" i="1"/>
  <c r="O49" i="1"/>
  <c r="N49" i="1"/>
  <c r="M49" i="1"/>
  <c r="L49" i="1"/>
  <c r="O48" i="1"/>
  <c r="N48" i="1"/>
  <c r="M48" i="1"/>
  <c r="L48" i="1"/>
  <c r="O47" i="1"/>
  <c r="N47" i="1"/>
  <c r="M47" i="1"/>
  <c r="L47" i="1"/>
  <c r="O46" i="1"/>
  <c r="N46" i="1"/>
  <c r="L46" i="1"/>
  <c r="N45" i="1"/>
  <c r="L45" i="1"/>
  <c r="K43" i="1"/>
  <c r="J43" i="1"/>
  <c r="L43" i="1" s="1"/>
  <c r="I43" i="1"/>
  <c r="H43" i="1"/>
  <c r="G43" i="1"/>
  <c r="F43" i="1"/>
  <c r="F44" i="1" s="1"/>
  <c r="O42" i="1"/>
  <c r="N42" i="1"/>
  <c r="M42" i="1"/>
  <c r="L42" i="1"/>
  <c r="O41" i="1"/>
  <c r="N41" i="1"/>
  <c r="M41" i="1"/>
  <c r="L41" i="1"/>
  <c r="O40" i="1"/>
  <c r="N40" i="1"/>
  <c r="M40" i="1"/>
  <c r="L40" i="1"/>
  <c r="N39" i="1"/>
  <c r="L39" i="1"/>
  <c r="N38" i="1"/>
  <c r="L38" i="1"/>
  <c r="O37" i="1"/>
  <c r="N37" i="1"/>
  <c r="M37" i="1"/>
  <c r="L37" i="1"/>
  <c r="K35" i="1"/>
  <c r="J35" i="1"/>
  <c r="J36" i="1" s="1"/>
  <c r="I35" i="1"/>
  <c r="H35" i="1"/>
  <c r="H36" i="1" s="1"/>
  <c r="G35" i="1"/>
  <c r="F35" i="1"/>
  <c r="F36" i="1" s="1"/>
  <c r="O34" i="1"/>
  <c r="N34" i="1"/>
  <c r="M34" i="1"/>
  <c r="L34" i="1"/>
  <c r="O33" i="1"/>
  <c r="N33" i="1"/>
  <c r="M33" i="1"/>
  <c r="L33" i="1"/>
  <c r="N31" i="1"/>
  <c r="L31" i="1"/>
  <c r="O30" i="1"/>
  <c r="N30" i="1"/>
  <c r="M30" i="1"/>
  <c r="L30" i="1"/>
  <c r="O29" i="1"/>
  <c r="N29" i="1"/>
  <c r="M29" i="1"/>
  <c r="L29" i="1"/>
  <c r="O28" i="1"/>
  <c r="N28" i="1"/>
  <c r="M28" i="1"/>
  <c r="L28" i="1"/>
  <c r="O27" i="1"/>
  <c r="N27" i="1"/>
  <c r="M27" i="1"/>
  <c r="L27" i="1"/>
  <c r="O26" i="1"/>
  <c r="N26" i="1"/>
  <c r="M26" i="1"/>
  <c r="L26" i="1"/>
  <c r="O25" i="1"/>
  <c r="N25" i="1"/>
  <c r="M25" i="1"/>
  <c r="L25" i="1"/>
  <c r="N24" i="1"/>
  <c r="L24" i="1"/>
  <c r="K22" i="1"/>
  <c r="O22" i="1" s="1"/>
  <c r="J22" i="1"/>
  <c r="J23" i="1" s="1"/>
  <c r="I22" i="1"/>
  <c r="H22" i="1"/>
  <c r="H23" i="1" s="1"/>
  <c r="G22" i="1"/>
  <c r="F22" i="1"/>
  <c r="F23" i="1" s="1"/>
  <c r="O21" i="1"/>
  <c r="N21" i="1"/>
  <c r="M21" i="1"/>
  <c r="L21" i="1"/>
  <c r="O20" i="1"/>
  <c r="N20" i="1"/>
  <c r="M20" i="1"/>
  <c r="L20" i="1"/>
  <c r="O19" i="1"/>
  <c r="N19" i="1"/>
  <c r="M19" i="1"/>
  <c r="L19" i="1"/>
  <c r="O18" i="1"/>
  <c r="N18" i="1"/>
  <c r="M18" i="1"/>
  <c r="L18" i="1"/>
  <c r="O17" i="1"/>
  <c r="N17" i="1"/>
  <c r="M17" i="1"/>
  <c r="L17" i="1"/>
  <c r="O16" i="1"/>
  <c r="N16" i="1"/>
  <c r="M16" i="1"/>
  <c r="L16" i="1"/>
  <c r="N15" i="1"/>
  <c r="L15" i="1"/>
  <c r="J14" i="1"/>
  <c r="H14" i="1"/>
  <c r="F14" i="1"/>
  <c r="N13" i="1"/>
  <c r="L13" i="1"/>
  <c r="K11" i="1"/>
  <c r="J11" i="1"/>
  <c r="J12" i="1" s="1"/>
  <c r="I11" i="1"/>
  <c r="H11" i="1"/>
  <c r="H12" i="1" s="1"/>
  <c r="G11" i="1"/>
  <c r="F11" i="1"/>
  <c r="F12" i="1" s="1"/>
  <c r="N10" i="1"/>
  <c r="L10" i="1"/>
  <c r="O9" i="1"/>
  <c r="N9" i="1"/>
  <c r="M9" i="1"/>
  <c r="L9" i="1"/>
  <c r="J8" i="1"/>
  <c r="H8" i="1"/>
  <c r="F8" i="1"/>
  <c r="L8" i="1" s="1"/>
  <c r="N7" i="1"/>
  <c r="L7" i="1"/>
  <c r="N162" i="1" l="1"/>
  <c r="N23" i="1"/>
  <c r="O43" i="1"/>
  <c r="L114" i="1"/>
  <c r="N138" i="1"/>
  <c r="N90" i="1"/>
  <c r="N172" i="1"/>
  <c r="N189" i="1"/>
  <c r="N140" i="1"/>
  <c r="L22" i="1"/>
  <c r="N96" i="1"/>
  <c r="N108" i="1"/>
  <c r="O96" i="1"/>
  <c r="M161" i="1"/>
  <c r="O105" i="1"/>
  <c r="H127" i="1"/>
  <c r="O126" i="1"/>
  <c r="N195" i="1"/>
  <c r="M126" i="1"/>
  <c r="L147" i="1"/>
  <c r="L166" i="1"/>
  <c r="N166" i="1"/>
  <c r="H52" i="1"/>
  <c r="M22" i="1"/>
  <c r="N51" i="1"/>
  <c r="N116" i="1"/>
  <c r="M155" i="1"/>
  <c r="O11" i="1"/>
  <c r="N22" i="1"/>
  <c r="M51" i="1"/>
  <c r="K200" i="1"/>
  <c r="O200" i="1" s="1"/>
  <c r="O155" i="1"/>
  <c r="L96" i="1"/>
  <c r="L161" i="1"/>
  <c r="N191" i="1"/>
  <c r="L197" i="1"/>
  <c r="M96" i="1"/>
  <c r="L118" i="1"/>
  <c r="N161" i="1"/>
  <c r="L174" i="1"/>
  <c r="H73" i="1"/>
  <c r="M105" i="1"/>
  <c r="O35" i="1"/>
  <c r="N8" i="1"/>
  <c r="J65" i="1"/>
  <c r="N65" i="1" s="1"/>
  <c r="N83" i="1"/>
  <c r="L151" i="1"/>
  <c r="O169" i="1"/>
  <c r="H187" i="1"/>
  <c r="N187" i="1" s="1"/>
  <c r="H106" i="1"/>
  <c r="N164" i="1"/>
  <c r="O72" i="1"/>
  <c r="N118" i="1"/>
  <c r="N129" i="1"/>
  <c r="N14" i="1"/>
  <c r="O64" i="1"/>
  <c r="N158" i="1"/>
  <c r="L89" i="1"/>
  <c r="N136" i="1"/>
  <c r="M186" i="1"/>
  <c r="H44" i="1"/>
  <c r="O83" i="1"/>
  <c r="L120" i="1"/>
  <c r="I200" i="1"/>
  <c r="L187" i="1"/>
  <c r="L12" i="1"/>
  <c r="N12" i="1"/>
  <c r="N134" i="1"/>
  <c r="L134" i="1"/>
  <c r="N36" i="1"/>
  <c r="L36" i="1"/>
  <c r="L170" i="1"/>
  <c r="N170" i="1"/>
  <c r="F201" i="1"/>
  <c r="N106" i="1"/>
  <c r="L106" i="1"/>
  <c r="L127" i="1"/>
  <c r="N127" i="1"/>
  <c r="N73" i="1"/>
  <c r="L73" i="1"/>
  <c r="N156" i="1"/>
  <c r="N97" i="1"/>
  <c r="L145" i="1"/>
  <c r="N145" i="1"/>
  <c r="L97" i="1"/>
  <c r="N114" i="1"/>
  <c r="L136" i="1"/>
  <c r="L162" i="1"/>
  <c r="F200" i="1"/>
  <c r="L14" i="1"/>
  <c r="O51" i="1"/>
  <c r="L90" i="1"/>
  <c r="N120" i="1"/>
  <c r="L176" i="1"/>
  <c r="G200" i="1"/>
  <c r="M200" i="1" s="1"/>
  <c r="L23" i="1"/>
  <c r="M43" i="1"/>
  <c r="L108" i="1"/>
  <c r="L133" i="1"/>
  <c r="L195" i="1"/>
  <c r="H200" i="1"/>
  <c r="N43" i="1"/>
  <c r="N133" i="1"/>
  <c r="L138" i="1"/>
  <c r="L172" i="1"/>
  <c r="J52" i="1"/>
  <c r="L144" i="1"/>
  <c r="J200" i="1"/>
  <c r="L158" i="1"/>
  <c r="L51" i="1"/>
  <c r="L65" i="1"/>
  <c r="N147" i="1"/>
  <c r="L189" i="1"/>
  <c r="N144" i="1"/>
  <c r="L186" i="1"/>
  <c r="L35" i="1"/>
  <c r="L116" i="1"/>
  <c r="L191" i="1"/>
  <c r="L11" i="1"/>
  <c r="M35" i="1"/>
  <c r="J44" i="1"/>
  <c r="L149" i="1"/>
  <c r="L164" i="1"/>
  <c r="L169" i="1"/>
  <c r="N186" i="1"/>
  <c r="M11" i="1"/>
  <c r="N35" i="1"/>
  <c r="L72" i="1"/>
  <c r="L105" i="1"/>
  <c r="L126" i="1"/>
  <c r="M169" i="1"/>
  <c r="N84" i="1"/>
  <c r="L199" i="1"/>
  <c r="N199" i="1"/>
  <c r="N11" i="1"/>
  <c r="N169" i="1"/>
  <c r="N72" i="1"/>
  <c r="N105" i="1"/>
  <c r="N126" i="1"/>
  <c r="L140" i="1"/>
  <c r="L156" i="1"/>
  <c r="L64" i="1"/>
  <c r="M64" i="1"/>
  <c r="H201" i="1" l="1"/>
  <c r="N52" i="1"/>
  <c r="L52" i="1"/>
  <c r="N200" i="1"/>
  <c r="L200" i="1"/>
  <c r="J201" i="1"/>
  <c r="N44" i="1"/>
  <c r="L44" i="1"/>
  <c r="N201" i="1" l="1"/>
  <c r="L201" i="1"/>
</calcChain>
</file>

<file path=xl/sharedStrings.xml><?xml version="1.0" encoding="utf-8"?>
<sst xmlns="http://schemas.openxmlformats.org/spreadsheetml/2006/main" count="395" uniqueCount="239">
  <si>
    <t>PËRMBLEDHËSE PËR MONITORIMIN PËR 8 MUJORIN E I 2025</t>
  </si>
  <si>
    <t>Kodi</t>
  </si>
  <si>
    <t>Ministria/Institucioni</t>
  </si>
  <si>
    <t>Programi        Kodi</t>
  </si>
  <si>
    <t>Emertimi I Programit</t>
  </si>
  <si>
    <t>Plani Fillestar 2025</t>
  </si>
  <si>
    <t>Plani i rishikuar 2025</t>
  </si>
  <si>
    <t>Fakti 8 Mujori I 2025</t>
  </si>
  <si>
    <t>Realizimi ne % me planin fillestar</t>
  </si>
  <si>
    <t>Realizimi ne % me planin e ndryshuar</t>
  </si>
  <si>
    <t xml:space="preserve"> Korente</t>
  </si>
  <si>
    <t>Investime</t>
  </si>
  <si>
    <t>Presidenca</t>
  </si>
  <si>
    <t>01120</t>
  </si>
  <si>
    <t>Veprimtaria e Presidentit</t>
  </si>
  <si>
    <t>GJITHSEJ</t>
  </si>
  <si>
    <t>Kuvendi</t>
  </si>
  <si>
    <t>01110</t>
  </si>
  <si>
    <t>Planifikimi, Menaxhimi dhe Administrimi</t>
  </si>
  <si>
    <t>Veprimtaria Ligjvenese</t>
  </si>
  <si>
    <t>TOTALI</t>
  </si>
  <si>
    <t>Kryeministria</t>
  </si>
  <si>
    <t>Ministria e Bujqesise dhe Zhvillimit Rural</t>
  </si>
  <si>
    <t>04220</t>
  </si>
  <si>
    <t>Siguria ushqimore dhe mbrojtja e konsumatorit</t>
  </si>
  <si>
    <t>04230</t>
  </si>
  <si>
    <t>Mbeshtetje per Peshkimin</t>
  </si>
  <si>
    <t>04240</t>
  </si>
  <si>
    <t>Menaxhimi i infrastruktures se kullimit dhe ujitjes</t>
  </si>
  <si>
    <t>04250</t>
  </si>
  <si>
    <t>Zhvillimi Rural duke mbesht. Prodh. Bujq, Blek, Agroind dhe Market.</t>
  </si>
  <si>
    <t>04860</t>
  </si>
  <si>
    <t>Keshillimi dhe Informacioni Bujqesor</t>
  </si>
  <si>
    <t>05470</t>
  </si>
  <si>
    <t>Menaxhimi qendrueshem i tokes bujqesore</t>
  </si>
  <si>
    <t>Ministria e Infrastruktures dhe Energjise</t>
  </si>
  <si>
    <t>04320</t>
  </si>
  <si>
    <t>Mbeshtetje per Energjine</t>
  </si>
  <si>
    <t>04430</t>
  </si>
  <si>
    <t xml:space="preserve">Mbeshtetje per Burimet Natyrore </t>
  </si>
  <si>
    <t>04440</t>
  </si>
  <si>
    <t>Mbeshtetje per Industrine</t>
  </si>
  <si>
    <t>04520</t>
  </si>
  <si>
    <t>Transporti rrugor</t>
  </si>
  <si>
    <t>04540</t>
  </si>
  <si>
    <t>Transporti Detar</t>
  </si>
  <si>
    <t>04550</t>
  </si>
  <si>
    <t>Transporti Hekurudhor</t>
  </si>
  <si>
    <t>04560</t>
  </si>
  <si>
    <t>Transporti Ajror</t>
  </si>
  <si>
    <t>04610</t>
  </si>
  <si>
    <t>Mbështetje për rrjetet e komunikacionit</t>
  </si>
  <si>
    <t>06180</t>
  </si>
  <si>
    <t xml:space="preserve">Planifikimi Urban </t>
  </si>
  <si>
    <t>06370</t>
  </si>
  <si>
    <t>Furnizimi me Uje dhe Kanalizime</t>
  </si>
  <si>
    <r>
      <t>Ministria e Financave</t>
    </r>
    <r>
      <rPr>
        <b/>
        <sz val="11"/>
        <color rgb="FFFF0000"/>
        <rFont val="Calibri"/>
        <family val="2"/>
        <scheme val="minor"/>
      </rPr>
      <t xml:space="preserve"> </t>
    </r>
  </si>
  <si>
    <t>Menaxhimi i Shpenzimeve Publike</t>
  </si>
  <si>
    <t>01130</t>
  </si>
  <si>
    <t>Ekzekutimi i Pagesave te Ndryshme</t>
  </si>
  <si>
    <t>01140</t>
  </si>
  <si>
    <t>Menaxhimi i te Ardhurave Tatimore</t>
  </si>
  <si>
    <t>01150</t>
  </si>
  <si>
    <t>Menaxhimi i te Ardhurave Doganore</t>
  </si>
  <si>
    <t>01160</t>
  </si>
  <si>
    <t>Lufta kunder Transaksioneve Financiare Jo-Ligjore</t>
  </si>
  <si>
    <t>Ministria e Arsimit Sportit dhe Rinise</t>
  </si>
  <si>
    <t>08140</t>
  </si>
  <si>
    <t>Zhvillimi i Sportit dhe Rinise</t>
  </si>
  <si>
    <t>09120</t>
  </si>
  <si>
    <t>Arsimi Baze (perfshire parashkollorin)</t>
  </si>
  <si>
    <t>09230</t>
  </si>
  <si>
    <t>Arsimi i Mesem (i pergjithshem)</t>
  </si>
  <si>
    <t>09450</t>
  </si>
  <si>
    <t>Arsimi Universitar</t>
  </si>
  <si>
    <t>09770</t>
  </si>
  <si>
    <t>Fonde per Shkencen</t>
  </si>
  <si>
    <t>Ministria e Ekonomise, Kultures dhe Inovacionit</t>
  </si>
  <si>
    <t>Mbeshtetje per Inovacionin dhe teknologjinë</t>
  </si>
  <si>
    <t>04130</t>
  </si>
  <si>
    <t>Mbeshtetje per Zhvillim Ekonomik</t>
  </si>
  <si>
    <t>04160</t>
  </si>
  <si>
    <t>Mbeshtetje per Mbikq. e Tregut, Infrast. e Ciles. dhe Pron. Industr.</t>
  </si>
  <si>
    <t>04170</t>
  </si>
  <si>
    <t>Inspektimi ne Pune</t>
  </si>
  <si>
    <t>06190</t>
  </si>
  <si>
    <t>Strehimi</t>
  </si>
  <si>
    <t>08220</t>
  </si>
  <si>
    <t xml:space="preserve">Trashegimia Kulturore dhe Muzete </t>
  </si>
  <si>
    <t>08230</t>
  </si>
  <si>
    <t xml:space="preserve">Arti dhe Kultura </t>
  </si>
  <si>
    <t>09240</t>
  </si>
  <si>
    <t>Arsimi i  Mesem (profesional)</t>
  </si>
  <si>
    <t>Sigurimi Shoqeror</t>
  </si>
  <si>
    <t>Tregu i Punes</t>
  </si>
  <si>
    <t>Ministria e Shendetesise dhe Mbrojtjes Sociale</t>
  </si>
  <si>
    <t>01190</t>
  </si>
  <si>
    <t>Rehabilitimi  i te Perndjekurve Politik</t>
  </si>
  <si>
    <t>07220</t>
  </si>
  <si>
    <t>Sherbimet e Kujdesit Paresor</t>
  </si>
  <si>
    <t>07330</t>
  </si>
  <si>
    <t>Sherbimet e Kujdesit Dytesor</t>
  </si>
  <si>
    <t>07450</t>
  </si>
  <si>
    <t>Sherbimet e Shendetit Publik</t>
  </si>
  <si>
    <t>Perkujdesi Social</t>
  </si>
  <si>
    <t>Ministria e Drejtesise</t>
  </si>
  <si>
    <t>Publikimet Zyrtare</t>
  </si>
  <si>
    <t>Mjekesia Ligjore</t>
  </si>
  <si>
    <t>Sherbimet per çeshtjet e biresimeve</t>
  </si>
  <si>
    <t>01180</t>
  </si>
  <si>
    <t>Sherbimi i Kthimit dhe Kompensimit te Pronave</t>
  </si>
  <si>
    <t>03310</t>
  </si>
  <si>
    <t>Ndihma Juridike</t>
  </si>
  <si>
    <t>03350</t>
  </si>
  <si>
    <t>Sherbimi i Permbarimit Gjyqesor</t>
  </si>
  <si>
    <t>03440</t>
  </si>
  <si>
    <t>Sistemi i Burgjeve</t>
  </si>
  <si>
    <t>03490</t>
  </si>
  <si>
    <t>Sherbimi i Proves</t>
  </si>
  <si>
    <t>Ministria per Evropen dhe Punet e Jashtme</t>
  </si>
  <si>
    <t>Mbeshtetje diplomatike jashte shtetit</t>
  </si>
  <si>
    <t>Aktiviteti diplomatik dhe konsullor i MPJ</t>
  </si>
  <si>
    <t>Mbeshtetja Institucionale per Procesin e Integrimit</t>
  </si>
  <si>
    <t>Ministria e Brendshme</t>
  </si>
  <si>
    <t>Prefekturat dhe Funksionet e Deleguara te Pushtetit Vendor</t>
  </si>
  <si>
    <t>01170</t>
  </si>
  <si>
    <t>Sherbimi i Gjendjes Civile</t>
  </si>
  <si>
    <t>03140</t>
  </si>
  <si>
    <t>Policia e Shtetit</t>
  </si>
  <si>
    <t>03150</t>
  </si>
  <si>
    <t>Garda e Republikes</t>
  </si>
  <si>
    <t>Ministria e Mbrojtjes</t>
  </si>
  <si>
    <t>02120</t>
  </si>
  <si>
    <t>Forcat e Luftimit</t>
  </si>
  <si>
    <t>02150</t>
  </si>
  <si>
    <t>Mbeshtetja e Luftimit</t>
  </si>
  <si>
    <t>07340</t>
  </si>
  <si>
    <t>Mbeshtetje per Shendetesine</t>
  </si>
  <si>
    <t>09430</t>
  </si>
  <si>
    <t>Arsimi Ushtarak</t>
  </si>
  <si>
    <t>Mbeshtetje Sociale per Ushtaraket</t>
  </si>
  <si>
    <t>Emergjencat Civile</t>
  </si>
  <si>
    <t>Sherbimi Informativ Shteteror</t>
  </si>
  <si>
    <t>03520</t>
  </si>
  <si>
    <t>Veprimtaria Informative Shteterore</t>
  </si>
  <si>
    <t>Drejtoria e Radio Televizionit</t>
  </si>
  <si>
    <t>08310</t>
  </si>
  <si>
    <t xml:space="preserve">Sherbimet per shqiptaret jashte kufirit </t>
  </si>
  <si>
    <t>08330</t>
  </si>
  <si>
    <t>Prodhime filmike ose veprimtari artistike mbarekombetare</t>
  </si>
  <si>
    <t>08340</t>
  </si>
  <si>
    <t>Orkestra simfonike e RTSH dhe Kinematografise</t>
  </si>
  <si>
    <t>08520</t>
  </si>
  <si>
    <t>Projekte teknike per futjen e teknologjive te reja</t>
  </si>
  <si>
    <t>Drejtoria e Arkivit te Shtetit</t>
  </si>
  <si>
    <t>Akademia e Shkencave</t>
  </si>
  <si>
    <t>01520</t>
  </si>
  <si>
    <t xml:space="preserve">Veprimtaria Akademike </t>
  </si>
  <si>
    <t>Kontrolli Larte i Shtetit</t>
  </si>
  <si>
    <t>Veprimtaria Audituese e KLSH</t>
  </si>
  <si>
    <t>Ministria e Turizmit dhe Mjedisit</t>
  </si>
  <si>
    <t>04260</t>
  </si>
  <si>
    <t>Administrimi i Pyjeve</t>
  </si>
  <si>
    <t>04760</t>
  </si>
  <si>
    <t>Zhvillimi i Turizmit</t>
  </si>
  <si>
    <t>05320</t>
  </si>
  <si>
    <t>Programet e mbrojtjes së mjedisit</t>
  </si>
  <si>
    <t>06220</t>
  </si>
  <si>
    <t>Menaxhimi i Mbetjeve Urbane</t>
  </si>
  <si>
    <t>Prokuroria e Pergjithshme</t>
  </si>
  <si>
    <t>Keshilli i Larte Gjyqesor</t>
  </si>
  <si>
    <t>Mbështetje për teknologjinë e sistemit të drejtësisë</t>
  </si>
  <si>
    <t>-</t>
  </si>
  <si>
    <t>Buxheti Gjyqesor</t>
  </si>
  <si>
    <t>Gjykata Kushtetuese</t>
  </si>
  <si>
    <t>03320</t>
  </si>
  <si>
    <t>Veprimtaria Gjyqesore Kushtetuese</t>
  </si>
  <si>
    <t>Agjensia Telegrafike Shqiptare</t>
  </si>
  <si>
    <t>08320</t>
  </si>
  <si>
    <t>Veprimtaria Telegrafike e ATSH-se</t>
  </si>
  <si>
    <t>Keshilli i Larte i Prokurorise</t>
  </si>
  <si>
    <t>Veprimtaria e KLP</t>
  </si>
  <si>
    <t>Partite Politike</t>
  </si>
  <si>
    <t>Mbeshtetje per Partite Politike</t>
  </si>
  <si>
    <t>Mbeshtetje per Shoqatat</t>
  </si>
  <si>
    <t>Mbeshtetje per Organizatat e Veteraneve me Status</t>
  </si>
  <si>
    <t>Struktura e Posaçme kundër Korrupsionit dhe Krimit të Organizuar</t>
  </si>
  <si>
    <t>03390</t>
  </si>
  <si>
    <t>Veprimtaria e SPAK</t>
  </si>
  <si>
    <t>Instituti Statistikes</t>
  </si>
  <si>
    <t>01320</t>
  </si>
  <si>
    <t xml:space="preserve">Veprimtaria Statistikore </t>
  </si>
  <si>
    <t>Shkolla e Magjistratures</t>
  </si>
  <si>
    <t>09820</t>
  </si>
  <si>
    <t>Veprimtaria Arsimore</t>
  </si>
  <si>
    <t>Fondi i Zhvillimit Shqipetar</t>
  </si>
  <si>
    <t>Programi "100 Fshatrat"</t>
  </si>
  <si>
    <t>06210</t>
  </si>
  <si>
    <t>Programe Zhvillimi</t>
  </si>
  <si>
    <t>Infrastruktura Vendore dhe Rajonale</t>
  </si>
  <si>
    <t>Qendra Kombetare Kinematografike</t>
  </si>
  <si>
    <t>Mbeshtetja e veprimtarise kinematografike</t>
  </si>
  <si>
    <t>Institucionet e sistemit te drejtesise</t>
  </si>
  <si>
    <t xml:space="preserve">Veprimtaria e Zyres se Inspektorit te Larte te Drejtesise </t>
  </si>
  <si>
    <t>03340</t>
  </si>
  <si>
    <t>Veprimtaria e apelimit të rivlerësimit kalimtar</t>
  </si>
  <si>
    <t>Avokati i Popullit</t>
  </si>
  <si>
    <t>Sherbimi i avokatise</t>
  </si>
  <si>
    <t>Komisioneri per Mbikqyrjen e Sherbimit Civil</t>
  </si>
  <si>
    <t>Komisioni Qendror i Zgjedhjeve</t>
  </si>
  <si>
    <t>01610</t>
  </si>
  <si>
    <t>01620</t>
  </si>
  <si>
    <t>Zgjedhjet e pergjithshme dhe lokale</t>
  </si>
  <si>
    <t>Inspektoriati i Larte i Kontrollit dhe Deklarimit te Pasurive</t>
  </si>
  <si>
    <t>Autoriteti Konkurences</t>
  </si>
  <si>
    <t>04120</t>
  </si>
  <si>
    <t>Mbikqyrja e tregut &amp; Garantimi i konkurences</t>
  </si>
  <si>
    <t>Keshilli Kombetar i Kontabilitetit</t>
  </si>
  <si>
    <t>Institucione te tjera Qeveritare</t>
  </si>
  <si>
    <t>Sherbimi i Prokurimit Publik</t>
  </si>
  <si>
    <t>e-Qeverisja</t>
  </si>
  <si>
    <t>Sherbime te tjera</t>
  </si>
  <si>
    <t>Sherbime Qeveritare</t>
  </si>
  <si>
    <t>01330</t>
  </si>
  <si>
    <t>Menaxhimi dhe Zhvillimi i Administrates Publike</t>
  </si>
  <si>
    <t>Sherbimi i Avokatise Shteterore</t>
  </si>
  <si>
    <t>05640</t>
  </si>
  <si>
    <t>Administrimi I ujrave</t>
  </si>
  <si>
    <t>08480</t>
  </si>
  <si>
    <t>Mbeshtetje per Kultet Fetare</t>
  </si>
  <si>
    <t>08610</t>
  </si>
  <si>
    <t xml:space="preserve">Mbështetje për  Rininë dhe Fëmijët </t>
  </si>
  <si>
    <t>Mbeshtetje per Shoqerine Civile</t>
  </si>
  <si>
    <t>Komisioneri për te Drejten e Informimit dhe  Mbrojtjen e të Dhënave Personale</t>
  </si>
  <si>
    <t>Komisioni i Prokurimit Publik</t>
  </si>
  <si>
    <t>Komisioneri per Mbrojtjen nga Diskriminimi</t>
  </si>
  <si>
    <t>Instituti i Studimeve te Krimeve te Komunizmit</t>
  </si>
  <si>
    <t>Autoriteti per Informimin mbi Dokumentet e ish-Sigurimit te Shtetit</t>
  </si>
  <si>
    <t>ne 000/leke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</si>
</sst>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 ;\-#,##0.00\ 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1"/>
      <color rgb="FF9C5700"/>
      <name val="Calibri"/>
      <family val="2"/>
      <scheme val="minor"/>
    </font>
    <font>
      <sz val="18"/>
      <color theme="3"/>
      <name val="Cambria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0" fillId="2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/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6" xfId="0" quotePrefix="1" applyBorder="1" applyAlignment="1">
      <alignment horizontal="center"/>
    </xf>
    <xf numFmtId="0" fontId="0" fillId="0" borderId="17" xfId="0" applyBorder="1"/>
    <xf numFmtId="3" fontId="0" fillId="0" borderId="18" xfId="0" applyNumberFormat="1" applyBorder="1"/>
    <xf numFmtId="9" fontId="0" fillId="0" borderId="18" xfId="0" applyNumberFormat="1" applyBorder="1" applyAlignment="1">
      <alignment horizontal="center"/>
    </xf>
    <xf numFmtId="9" fontId="0" fillId="0" borderId="19" xfId="0" applyNumberFormat="1" applyBorder="1" applyAlignment="1">
      <alignment horizontal="center"/>
    </xf>
    <xf numFmtId="9" fontId="0" fillId="0" borderId="20" xfId="0" applyNumberFormat="1" applyBorder="1" applyAlignment="1">
      <alignment horizontal="center"/>
    </xf>
    <xf numFmtId="3" fontId="0" fillId="0" borderId="0" xfId="0" applyNumberFormat="1"/>
    <xf numFmtId="164" fontId="6" fillId="0" borderId="0" xfId="1" applyNumberFormat="1" applyFont="1" applyBorder="1"/>
    <xf numFmtId="0" fontId="0" fillId="0" borderId="25" xfId="0" quotePrefix="1" applyBorder="1" applyAlignment="1">
      <alignment horizontal="center"/>
    </xf>
    <xf numFmtId="0" fontId="0" fillId="0" borderId="26" xfId="0" applyBorder="1"/>
    <xf numFmtId="3" fontId="0" fillId="0" borderId="27" xfId="0" applyNumberFormat="1" applyBorder="1"/>
    <xf numFmtId="9" fontId="0" fillId="0" borderId="15" xfId="0" applyNumberFormat="1" applyBorder="1" applyAlignment="1">
      <alignment horizontal="center"/>
    </xf>
    <xf numFmtId="9" fontId="0" fillId="0" borderId="28" xfId="0" applyNumberFormat="1" applyBorder="1" applyAlignment="1">
      <alignment horizontal="center"/>
    </xf>
    <xf numFmtId="9" fontId="0" fillId="0" borderId="29" xfId="0" applyNumberFormat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31" xfId="0" applyBorder="1"/>
    <xf numFmtId="3" fontId="0" fillId="0" borderId="32" xfId="0" applyNumberFormat="1" applyBorder="1"/>
    <xf numFmtId="9" fontId="0" fillId="0" borderId="33" xfId="0" applyNumberFormat="1" applyBorder="1" applyAlignment="1">
      <alignment horizontal="center"/>
    </xf>
    <xf numFmtId="9" fontId="0" fillId="0" borderId="34" xfId="0" applyNumberFormat="1" applyBorder="1" applyAlignment="1">
      <alignment horizontal="center"/>
    </xf>
    <xf numFmtId="9" fontId="0" fillId="0" borderId="35" xfId="0" applyNumberFormat="1" applyBorder="1" applyAlignment="1">
      <alignment horizontal="center"/>
    </xf>
    <xf numFmtId="3" fontId="0" fillId="9" borderId="32" xfId="0" applyNumberFormat="1" applyFill="1" applyBorder="1" applyAlignment="1">
      <alignment vertical="center"/>
    </xf>
    <xf numFmtId="9" fontId="0" fillId="9" borderId="32" xfId="0" applyNumberFormat="1" applyFill="1" applyBorder="1" applyAlignment="1">
      <alignment horizontal="center"/>
    </xf>
    <xf numFmtId="9" fontId="0" fillId="9" borderId="37" xfId="0" applyNumberFormat="1" applyFill="1" applyBorder="1" applyAlignment="1">
      <alignment horizontal="center"/>
    </xf>
    <xf numFmtId="9" fontId="0" fillId="9" borderId="38" xfId="0" applyNumberFormat="1" applyFill="1" applyBorder="1" applyAlignment="1">
      <alignment horizontal="center"/>
    </xf>
    <xf numFmtId="0" fontId="0" fillId="0" borderId="16" xfId="0" quotePrefix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7" xfId="0" quotePrefix="1" applyBorder="1" applyAlignment="1">
      <alignment horizontal="center"/>
    </xf>
    <xf numFmtId="0" fontId="0" fillId="0" borderId="41" xfId="0" applyBorder="1"/>
    <xf numFmtId="9" fontId="0" fillId="0" borderId="32" xfId="0" applyNumberFormat="1" applyBorder="1" applyAlignment="1">
      <alignment horizontal="center"/>
    </xf>
    <xf numFmtId="9" fontId="0" fillId="0" borderId="37" xfId="0" applyNumberFormat="1" applyBorder="1" applyAlignment="1">
      <alignment horizontal="center"/>
    </xf>
    <xf numFmtId="9" fontId="0" fillId="0" borderId="38" xfId="0" applyNumberFormat="1" applyBorder="1" applyAlignment="1">
      <alignment horizontal="center"/>
    </xf>
    <xf numFmtId="9" fontId="0" fillId="9" borderId="32" xfId="0" applyNumberFormat="1" applyFill="1" applyBorder="1" applyAlignment="1">
      <alignment horizontal="center" vertical="center"/>
    </xf>
    <xf numFmtId="9" fontId="0" fillId="9" borderId="37" xfId="0" applyNumberFormat="1" applyFill="1" applyBorder="1" applyAlignment="1">
      <alignment horizontal="center" vertical="center"/>
    </xf>
    <xf numFmtId="9" fontId="0" fillId="9" borderId="38" xfId="0" applyNumberFormat="1" applyFill="1" applyBorder="1" applyAlignment="1">
      <alignment horizontal="center" vertical="center"/>
    </xf>
    <xf numFmtId="165" fontId="0" fillId="0" borderId="32" xfId="0" applyNumberFormat="1" applyBorder="1" applyAlignment="1">
      <alignment horizontal="center"/>
    </xf>
    <xf numFmtId="165" fontId="0" fillId="0" borderId="38" xfId="0" applyNumberFormat="1" applyBorder="1" applyAlignment="1">
      <alignment horizontal="center"/>
    </xf>
    <xf numFmtId="3" fontId="0" fillId="9" borderId="32" xfId="0" applyNumberFormat="1" applyFill="1" applyBorder="1"/>
    <xf numFmtId="9" fontId="0" fillId="0" borderId="27" xfId="0" applyNumberFormat="1" applyBorder="1" applyAlignment="1">
      <alignment horizontal="center"/>
    </xf>
    <xf numFmtId="9" fontId="0" fillId="0" borderId="42" xfId="0" applyNumberFormat="1" applyBorder="1" applyAlignment="1">
      <alignment horizontal="center"/>
    </xf>
    <xf numFmtId="9" fontId="0" fillId="0" borderId="43" xfId="0" applyNumberFormat="1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left" wrapText="1"/>
    </xf>
    <xf numFmtId="0" fontId="0" fillId="0" borderId="37" xfId="0" applyBorder="1" applyAlignment="1">
      <alignment horizontal="center"/>
    </xf>
    <xf numFmtId="3" fontId="0" fillId="9" borderId="45" xfId="0" applyNumberFormat="1" applyFill="1" applyBorder="1"/>
    <xf numFmtId="9" fontId="0" fillId="9" borderId="45" xfId="0" applyNumberFormat="1" applyFill="1" applyBorder="1" applyAlignment="1">
      <alignment horizontal="center"/>
    </xf>
    <xf numFmtId="9" fontId="0" fillId="9" borderId="46" xfId="0" applyNumberFormat="1" applyFill="1" applyBorder="1" applyAlignment="1">
      <alignment horizontal="center"/>
    </xf>
    <xf numFmtId="9" fontId="0" fillId="9" borderId="47" xfId="0" applyNumberFormat="1" applyFill="1" applyBorder="1" applyAlignment="1">
      <alignment horizont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wrapText="1"/>
    </xf>
    <xf numFmtId="3" fontId="0" fillId="9" borderId="27" xfId="0" applyNumberFormat="1" applyFill="1" applyBorder="1"/>
    <xf numFmtId="165" fontId="0" fillId="0" borderId="27" xfId="0" applyNumberFormat="1" applyBorder="1" applyAlignment="1">
      <alignment horizontal="center"/>
    </xf>
    <xf numFmtId="165" fontId="0" fillId="0" borderId="43" xfId="0" applyNumberForma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3" fontId="3" fillId="10" borderId="49" xfId="0" applyNumberFormat="1" applyFont="1" applyFill="1" applyBorder="1"/>
    <xf numFmtId="9" fontId="3" fillId="10" borderId="27" xfId="0" applyNumberFormat="1" applyFont="1" applyFill="1" applyBorder="1" applyAlignment="1">
      <alignment horizontal="center"/>
    </xf>
    <xf numFmtId="9" fontId="3" fillId="10" borderId="42" xfId="0" applyNumberFormat="1" applyFont="1" applyFill="1" applyBorder="1" applyAlignment="1">
      <alignment horizontal="center"/>
    </xf>
    <xf numFmtId="9" fontId="3" fillId="10" borderId="43" xfId="0" applyNumberFormat="1" applyFont="1" applyFill="1" applyBorder="1" applyAlignment="1">
      <alignment horizontal="center"/>
    </xf>
    <xf numFmtId="0" fontId="3" fillId="10" borderId="50" xfId="0" applyFont="1" applyFill="1" applyBorder="1" applyAlignment="1">
      <alignment horizontal="center" vertical="center" wrapText="1"/>
    </xf>
    <xf numFmtId="0" fontId="3" fillId="10" borderId="51" xfId="0" applyFont="1" applyFill="1" applyBorder="1"/>
    <xf numFmtId="3" fontId="0" fillId="0" borderId="0" xfId="0" applyNumberFormat="1" applyAlignment="1">
      <alignment horizontal="center"/>
    </xf>
    <xf numFmtId="3" fontId="9" fillId="11" borderId="0" xfId="0" applyNumberFormat="1" applyFont="1" applyFill="1"/>
    <xf numFmtId="3" fontId="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9" fontId="3" fillId="9" borderId="12" xfId="0" applyNumberFormat="1" applyFont="1" applyFill="1" applyBorder="1" applyAlignment="1">
      <alignment horizontal="center" vertical="center"/>
    </xf>
    <xf numFmtId="9" fontId="3" fillId="9" borderId="23" xfId="0" applyNumberFormat="1" applyFont="1" applyFill="1" applyBorder="1" applyAlignment="1">
      <alignment horizontal="center" vertical="center"/>
    </xf>
    <xf numFmtId="9" fontId="3" fillId="9" borderId="24" xfId="0" applyNumberFormat="1" applyFont="1" applyFill="1" applyBorder="1" applyAlignment="1">
      <alignment horizontal="center" vertical="center"/>
    </xf>
    <xf numFmtId="0" fontId="3" fillId="10" borderId="28" xfId="0" applyFont="1" applyFill="1" applyBorder="1" applyAlignment="1">
      <alignment horizontal="center" vertical="center"/>
    </xf>
    <xf numFmtId="0" fontId="3" fillId="10" borderId="25" xfId="0" applyFont="1" applyFill="1" applyBorder="1" applyAlignment="1">
      <alignment horizontal="center" vertical="center"/>
    </xf>
    <xf numFmtId="0" fontId="3" fillId="10" borderId="51" xfId="0" applyFont="1" applyFill="1" applyBorder="1" applyAlignment="1">
      <alignment horizontal="center" vertical="center" wrapText="1"/>
    </xf>
    <xf numFmtId="3" fontId="3" fillId="10" borderId="52" xfId="0" applyNumberFormat="1" applyFont="1" applyFill="1" applyBorder="1" applyAlignment="1">
      <alignment horizontal="center"/>
    </xf>
    <xf numFmtId="0" fontId="0" fillId="0" borderId="48" xfId="0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8" fillId="9" borderId="22" xfId="0" applyFont="1" applyFill="1" applyBorder="1" applyAlignment="1">
      <alignment horizontal="center" vertical="center"/>
    </xf>
    <xf numFmtId="3" fontId="3" fillId="9" borderId="12" xfId="0" applyNumberFormat="1" applyFont="1" applyFill="1" applyBorder="1" applyAlignment="1">
      <alignment horizontal="center" vertical="center"/>
    </xf>
    <xf numFmtId="0" fontId="3" fillId="9" borderId="36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3" fillId="9" borderId="22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9" borderId="37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9" borderId="44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9" fontId="3" fillId="9" borderId="23" xfId="0" applyNumberFormat="1" applyFont="1" applyFill="1" applyBorder="1" applyAlignment="1">
      <alignment horizontal="center"/>
    </xf>
    <xf numFmtId="9" fontId="3" fillId="9" borderId="24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3" fontId="3" fillId="9" borderId="12" xfId="0" applyNumberFormat="1" applyFont="1" applyFill="1" applyBorder="1" applyAlignment="1">
      <alignment horizontal="center"/>
    </xf>
    <xf numFmtId="9" fontId="3" fillId="9" borderId="12" xfId="0" applyNumberFormat="1" applyFont="1" applyFill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3" fontId="3" fillId="9" borderId="12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9" borderId="22" xfId="0" applyFont="1" applyFill="1" applyBorder="1" applyAlignment="1">
      <alignment horizontal="center"/>
    </xf>
    <xf numFmtId="3" fontId="3" fillId="9" borderId="9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65" fontId="3" fillId="10" borderId="52" xfId="0" applyNumberFormat="1" applyFont="1" applyFill="1" applyBorder="1" applyAlignment="1">
      <alignment horizontal="center"/>
    </xf>
    <xf numFmtId="165" fontId="3" fillId="10" borderId="53" xfId="0" applyNumberFormat="1" applyFont="1" applyFill="1" applyBorder="1" applyAlignment="1">
      <alignment horizontal="center"/>
    </xf>
    <xf numFmtId="165" fontId="3" fillId="10" borderId="54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0">
    <cellStyle name="60% - Accent1 2" xfId="2" xr:uid="{00000000-0005-0000-0000-000000000000}"/>
    <cellStyle name="60% - Accent2 2" xfId="3" xr:uid="{00000000-0005-0000-0000-000001000000}"/>
    <cellStyle name="60% - Accent3 2" xfId="4" xr:uid="{00000000-0005-0000-0000-000002000000}"/>
    <cellStyle name="60% - Accent4 2" xfId="5" xr:uid="{00000000-0005-0000-0000-000003000000}"/>
    <cellStyle name="60% - Accent5 2" xfId="6" xr:uid="{00000000-0005-0000-0000-000004000000}"/>
    <cellStyle name="60% - Accent6 2" xfId="7" xr:uid="{00000000-0005-0000-0000-000005000000}"/>
    <cellStyle name="Comma" xfId="1" builtinId="3"/>
    <cellStyle name="Neutral 2" xfId="8" xr:uid="{00000000-0005-0000-0000-000007000000}"/>
    <cellStyle name="Normal" xfId="0" builtinId="0"/>
    <cellStyle name="Title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216"/>
  <sheetViews>
    <sheetView tabSelected="1" topLeftCell="A108" zoomScale="93" zoomScaleNormal="93" workbookViewId="0">
      <selection activeCell="R6" sqref="R6"/>
    </sheetView>
  </sheetViews>
  <sheetFormatPr defaultRowHeight="15" x14ac:dyDescent="0.25"/>
  <cols>
    <col min="2" max="2" width="5.85546875" style="1" customWidth="1"/>
    <col min="3" max="3" width="34.7109375" style="2" customWidth="1"/>
    <col min="4" max="4" width="10.7109375" style="1" customWidth="1"/>
    <col min="5" max="5" width="51.140625" customWidth="1"/>
    <col min="6" max="7" width="13.28515625" customWidth="1"/>
    <col min="8" max="8" width="16.42578125" customWidth="1"/>
    <col min="9" max="9" width="13.28515625" customWidth="1"/>
    <col min="10" max="10" width="15.85546875" customWidth="1"/>
    <col min="11" max="11" width="13.28515625" customWidth="1"/>
    <col min="12" max="12" width="13.28515625" style="1" customWidth="1"/>
    <col min="13" max="13" width="12.42578125" style="1" customWidth="1"/>
    <col min="14" max="14" width="13.28515625" style="1" customWidth="1"/>
    <col min="15" max="15" width="12.5703125" style="1" customWidth="1"/>
    <col min="16" max="16" width="8.140625" customWidth="1"/>
    <col min="17" max="17" width="11.7109375" customWidth="1"/>
    <col min="18" max="18" width="15.5703125" customWidth="1"/>
    <col min="19" max="19" width="15.140625" customWidth="1"/>
    <col min="20" max="20" width="13.7109375" customWidth="1"/>
    <col min="21" max="21" width="14.7109375" customWidth="1"/>
    <col min="22" max="23" width="23.28515625" customWidth="1"/>
    <col min="24" max="24" width="27.28515625" customWidth="1"/>
    <col min="25" max="25" width="23.85546875" customWidth="1"/>
    <col min="26" max="26" width="22.140625" customWidth="1"/>
    <col min="27" max="27" width="22.85546875" customWidth="1"/>
    <col min="28" max="31" width="19.140625" customWidth="1"/>
    <col min="32" max="32" width="26.28515625" customWidth="1"/>
    <col min="33" max="33" width="19.140625" customWidth="1"/>
    <col min="34" max="34" width="16.7109375" customWidth="1"/>
    <col min="35" max="35" width="20.5703125" customWidth="1"/>
  </cols>
  <sheetData>
    <row r="2" spans="2:35" ht="18.75" x14ac:dyDescent="0.3">
      <c r="E2" s="114" t="s">
        <v>0</v>
      </c>
      <c r="F2" s="115"/>
      <c r="G2" s="115"/>
      <c r="H2" s="115"/>
      <c r="I2" s="115"/>
      <c r="J2" s="115"/>
      <c r="K2" s="115"/>
    </row>
    <row r="3" spans="2:35" x14ac:dyDescent="0.25">
      <c r="K3" s="128" t="s">
        <v>238</v>
      </c>
    </row>
    <row r="4" spans="2:35" ht="15.75" thickBot="1" x14ac:dyDescent="0.3">
      <c r="F4" s="116"/>
      <c r="G4" s="116"/>
      <c r="AC4" s="3"/>
      <c r="AD4" s="3"/>
      <c r="AE4" s="3"/>
      <c r="AF4" s="3"/>
      <c r="AG4" s="3"/>
      <c r="AH4" s="3"/>
    </row>
    <row r="5" spans="2:35" ht="32.25" customHeight="1" thickTop="1" x14ac:dyDescent="0.25">
      <c r="B5" s="117" t="s">
        <v>1</v>
      </c>
      <c r="C5" s="119" t="s">
        <v>2</v>
      </c>
      <c r="D5" s="120" t="s">
        <v>3</v>
      </c>
      <c r="E5" s="122" t="s">
        <v>4</v>
      </c>
      <c r="F5" s="124" t="s">
        <v>5</v>
      </c>
      <c r="G5" s="124"/>
      <c r="H5" s="124" t="s">
        <v>6</v>
      </c>
      <c r="I5" s="124"/>
      <c r="J5" s="124" t="s">
        <v>7</v>
      </c>
      <c r="K5" s="124"/>
      <c r="L5" s="109" t="s">
        <v>8</v>
      </c>
      <c r="M5" s="109"/>
      <c r="N5" s="110" t="s">
        <v>9</v>
      </c>
      <c r="O5" s="111"/>
      <c r="P5" s="1"/>
      <c r="Q5" s="1"/>
      <c r="R5" s="1"/>
      <c r="S5" s="1"/>
      <c r="T5" s="1"/>
      <c r="U5" s="1"/>
      <c r="V5" s="1"/>
      <c r="AC5" s="3"/>
      <c r="AD5" s="3"/>
      <c r="AE5" s="3"/>
      <c r="AF5" s="3"/>
      <c r="AG5" s="3"/>
      <c r="AH5" s="3"/>
      <c r="AI5" s="3"/>
    </row>
    <row r="6" spans="2:35" ht="23.25" customHeight="1" x14ac:dyDescent="0.25">
      <c r="B6" s="118"/>
      <c r="C6" s="91"/>
      <c r="D6" s="121"/>
      <c r="E6" s="123"/>
      <c r="F6" s="4" t="s">
        <v>10</v>
      </c>
      <c r="G6" s="5" t="s">
        <v>11</v>
      </c>
      <c r="H6" s="4" t="s">
        <v>10</v>
      </c>
      <c r="I6" s="5" t="s">
        <v>11</v>
      </c>
      <c r="J6" s="4" t="s">
        <v>10</v>
      </c>
      <c r="K6" s="5" t="s">
        <v>11</v>
      </c>
      <c r="L6" s="4" t="s">
        <v>10</v>
      </c>
      <c r="M6" s="5" t="s">
        <v>11</v>
      </c>
      <c r="N6" s="6" t="s">
        <v>10</v>
      </c>
      <c r="O6" s="7" t="s">
        <v>11</v>
      </c>
      <c r="P6" s="1"/>
      <c r="Q6" s="1"/>
      <c r="R6" s="1"/>
      <c r="S6" s="1"/>
      <c r="T6" s="1"/>
      <c r="U6" s="1"/>
      <c r="V6" s="1"/>
      <c r="AC6" s="3"/>
      <c r="AD6" s="3"/>
      <c r="AE6" s="3"/>
      <c r="AF6" s="3"/>
      <c r="AG6" s="3"/>
      <c r="AH6" s="3"/>
    </row>
    <row r="7" spans="2:35" ht="19.5" customHeight="1" x14ac:dyDescent="0.25">
      <c r="B7" s="102">
        <v>1</v>
      </c>
      <c r="C7" s="97" t="s">
        <v>12</v>
      </c>
      <c r="D7" s="8" t="s">
        <v>13</v>
      </c>
      <c r="E7" s="9" t="s">
        <v>14</v>
      </c>
      <c r="F7" s="10">
        <v>337980</v>
      </c>
      <c r="G7" s="10">
        <v>306000</v>
      </c>
      <c r="H7" s="10">
        <v>338280</v>
      </c>
      <c r="I7" s="10">
        <v>306000</v>
      </c>
      <c r="J7" s="10">
        <v>172075.7</v>
      </c>
      <c r="K7" s="10">
        <v>835.07</v>
      </c>
      <c r="L7" s="11">
        <f>J7/F7</f>
        <v>0.5091298301674656</v>
      </c>
      <c r="M7" s="11"/>
      <c r="N7" s="12">
        <f>J7/H7</f>
        <v>0.50867831382286866</v>
      </c>
      <c r="O7" s="13"/>
      <c r="P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5"/>
    </row>
    <row r="8" spans="2:35" ht="21" customHeight="1" x14ac:dyDescent="0.25">
      <c r="B8" s="103"/>
      <c r="C8" s="98"/>
      <c r="D8" s="112" t="s">
        <v>15</v>
      </c>
      <c r="E8" s="112"/>
      <c r="F8" s="113">
        <f>F7+G7</f>
        <v>643980</v>
      </c>
      <c r="G8" s="113"/>
      <c r="H8" s="113">
        <f>H7+I7</f>
        <v>644280</v>
      </c>
      <c r="I8" s="113"/>
      <c r="J8" s="113">
        <f>J7+K7</f>
        <v>172910.77000000002</v>
      </c>
      <c r="K8" s="113"/>
      <c r="L8" s="105">
        <f t="shared" ref="L8:M21" si="0">J8/F8</f>
        <v>0.26850332308456787</v>
      </c>
      <c r="M8" s="105"/>
      <c r="N8" s="100">
        <f t="shared" ref="N8:O21" si="1">J8/H8</f>
        <v>0.26837829825541692</v>
      </c>
      <c r="O8" s="101"/>
      <c r="P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5"/>
    </row>
    <row r="9" spans="2:35" ht="19.5" customHeight="1" x14ac:dyDescent="0.25">
      <c r="B9" s="102">
        <v>2</v>
      </c>
      <c r="C9" s="97" t="s">
        <v>16</v>
      </c>
      <c r="D9" s="16" t="s">
        <v>17</v>
      </c>
      <c r="E9" s="17" t="s">
        <v>18</v>
      </c>
      <c r="F9" s="18">
        <v>698609</v>
      </c>
      <c r="G9" s="18">
        <v>137000</v>
      </c>
      <c r="H9" s="18">
        <v>699409</v>
      </c>
      <c r="I9" s="18">
        <v>137000</v>
      </c>
      <c r="J9" s="18">
        <v>382357.46</v>
      </c>
      <c r="K9" s="18">
        <v>10231.59</v>
      </c>
      <c r="L9" s="19">
        <f t="shared" si="0"/>
        <v>0.54731253104383137</v>
      </c>
      <c r="M9" s="19">
        <f>K9/G9</f>
        <v>7.4683138686131384E-2</v>
      </c>
      <c r="N9" s="20">
        <f t="shared" si="1"/>
        <v>0.54668650246136385</v>
      </c>
      <c r="O9" s="21">
        <f>K9/I9</f>
        <v>7.4683138686131384E-2</v>
      </c>
      <c r="P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5"/>
    </row>
    <row r="10" spans="2:35" ht="19.5" customHeight="1" x14ac:dyDescent="0.25">
      <c r="B10" s="106"/>
      <c r="C10" s="107"/>
      <c r="D10" s="22" t="s">
        <v>13</v>
      </c>
      <c r="E10" s="23" t="s">
        <v>19</v>
      </c>
      <c r="F10" s="24">
        <v>1215558</v>
      </c>
      <c r="G10" s="24">
        <v>0</v>
      </c>
      <c r="H10" s="24">
        <v>1215758</v>
      </c>
      <c r="I10" s="24">
        <v>0</v>
      </c>
      <c r="J10" s="24">
        <v>706892</v>
      </c>
      <c r="K10" s="24">
        <v>0</v>
      </c>
      <c r="L10" s="25">
        <f t="shared" si="0"/>
        <v>0.58153703895659437</v>
      </c>
      <c r="M10" s="25"/>
      <c r="N10" s="26">
        <f t="shared" si="1"/>
        <v>0.58144137237838456</v>
      </c>
      <c r="O10" s="27"/>
      <c r="P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5"/>
    </row>
    <row r="11" spans="2:35" ht="17.25" customHeight="1" x14ac:dyDescent="0.25">
      <c r="B11" s="106"/>
      <c r="C11" s="107"/>
      <c r="D11" s="83" t="s">
        <v>20</v>
      </c>
      <c r="E11" s="83"/>
      <c r="F11" s="28">
        <f>SUM(F9:F10)</f>
        <v>1914167</v>
      </c>
      <c r="G11" s="28">
        <f t="shared" ref="G11:K11" si="2">SUM(G9:G10)</f>
        <v>137000</v>
      </c>
      <c r="H11" s="28">
        <f t="shared" si="2"/>
        <v>1915167</v>
      </c>
      <c r="I11" s="28">
        <f t="shared" si="2"/>
        <v>137000</v>
      </c>
      <c r="J11" s="28">
        <f t="shared" si="2"/>
        <v>1089249.46</v>
      </c>
      <c r="K11" s="28">
        <f t="shared" si="2"/>
        <v>10231.59</v>
      </c>
      <c r="L11" s="29">
        <f t="shared" si="0"/>
        <v>0.56904620129800587</v>
      </c>
      <c r="M11" s="29">
        <f>K11/G11</f>
        <v>7.4683138686131384E-2</v>
      </c>
      <c r="N11" s="30">
        <f t="shared" si="1"/>
        <v>0.56874907514592721</v>
      </c>
      <c r="O11" s="31">
        <f>K11/I11</f>
        <v>7.4683138686131384E-2</v>
      </c>
      <c r="P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5"/>
    </row>
    <row r="12" spans="2:35" ht="21.75" customHeight="1" x14ac:dyDescent="0.25">
      <c r="B12" s="103"/>
      <c r="C12" s="98"/>
      <c r="D12" s="85" t="s">
        <v>15</v>
      </c>
      <c r="E12" s="85"/>
      <c r="F12" s="108">
        <f>F11+G11</f>
        <v>2051167</v>
      </c>
      <c r="G12" s="108"/>
      <c r="H12" s="82">
        <f>H11+I11</f>
        <v>2052167</v>
      </c>
      <c r="I12" s="82"/>
      <c r="J12" s="82">
        <f>J11+K11</f>
        <v>1099481.05</v>
      </c>
      <c r="K12" s="82"/>
      <c r="L12" s="72">
        <f t="shared" si="0"/>
        <v>0.53602707629364166</v>
      </c>
      <c r="M12" s="72"/>
      <c r="N12" s="73">
        <f t="shared" si="1"/>
        <v>0.5357658757791155</v>
      </c>
      <c r="O12" s="74"/>
      <c r="P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5"/>
    </row>
    <row r="13" spans="2:35" ht="21.75" customHeight="1" x14ac:dyDescent="0.25">
      <c r="B13" s="102">
        <v>3</v>
      </c>
      <c r="C13" s="97" t="s">
        <v>21</v>
      </c>
      <c r="D13" s="32" t="s">
        <v>17</v>
      </c>
      <c r="E13" s="33" t="s">
        <v>18</v>
      </c>
      <c r="F13" s="18">
        <v>812900</v>
      </c>
      <c r="G13" s="18">
        <v>100000</v>
      </c>
      <c r="H13" s="18">
        <v>813300</v>
      </c>
      <c r="I13" s="18">
        <v>135000</v>
      </c>
      <c r="J13" s="18">
        <v>441919.7</v>
      </c>
      <c r="K13" s="18">
        <v>0</v>
      </c>
      <c r="L13" s="11">
        <f t="shared" si="0"/>
        <v>0.54363353426005656</v>
      </c>
      <c r="M13" s="11"/>
      <c r="N13" s="12">
        <f t="shared" si="1"/>
        <v>0.54336616254764536</v>
      </c>
      <c r="O13" s="13"/>
      <c r="P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5"/>
    </row>
    <row r="14" spans="2:35" ht="21.75" customHeight="1" x14ac:dyDescent="0.25">
      <c r="B14" s="103"/>
      <c r="C14" s="98"/>
      <c r="D14" s="85" t="s">
        <v>15</v>
      </c>
      <c r="E14" s="85"/>
      <c r="F14" s="82">
        <f>F13+G13</f>
        <v>912900</v>
      </c>
      <c r="G14" s="82"/>
      <c r="H14" s="104">
        <f>H13+I13</f>
        <v>948300</v>
      </c>
      <c r="I14" s="104"/>
      <c r="J14" s="104">
        <f>J13+K13</f>
        <v>441919.7</v>
      </c>
      <c r="K14" s="104"/>
      <c r="L14" s="105">
        <f t="shared" si="0"/>
        <v>0.48408336071858915</v>
      </c>
      <c r="M14" s="105"/>
      <c r="N14" s="100">
        <f t="shared" si="1"/>
        <v>0.46601254877148585</v>
      </c>
      <c r="O14" s="101"/>
      <c r="P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5"/>
    </row>
    <row r="15" spans="2:35" ht="15.75" customHeight="1" x14ac:dyDescent="0.25">
      <c r="B15" s="95">
        <v>5</v>
      </c>
      <c r="C15" s="89" t="s">
        <v>22</v>
      </c>
      <c r="D15" s="16" t="s">
        <v>17</v>
      </c>
      <c r="E15" s="17" t="s">
        <v>18</v>
      </c>
      <c r="F15" s="18">
        <v>521516</v>
      </c>
      <c r="G15" s="18">
        <v>55000</v>
      </c>
      <c r="H15" s="18">
        <v>522516</v>
      </c>
      <c r="I15" s="18">
        <v>7000</v>
      </c>
      <c r="J15" s="18">
        <v>309218.46999999997</v>
      </c>
      <c r="K15" s="18">
        <v>0</v>
      </c>
      <c r="L15" s="19">
        <f t="shared" si="0"/>
        <v>0.59292230727341055</v>
      </c>
      <c r="M15" s="19"/>
      <c r="N15" s="20">
        <f t="shared" si="1"/>
        <v>0.59178756248612474</v>
      </c>
      <c r="O15" s="21"/>
      <c r="P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5"/>
    </row>
    <row r="16" spans="2:35" ht="15.75" customHeight="1" x14ac:dyDescent="0.25">
      <c r="B16" s="99"/>
      <c r="C16" s="90"/>
      <c r="D16" s="34" t="s">
        <v>23</v>
      </c>
      <c r="E16" s="35" t="s">
        <v>24</v>
      </c>
      <c r="F16" s="24">
        <v>2224540</v>
      </c>
      <c r="G16" s="24">
        <v>358000</v>
      </c>
      <c r="H16" s="24">
        <v>2270330.91</v>
      </c>
      <c r="I16" s="24">
        <v>356575</v>
      </c>
      <c r="J16" s="24">
        <v>1359901.22</v>
      </c>
      <c r="K16" s="24">
        <v>130759.75</v>
      </c>
      <c r="L16" s="36">
        <f t="shared" si="0"/>
        <v>0.61131794438400744</v>
      </c>
      <c r="M16" s="36">
        <f t="shared" si="0"/>
        <v>0.36525069832402235</v>
      </c>
      <c r="N16" s="37">
        <f t="shared" si="1"/>
        <v>0.59898810962319138</v>
      </c>
      <c r="O16" s="38">
        <f t="shared" si="1"/>
        <v>0.36671036948748509</v>
      </c>
      <c r="P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5"/>
    </row>
    <row r="17" spans="2:35" ht="15.75" customHeight="1" x14ac:dyDescent="0.25">
      <c r="B17" s="99"/>
      <c r="C17" s="90"/>
      <c r="D17" s="34" t="s">
        <v>25</v>
      </c>
      <c r="E17" s="35" t="s">
        <v>26</v>
      </c>
      <c r="F17" s="24">
        <v>215664</v>
      </c>
      <c r="G17" s="24">
        <v>311423</v>
      </c>
      <c r="H17" s="24">
        <v>215864</v>
      </c>
      <c r="I17" s="24">
        <v>311423</v>
      </c>
      <c r="J17" s="24">
        <v>107721.4</v>
      </c>
      <c r="K17" s="24">
        <v>73922.570000000007</v>
      </c>
      <c r="L17" s="36">
        <f t="shared" si="0"/>
        <v>0.49948716521997177</v>
      </c>
      <c r="M17" s="36">
        <f t="shared" si="0"/>
        <v>0.23737029699155171</v>
      </c>
      <c r="N17" s="37">
        <f t="shared" si="1"/>
        <v>0.49902438572434493</v>
      </c>
      <c r="O17" s="38">
        <f t="shared" si="1"/>
        <v>0.23737029699155171</v>
      </c>
      <c r="P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5"/>
    </row>
    <row r="18" spans="2:35" ht="15.75" customHeight="1" x14ac:dyDescent="0.25">
      <c r="B18" s="99"/>
      <c r="C18" s="90"/>
      <c r="D18" s="34" t="s">
        <v>27</v>
      </c>
      <c r="E18" s="35" t="s">
        <v>28</v>
      </c>
      <c r="F18" s="24">
        <v>991476</v>
      </c>
      <c r="G18" s="24">
        <v>1890000</v>
      </c>
      <c r="H18" s="24">
        <v>1024518.14</v>
      </c>
      <c r="I18" s="24">
        <v>2002095</v>
      </c>
      <c r="J18" s="24">
        <v>609429.64</v>
      </c>
      <c r="K18" s="24">
        <v>1154866.92</v>
      </c>
      <c r="L18" s="36">
        <f t="shared" si="0"/>
        <v>0.61466907923136815</v>
      </c>
      <c r="M18" s="36">
        <f t="shared" si="0"/>
        <v>0.61104069841269837</v>
      </c>
      <c r="N18" s="37">
        <f t="shared" si="1"/>
        <v>0.59484514349350615</v>
      </c>
      <c r="O18" s="38">
        <f t="shared" si="1"/>
        <v>0.57682923138012931</v>
      </c>
      <c r="P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5"/>
    </row>
    <row r="19" spans="2:35" ht="15.75" customHeight="1" x14ac:dyDescent="0.25">
      <c r="B19" s="99"/>
      <c r="C19" s="90"/>
      <c r="D19" s="34" t="s">
        <v>29</v>
      </c>
      <c r="E19" s="35" t="s">
        <v>30</v>
      </c>
      <c r="F19" s="24">
        <v>5031409</v>
      </c>
      <c r="G19" s="24">
        <v>2212771</v>
      </c>
      <c r="H19" s="24">
        <v>5032009</v>
      </c>
      <c r="I19" s="24">
        <v>2024101</v>
      </c>
      <c r="J19" s="24">
        <v>1177035.5900000001</v>
      </c>
      <c r="K19" s="24">
        <v>360970.21</v>
      </c>
      <c r="L19" s="36">
        <f t="shared" si="0"/>
        <v>0.23393756897918655</v>
      </c>
      <c r="M19" s="36">
        <f t="shared" si="0"/>
        <v>0.1631303962316932</v>
      </c>
      <c r="N19" s="37">
        <f t="shared" si="1"/>
        <v>0.23390967504231414</v>
      </c>
      <c r="O19" s="38">
        <f t="shared" si="1"/>
        <v>0.17833606623384901</v>
      </c>
      <c r="P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5"/>
    </row>
    <row r="20" spans="2:35" ht="15.75" customHeight="1" x14ac:dyDescent="0.25">
      <c r="B20" s="99"/>
      <c r="C20" s="90"/>
      <c r="D20" s="34" t="s">
        <v>31</v>
      </c>
      <c r="E20" s="35" t="s">
        <v>32</v>
      </c>
      <c r="F20" s="24">
        <v>707049</v>
      </c>
      <c r="G20" s="24">
        <v>50000</v>
      </c>
      <c r="H20" s="24">
        <v>747909.83</v>
      </c>
      <c r="I20" s="24">
        <v>50000</v>
      </c>
      <c r="J20" s="24">
        <v>446523.72</v>
      </c>
      <c r="K20" s="24">
        <v>3344.73</v>
      </c>
      <c r="L20" s="36">
        <f>J20/F20</f>
        <v>0.63153150630295773</v>
      </c>
      <c r="M20" s="36">
        <f t="shared" si="0"/>
        <v>6.6894599999999999E-2</v>
      </c>
      <c r="N20" s="37">
        <f>J20/H20</f>
        <v>0.59702881562607624</v>
      </c>
      <c r="O20" s="38">
        <f t="shared" si="1"/>
        <v>6.6894599999999999E-2</v>
      </c>
      <c r="P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5"/>
    </row>
    <row r="21" spans="2:35" ht="15.75" customHeight="1" x14ac:dyDescent="0.25">
      <c r="B21" s="99"/>
      <c r="C21" s="90"/>
      <c r="D21" s="34" t="s">
        <v>33</v>
      </c>
      <c r="E21" s="35" t="s">
        <v>34</v>
      </c>
      <c r="F21" s="24">
        <v>25000</v>
      </c>
      <c r="G21" s="24">
        <v>10000</v>
      </c>
      <c r="H21" s="24">
        <v>25000</v>
      </c>
      <c r="I21" s="24">
        <v>10000</v>
      </c>
      <c r="J21" s="24">
        <v>2095.2399999999998</v>
      </c>
      <c r="K21" s="24">
        <v>0</v>
      </c>
      <c r="L21" s="36">
        <f>J21/F21</f>
        <v>8.3809599999999998E-2</v>
      </c>
      <c r="M21" s="36">
        <f t="shared" si="0"/>
        <v>0</v>
      </c>
      <c r="N21" s="37">
        <f>J21/H21</f>
        <v>8.3809599999999998E-2</v>
      </c>
      <c r="O21" s="38">
        <f t="shared" si="1"/>
        <v>0</v>
      </c>
      <c r="P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5"/>
    </row>
    <row r="22" spans="2:35" ht="19.5" customHeight="1" x14ac:dyDescent="0.25">
      <c r="B22" s="99"/>
      <c r="C22" s="90"/>
      <c r="D22" s="92" t="s">
        <v>20</v>
      </c>
      <c r="E22" s="83"/>
      <c r="F22" s="28">
        <f t="shared" ref="F22:K22" si="3">SUM(F15:F21)</f>
        <v>9716654</v>
      </c>
      <c r="G22" s="28">
        <f t="shared" si="3"/>
        <v>4887194</v>
      </c>
      <c r="H22" s="28">
        <f t="shared" si="3"/>
        <v>9838147.8800000008</v>
      </c>
      <c r="I22" s="28">
        <f t="shared" si="3"/>
        <v>4761194</v>
      </c>
      <c r="J22" s="28">
        <f t="shared" si="3"/>
        <v>4011925.2800000003</v>
      </c>
      <c r="K22" s="28">
        <f t="shared" si="3"/>
        <v>1723864.18</v>
      </c>
      <c r="L22" s="39">
        <f t="shared" ref="L22:M31" si="4">J22/F22</f>
        <v>0.41289164768036407</v>
      </c>
      <c r="M22" s="39">
        <f t="shared" si="4"/>
        <v>0.35273086765125344</v>
      </c>
      <c r="N22" s="40">
        <f t="shared" ref="N22:O31" si="5">J22/H22</f>
        <v>0.40779273994812121</v>
      </c>
      <c r="O22" s="41">
        <f t="shared" si="5"/>
        <v>0.36206551969947032</v>
      </c>
      <c r="P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5"/>
    </row>
    <row r="23" spans="2:35" ht="19.5" customHeight="1" x14ac:dyDescent="0.25">
      <c r="B23" s="96"/>
      <c r="C23" s="91"/>
      <c r="D23" s="85" t="s">
        <v>15</v>
      </c>
      <c r="E23" s="85"/>
      <c r="F23" s="82">
        <f>F22+G22</f>
        <v>14603848</v>
      </c>
      <c r="G23" s="82"/>
      <c r="H23" s="82">
        <f>H22+I22</f>
        <v>14599341.880000001</v>
      </c>
      <c r="I23" s="82"/>
      <c r="J23" s="82">
        <f>J22+K22</f>
        <v>5735789.46</v>
      </c>
      <c r="K23" s="82"/>
      <c r="L23" s="72">
        <f t="shared" si="4"/>
        <v>0.3927587756322854</v>
      </c>
      <c r="M23" s="72"/>
      <c r="N23" s="73">
        <f t="shared" si="5"/>
        <v>0.3928800015196301</v>
      </c>
      <c r="O23" s="74"/>
      <c r="P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5"/>
    </row>
    <row r="24" spans="2:35" ht="15.75" x14ac:dyDescent="0.25">
      <c r="B24" s="95">
        <v>6</v>
      </c>
      <c r="C24" s="89" t="s">
        <v>35</v>
      </c>
      <c r="D24" s="16" t="s">
        <v>17</v>
      </c>
      <c r="E24" s="17" t="s">
        <v>18</v>
      </c>
      <c r="F24" s="18">
        <v>740244</v>
      </c>
      <c r="G24" s="18">
        <v>13000</v>
      </c>
      <c r="H24" s="18">
        <v>741440.73</v>
      </c>
      <c r="I24" s="18">
        <v>13000</v>
      </c>
      <c r="J24" s="18">
        <v>355222.75</v>
      </c>
      <c r="K24" s="18">
        <v>0</v>
      </c>
      <c r="L24" s="19">
        <f t="shared" si="4"/>
        <v>0.47987251500856476</v>
      </c>
      <c r="M24" s="19"/>
      <c r="N24" s="20">
        <f t="shared" si="5"/>
        <v>0.47909797186350961</v>
      </c>
      <c r="O24" s="21"/>
      <c r="P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5"/>
    </row>
    <row r="25" spans="2:35" ht="15.75" x14ac:dyDescent="0.25">
      <c r="B25" s="99"/>
      <c r="C25" s="90"/>
      <c r="D25" s="34" t="s">
        <v>36</v>
      </c>
      <c r="E25" s="35" t="s">
        <v>37</v>
      </c>
      <c r="F25" s="24">
        <v>120520</v>
      </c>
      <c r="G25" s="24">
        <v>3250000</v>
      </c>
      <c r="H25" s="24">
        <v>121070</v>
      </c>
      <c r="I25" s="24">
        <v>3250000</v>
      </c>
      <c r="J25" s="24">
        <v>30443.74</v>
      </c>
      <c r="K25" s="24">
        <v>1223272.46</v>
      </c>
      <c r="L25" s="36">
        <f t="shared" si="4"/>
        <v>0.2526032193826751</v>
      </c>
      <c r="M25" s="36">
        <f t="shared" si="4"/>
        <v>0.37639152615384613</v>
      </c>
      <c r="N25" s="37">
        <f t="shared" si="5"/>
        <v>0.25145568679276453</v>
      </c>
      <c r="O25" s="38">
        <f t="shared" si="5"/>
        <v>0.37639152615384613</v>
      </c>
      <c r="P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5"/>
    </row>
    <row r="26" spans="2:35" ht="15.75" x14ac:dyDescent="0.25">
      <c r="B26" s="99"/>
      <c r="C26" s="90"/>
      <c r="D26" s="34" t="s">
        <v>38</v>
      </c>
      <c r="E26" s="35" t="s">
        <v>39</v>
      </c>
      <c r="F26" s="24">
        <v>349605</v>
      </c>
      <c r="G26" s="24">
        <v>97000</v>
      </c>
      <c r="H26" s="24">
        <v>350856.52</v>
      </c>
      <c r="I26" s="24">
        <v>97000</v>
      </c>
      <c r="J26" s="24">
        <v>194207.54</v>
      </c>
      <c r="K26" s="24">
        <v>64823.73</v>
      </c>
      <c r="L26" s="36">
        <f t="shared" si="4"/>
        <v>0.55550561347806815</v>
      </c>
      <c r="M26" s="36">
        <f t="shared" si="4"/>
        <v>0.66828587628865987</v>
      </c>
      <c r="N26" s="37">
        <f t="shared" si="5"/>
        <v>0.55352410153301412</v>
      </c>
      <c r="O26" s="38">
        <f t="shared" si="5"/>
        <v>0.66828587628865987</v>
      </c>
      <c r="P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5"/>
    </row>
    <row r="27" spans="2:35" ht="15.75" x14ac:dyDescent="0.25">
      <c r="B27" s="99"/>
      <c r="C27" s="90"/>
      <c r="D27" s="34" t="s">
        <v>40</v>
      </c>
      <c r="E27" s="35" t="s">
        <v>41</v>
      </c>
      <c r="F27" s="24">
        <v>375733</v>
      </c>
      <c r="G27" s="24">
        <v>78000</v>
      </c>
      <c r="H27" s="24">
        <v>375882.3</v>
      </c>
      <c r="I27" s="24">
        <v>20150</v>
      </c>
      <c r="J27" s="24">
        <v>237957.35</v>
      </c>
      <c r="K27" s="24">
        <v>15199.1</v>
      </c>
      <c r="L27" s="36">
        <f t="shared" si="4"/>
        <v>0.63331501358677578</v>
      </c>
      <c r="M27" s="36">
        <f t="shared" si="4"/>
        <v>0.19486025641025642</v>
      </c>
      <c r="N27" s="37">
        <f t="shared" si="5"/>
        <v>0.63306346162083182</v>
      </c>
      <c r="O27" s="38">
        <f t="shared" si="5"/>
        <v>0.75429776674937965</v>
      </c>
      <c r="P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5"/>
    </row>
    <row r="28" spans="2:35" ht="15.75" x14ac:dyDescent="0.25">
      <c r="B28" s="99"/>
      <c r="C28" s="90"/>
      <c r="D28" s="34" t="s">
        <v>42</v>
      </c>
      <c r="E28" s="35" t="s">
        <v>43</v>
      </c>
      <c r="F28" s="24">
        <v>3660122</v>
      </c>
      <c r="G28" s="24">
        <v>29825022</v>
      </c>
      <c r="H28" s="24">
        <v>3661575.47</v>
      </c>
      <c r="I28" s="24">
        <v>29825022</v>
      </c>
      <c r="J28" s="24">
        <v>1798060.39</v>
      </c>
      <c r="K28" s="24">
        <v>13259717.82</v>
      </c>
      <c r="L28" s="36">
        <f t="shared" si="4"/>
        <v>0.49125695536924724</v>
      </c>
      <c r="M28" s="36">
        <f t="shared" si="4"/>
        <v>0.44458367272956245</v>
      </c>
      <c r="N28" s="37">
        <f t="shared" si="5"/>
        <v>0.49106194989885044</v>
      </c>
      <c r="O28" s="38">
        <f t="shared" si="5"/>
        <v>0.44458367272956245</v>
      </c>
      <c r="P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5"/>
    </row>
    <row r="29" spans="2:35" ht="15.75" x14ac:dyDescent="0.25">
      <c r="B29" s="99"/>
      <c r="C29" s="90"/>
      <c r="D29" s="34" t="s">
        <v>44</v>
      </c>
      <c r="E29" s="35" t="s">
        <v>45</v>
      </c>
      <c r="F29" s="24">
        <v>178330</v>
      </c>
      <c r="G29" s="24">
        <v>14805000</v>
      </c>
      <c r="H29" s="24">
        <v>178503.6</v>
      </c>
      <c r="I29" s="24">
        <v>9890000</v>
      </c>
      <c r="J29" s="24">
        <v>90497.27</v>
      </c>
      <c r="K29" s="24">
        <v>21380.080000000002</v>
      </c>
      <c r="L29" s="36">
        <f t="shared" si="4"/>
        <v>0.5074708125385522</v>
      </c>
      <c r="M29" s="42">
        <f>K29/G29</f>
        <v>1.4441121242823372E-3</v>
      </c>
      <c r="N29" s="37">
        <f t="shared" si="5"/>
        <v>0.50697728225089023</v>
      </c>
      <c r="O29" s="43">
        <f>K29/I29</f>
        <v>2.1617876643073813E-3</v>
      </c>
      <c r="P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5"/>
    </row>
    <row r="30" spans="2:35" ht="15.75" x14ac:dyDescent="0.25">
      <c r="B30" s="99"/>
      <c r="C30" s="90"/>
      <c r="D30" s="34" t="s">
        <v>46</v>
      </c>
      <c r="E30" s="35" t="s">
        <v>47</v>
      </c>
      <c r="F30" s="24">
        <v>537500</v>
      </c>
      <c r="G30" s="24">
        <v>5542702</v>
      </c>
      <c r="H30" s="24">
        <v>537500</v>
      </c>
      <c r="I30" s="24">
        <v>5542702</v>
      </c>
      <c r="J30" s="24">
        <v>315115.58</v>
      </c>
      <c r="K30" s="24">
        <v>1878965.98</v>
      </c>
      <c r="L30" s="36">
        <f t="shared" si="4"/>
        <v>0.58626154418604659</v>
      </c>
      <c r="M30" s="36">
        <f t="shared" si="4"/>
        <v>0.33899819618662524</v>
      </c>
      <c r="N30" s="37">
        <f t="shared" si="5"/>
        <v>0.58626154418604659</v>
      </c>
      <c r="O30" s="38">
        <f t="shared" si="5"/>
        <v>0.33899819618662524</v>
      </c>
      <c r="P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5"/>
    </row>
    <row r="31" spans="2:35" ht="15.75" x14ac:dyDescent="0.25">
      <c r="B31" s="99"/>
      <c r="C31" s="90"/>
      <c r="D31" s="34" t="s">
        <v>48</v>
      </c>
      <c r="E31" s="35" t="s">
        <v>49</v>
      </c>
      <c r="F31" s="24">
        <v>25550</v>
      </c>
      <c r="G31" s="24">
        <v>2000</v>
      </c>
      <c r="H31" s="24">
        <v>25706</v>
      </c>
      <c r="I31" s="24">
        <v>2000</v>
      </c>
      <c r="J31" s="24">
        <v>19209.080000000002</v>
      </c>
      <c r="K31" s="24">
        <v>0</v>
      </c>
      <c r="L31" s="36">
        <f t="shared" si="4"/>
        <v>0.75182309197651676</v>
      </c>
      <c r="M31" s="36"/>
      <c r="N31" s="37">
        <f t="shared" si="5"/>
        <v>0.74726056173655964</v>
      </c>
      <c r="O31" s="38"/>
      <c r="P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5"/>
    </row>
    <row r="32" spans="2:35" ht="15.75" x14ac:dyDescent="0.25">
      <c r="B32" s="99"/>
      <c r="C32" s="90"/>
      <c r="D32" s="34" t="s">
        <v>50</v>
      </c>
      <c r="E32" s="35" t="s">
        <v>51</v>
      </c>
      <c r="F32" s="24">
        <v>0</v>
      </c>
      <c r="G32" s="24">
        <v>70000</v>
      </c>
      <c r="H32" s="24">
        <v>0</v>
      </c>
      <c r="I32" s="24">
        <v>70000</v>
      </c>
      <c r="J32" s="24">
        <v>0</v>
      </c>
      <c r="K32" s="24">
        <v>0</v>
      </c>
      <c r="L32" s="36"/>
      <c r="M32" s="36"/>
      <c r="N32" s="37"/>
      <c r="O32" s="38"/>
      <c r="P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5"/>
    </row>
    <row r="33" spans="2:35" ht="15.75" x14ac:dyDescent="0.25">
      <c r="B33" s="99"/>
      <c r="C33" s="90"/>
      <c r="D33" s="34" t="s">
        <v>52</v>
      </c>
      <c r="E33" s="35" t="s">
        <v>53</v>
      </c>
      <c r="F33" s="24">
        <v>97973</v>
      </c>
      <c r="G33" s="24">
        <v>104000</v>
      </c>
      <c r="H33" s="24">
        <v>98044</v>
      </c>
      <c r="I33" s="24">
        <v>104000</v>
      </c>
      <c r="J33" s="24">
        <v>51351.22</v>
      </c>
      <c r="K33" s="24">
        <v>18429.05</v>
      </c>
      <c r="L33" s="36">
        <f t="shared" ref="L33:M35" si="6">J33/F33</f>
        <v>0.52413644575546325</v>
      </c>
      <c r="M33" s="36">
        <f t="shared" si="6"/>
        <v>0.17720240384615385</v>
      </c>
      <c r="N33" s="37">
        <f t="shared" ref="N33:O48" si="7">J33/H33</f>
        <v>0.52375688466402837</v>
      </c>
      <c r="O33" s="38">
        <f t="shared" si="7"/>
        <v>0.17720240384615385</v>
      </c>
      <c r="P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5"/>
    </row>
    <row r="34" spans="2:35" ht="15.75" x14ac:dyDescent="0.25">
      <c r="B34" s="99"/>
      <c r="C34" s="90"/>
      <c r="D34" s="34" t="s">
        <v>54</v>
      </c>
      <c r="E34" s="35" t="s">
        <v>55</v>
      </c>
      <c r="F34" s="24">
        <v>620470</v>
      </c>
      <c r="G34" s="24">
        <v>13539610</v>
      </c>
      <c r="H34" s="24">
        <v>620583.19999999995</v>
      </c>
      <c r="I34" s="24">
        <v>13539610</v>
      </c>
      <c r="J34" s="24">
        <v>126057.83</v>
      </c>
      <c r="K34" s="24">
        <v>6926505.9000000004</v>
      </c>
      <c r="L34" s="36">
        <f t="shared" si="6"/>
        <v>0.20316506841587828</v>
      </c>
      <c r="M34" s="36">
        <f t="shared" si="6"/>
        <v>0.51157351651930894</v>
      </c>
      <c r="N34" s="37">
        <f t="shared" si="7"/>
        <v>0.20312800926612259</v>
      </c>
      <c r="O34" s="38">
        <f t="shared" si="7"/>
        <v>0.51157351651930894</v>
      </c>
      <c r="P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5"/>
    </row>
    <row r="35" spans="2:35" ht="18" customHeight="1" x14ac:dyDescent="0.25">
      <c r="B35" s="99"/>
      <c r="C35" s="90"/>
      <c r="D35" s="92" t="s">
        <v>20</v>
      </c>
      <c r="E35" s="83"/>
      <c r="F35" s="44">
        <f>SUM(F24:F34)</f>
        <v>6706047</v>
      </c>
      <c r="G35" s="44">
        <f t="shared" ref="G35:K35" si="8">SUM(G24:G34)</f>
        <v>67326334</v>
      </c>
      <c r="H35" s="44">
        <f t="shared" si="8"/>
        <v>6711161.8200000003</v>
      </c>
      <c r="I35" s="44">
        <f t="shared" si="8"/>
        <v>62353484</v>
      </c>
      <c r="J35" s="44">
        <f t="shared" si="8"/>
        <v>3218122.7500000005</v>
      </c>
      <c r="K35" s="44">
        <f t="shared" si="8"/>
        <v>23408294.120000001</v>
      </c>
      <c r="L35" s="29">
        <f t="shared" si="6"/>
        <v>0.47988371539895269</v>
      </c>
      <c r="M35" s="29">
        <f t="shared" si="6"/>
        <v>0.34768407440690297</v>
      </c>
      <c r="N35" s="30">
        <f t="shared" si="7"/>
        <v>0.47951797860239948</v>
      </c>
      <c r="O35" s="31">
        <f t="shared" si="7"/>
        <v>0.37541276955751185</v>
      </c>
      <c r="P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5"/>
    </row>
    <row r="36" spans="2:35" ht="15.75" x14ac:dyDescent="0.25">
      <c r="B36" s="96"/>
      <c r="C36" s="91"/>
      <c r="D36" s="85" t="s">
        <v>15</v>
      </c>
      <c r="E36" s="85"/>
      <c r="F36" s="82">
        <f>F35+G35</f>
        <v>74032381</v>
      </c>
      <c r="G36" s="82"/>
      <c r="H36" s="82">
        <f>H35+I35</f>
        <v>69064645.819999993</v>
      </c>
      <c r="I36" s="82"/>
      <c r="J36" s="82">
        <f>J35+K35</f>
        <v>26626416.870000001</v>
      </c>
      <c r="K36" s="82"/>
      <c r="L36" s="72">
        <f>J36/F36</f>
        <v>0.35965906418706162</v>
      </c>
      <c r="M36" s="72"/>
      <c r="N36" s="73">
        <f t="shared" si="7"/>
        <v>0.38552889910411192</v>
      </c>
      <c r="O36" s="74"/>
      <c r="P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5"/>
    </row>
    <row r="37" spans="2:35" ht="15.75" x14ac:dyDescent="0.25">
      <c r="B37" s="86">
        <v>10</v>
      </c>
      <c r="C37" s="89" t="s">
        <v>56</v>
      </c>
      <c r="D37" s="22" t="s">
        <v>17</v>
      </c>
      <c r="E37" t="s">
        <v>18</v>
      </c>
      <c r="F37" s="18">
        <v>1020930</v>
      </c>
      <c r="G37" s="18">
        <v>538000</v>
      </c>
      <c r="H37" s="18">
        <v>1070913.75</v>
      </c>
      <c r="I37" s="18">
        <v>338000</v>
      </c>
      <c r="J37" s="18">
        <v>521750.58</v>
      </c>
      <c r="K37" s="18">
        <v>171462.86</v>
      </c>
      <c r="L37" s="19">
        <f>J37/F37</f>
        <v>0.51105421527430872</v>
      </c>
      <c r="M37" s="19">
        <f t="shared" ref="L37:M51" si="9">K37/G37</f>
        <v>0.31870420074349437</v>
      </c>
      <c r="N37" s="20">
        <f t="shared" si="7"/>
        <v>0.48720130822860386</v>
      </c>
      <c r="O37" s="21">
        <f>K37/I37</f>
        <v>0.50728656804733718</v>
      </c>
      <c r="P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5"/>
    </row>
    <row r="38" spans="2:35" ht="15.75" x14ac:dyDescent="0.25">
      <c r="B38" s="87"/>
      <c r="C38" s="90"/>
      <c r="D38" s="22" t="s">
        <v>13</v>
      </c>
      <c r="E38" t="s">
        <v>57</v>
      </c>
      <c r="F38" s="18">
        <v>718940</v>
      </c>
      <c r="G38" s="18">
        <v>300000</v>
      </c>
      <c r="H38" s="18">
        <v>534586</v>
      </c>
      <c r="I38" s="18">
        <v>0</v>
      </c>
      <c r="J38" s="18">
        <v>295680.03000000003</v>
      </c>
      <c r="K38" s="18">
        <v>0</v>
      </c>
      <c r="L38" s="45">
        <f t="shared" si="9"/>
        <v>0.41127219239435842</v>
      </c>
      <c r="M38" s="45"/>
      <c r="N38" s="46">
        <f t="shared" si="7"/>
        <v>0.55310096036933254</v>
      </c>
      <c r="O38" s="47"/>
      <c r="P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5"/>
    </row>
    <row r="39" spans="2:35" ht="15.75" x14ac:dyDescent="0.25">
      <c r="B39" s="87"/>
      <c r="C39" s="90"/>
      <c r="D39" s="22" t="s">
        <v>58</v>
      </c>
      <c r="E39" t="s">
        <v>59</v>
      </c>
      <c r="F39" s="18">
        <v>604000</v>
      </c>
      <c r="G39" s="18">
        <v>100000</v>
      </c>
      <c r="H39" s="18">
        <v>583642.35</v>
      </c>
      <c r="I39" s="18">
        <v>290363.65000000002</v>
      </c>
      <c r="J39" s="18">
        <v>240255.83</v>
      </c>
      <c r="K39" s="18">
        <v>0</v>
      </c>
      <c r="L39" s="45">
        <f t="shared" si="9"/>
        <v>0.39777455298013242</v>
      </c>
      <c r="M39" s="45"/>
      <c r="N39" s="46">
        <f t="shared" si="7"/>
        <v>0.41164906898891074</v>
      </c>
      <c r="O39" s="47"/>
      <c r="P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5"/>
    </row>
    <row r="40" spans="2:35" ht="15.75" x14ac:dyDescent="0.25">
      <c r="B40" s="87"/>
      <c r="C40" s="90"/>
      <c r="D40" s="22" t="s">
        <v>60</v>
      </c>
      <c r="E40" t="s">
        <v>61</v>
      </c>
      <c r="F40" s="18">
        <v>2857634</v>
      </c>
      <c r="G40" s="18">
        <v>83000</v>
      </c>
      <c r="H40" s="18">
        <v>2698834</v>
      </c>
      <c r="I40" s="18">
        <v>5423</v>
      </c>
      <c r="J40" s="18">
        <v>1613256.99</v>
      </c>
      <c r="K40" s="18">
        <v>3417.37</v>
      </c>
      <c r="L40" s="45">
        <f t="shared" si="9"/>
        <v>0.56454290157521925</v>
      </c>
      <c r="M40" s="45">
        <f>K40/G40</f>
        <v>4.1173132530120483E-2</v>
      </c>
      <c r="N40" s="46">
        <f t="shared" si="7"/>
        <v>0.59776073296838561</v>
      </c>
      <c r="O40" s="47">
        <f>K40/I40</f>
        <v>0.63016227180527384</v>
      </c>
      <c r="P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5"/>
    </row>
    <row r="41" spans="2:35" ht="15.75" x14ac:dyDescent="0.25">
      <c r="B41" s="87"/>
      <c r="C41" s="90"/>
      <c r="D41" s="22" t="s">
        <v>62</v>
      </c>
      <c r="E41" t="s">
        <v>63</v>
      </c>
      <c r="F41" s="18">
        <v>4310773</v>
      </c>
      <c r="G41" s="18">
        <v>329220</v>
      </c>
      <c r="H41" s="18">
        <v>4266931</v>
      </c>
      <c r="I41" s="18">
        <v>109220</v>
      </c>
      <c r="J41" s="18">
        <v>2471710.25</v>
      </c>
      <c r="K41" s="18">
        <v>53038</v>
      </c>
      <c r="L41" s="45">
        <f t="shared" si="9"/>
        <v>0.57337982074212679</v>
      </c>
      <c r="M41" s="45">
        <f t="shared" si="9"/>
        <v>0.16110199866350769</v>
      </c>
      <c r="N41" s="46">
        <f t="shared" si="7"/>
        <v>0.57927120218255224</v>
      </c>
      <c r="O41" s="47">
        <f>K41/I41</f>
        <v>0.48560703167917962</v>
      </c>
      <c r="P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5"/>
    </row>
    <row r="42" spans="2:35" ht="15.75" x14ac:dyDescent="0.25">
      <c r="B42" s="87"/>
      <c r="C42" s="90"/>
      <c r="D42" s="22" t="s">
        <v>64</v>
      </c>
      <c r="E42" t="s">
        <v>65</v>
      </c>
      <c r="F42" s="18">
        <v>195590</v>
      </c>
      <c r="G42" s="18">
        <v>2000</v>
      </c>
      <c r="H42" s="18">
        <v>190940</v>
      </c>
      <c r="I42" s="18">
        <v>14500</v>
      </c>
      <c r="J42" s="18">
        <v>111192.54</v>
      </c>
      <c r="K42" s="18">
        <v>1250.4000000000001</v>
      </c>
      <c r="L42" s="45">
        <f t="shared" si="9"/>
        <v>0.56849808272406566</v>
      </c>
      <c r="M42" s="45">
        <f t="shared" si="9"/>
        <v>0.62520000000000009</v>
      </c>
      <c r="N42" s="46">
        <f t="shared" si="7"/>
        <v>0.58234283020844246</v>
      </c>
      <c r="O42" s="47">
        <f>K42/I42</f>
        <v>8.6234482758620695E-2</v>
      </c>
      <c r="P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5"/>
    </row>
    <row r="43" spans="2:35" ht="15.75" x14ac:dyDescent="0.25">
      <c r="B43" s="87"/>
      <c r="C43" s="90"/>
      <c r="D43" s="83" t="s">
        <v>20</v>
      </c>
      <c r="E43" s="83"/>
      <c r="F43" s="44">
        <f t="shared" ref="F43:K43" si="10">SUM(F37:F42)</f>
        <v>9707867</v>
      </c>
      <c r="G43" s="44">
        <f t="shared" si="10"/>
        <v>1352220</v>
      </c>
      <c r="H43" s="44">
        <f t="shared" si="10"/>
        <v>9345847.0999999996</v>
      </c>
      <c r="I43" s="44">
        <f t="shared" si="10"/>
        <v>757506.65</v>
      </c>
      <c r="J43" s="44">
        <f t="shared" si="10"/>
        <v>5253846.22</v>
      </c>
      <c r="K43" s="44">
        <f t="shared" si="10"/>
        <v>229168.62999999998</v>
      </c>
      <c r="L43" s="29">
        <f t="shared" si="9"/>
        <v>0.54119470528386926</v>
      </c>
      <c r="M43" s="29">
        <f>K43/G43</f>
        <v>0.16947584712546773</v>
      </c>
      <c r="N43" s="30">
        <f t="shared" si="7"/>
        <v>0.56215837513541178</v>
      </c>
      <c r="O43" s="31">
        <f>K43/I43</f>
        <v>0.30253018900890172</v>
      </c>
      <c r="P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5"/>
    </row>
    <row r="44" spans="2:35" ht="16.5" customHeight="1" x14ac:dyDescent="0.25">
      <c r="B44" s="88"/>
      <c r="C44" s="91"/>
      <c r="D44" s="85" t="s">
        <v>15</v>
      </c>
      <c r="E44" s="85"/>
      <c r="F44" s="82">
        <f>F43+G43</f>
        <v>11060087</v>
      </c>
      <c r="G44" s="82"/>
      <c r="H44" s="82">
        <f>H43+I43</f>
        <v>10103353.75</v>
      </c>
      <c r="I44" s="82"/>
      <c r="J44" s="82">
        <f>J43+K43</f>
        <v>5483014.8499999996</v>
      </c>
      <c r="K44" s="82"/>
      <c r="L44" s="72">
        <f t="shared" si="9"/>
        <v>0.49574789511149414</v>
      </c>
      <c r="M44" s="72"/>
      <c r="N44" s="73">
        <f t="shared" si="7"/>
        <v>0.54269255394526794</v>
      </c>
      <c r="O44" s="74"/>
      <c r="P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5"/>
    </row>
    <row r="45" spans="2:35" ht="15.75" x14ac:dyDescent="0.25">
      <c r="B45" s="86">
        <v>11</v>
      </c>
      <c r="C45" s="89" t="s">
        <v>66</v>
      </c>
      <c r="D45" s="22" t="s">
        <v>17</v>
      </c>
      <c r="E45" t="s">
        <v>18</v>
      </c>
      <c r="F45" s="18">
        <v>1095200</v>
      </c>
      <c r="G45" s="18">
        <v>55000</v>
      </c>
      <c r="H45" s="18">
        <v>1097841.8799999999</v>
      </c>
      <c r="I45" s="18">
        <v>0</v>
      </c>
      <c r="J45" s="18">
        <v>660499.37</v>
      </c>
      <c r="K45" s="18">
        <v>0</v>
      </c>
      <c r="L45" s="45">
        <f t="shared" si="9"/>
        <v>0.6030856190650109</v>
      </c>
      <c r="M45" s="45"/>
      <c r="N45" s="46">
        <f t="shared" si="7"/>
        <v>0.60163433553837464</v>
      </c>
      <c r="O45" s="47"/>
      <c r="P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5"/>
    </row>
    <row r="46" spans="2:35" ht="15.75" x14ac:dyDescent="0.25">
      <c r="B46" s="87"/>
      <c r="C46" s="90"/>
      <c r="D46" s="34" t="s">
        <v>67</v>
      </c>
      <c r="E46" s="48" t="s">
        <v>68</v>
      </c>
      <c r="F46" s="24">
        <v>412100</v>
      </c>
      <c r="G46" s="24">
        <v>220000</v>
      </c>
      <c r="H46" s="24">
        <v>1130200</v>
      </c>
      <c r="I46" s="24">
        <v>81400</v>
      </c>
      <c r="J46" s="24">
        <v>1005768.97</v>
      </c>
      <c r="K46" s="24">
        <v>0</v>
      </c>
      <c r="L46" s="36">
        <f t="shared" si="9"/>
        <v>2.4405944430963356</v>
      </c>
      <c r="M46" s="36"/>
      <c r="N46" s="37">
        <f t="shared" si="7"/>
        <v>0.88990353034861081</v>
      </c>
      <c r="O46" s="38">
        <f t="shared" si="7"/>
        <v>0</v>
      </c>
      <c r="P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5"/>
    </row>
    <row r="47" spans="2:35" ht="15.75" x14ac:dyDescent="0.25">
      <c r="B47" s="87"/>
      <c r="C47" s="90"/>
      <c r="D47" s="34" t="s">
        <v>69</v>
      </c>
      <c r="E47" s="48" t="s">
        <v>70</v>
      </c>
      <c r="F47" s="24">
        <v>32735397</v>
      </c>
      <c r="G47" s="24">
        <v>1537000</v>
      </c>
      <c r="H47" s="24">
        <v>33834397</v>
      </c>
      <c r="I47" s="24">
        <v>1477000</v>
      </c>
      <c r="J47" s="24">
        <v>21893923.890000001</v>
      </c>
      <c r="K47" s="24">
        <v>547125.27</v>
      </c>
      <c r="L47" s="36">
        <f t="shared" si="9"/>
        <v>0.66881498000467199</v>
      </c>
      <c r="M47" s="36">
        <f t="shared" si="9"/>
        <v>0.35596959661678595</v>
      </c>
      <c r="N47" s="37">
        <f t="shared" si="7"/>
        <v>0.64709070742416364</v>
      </c>
      <c r="O47" s="38">
        <f t="shared" si="7"/>
        <v>0.3704301083276913</v>
      </c>
      <c r="P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5"/>
    </row>
    <row r="48" spans="2:35" ht="15.75" x14ac:dyDescent="0.25">
      <c r="B48" s="87"/>
      <c r="C48" s="90"/>
      <c r="D48" s="34" t="s">
        <v>71</v>
      </c>
      <c r="E48" s="48" t="s">
        <v>72</v>
      </c>
      <c r="F48" s="24">
        <v>10082000</v>
      </c>
      <c r="G48" s="24">
        <v>1362000</v>
      </c>
      <c r="H48" s="24">
        <v>9046000</v>
      </c>
      <c r="I48" s="24">
        <v>1362000</v>
      </c>
      <c r="J48" s="24">
        <v>5706802.5199999996</v>
      </c>
      <c r="K48" s="24">
        <v>521620.57</v>
      </c>
      <c r="L48" s="36">
        <f t="shared" si="9"/>
        <v>0.56603873437809948</v>
      </c>
      <c r="M48" s="36">
        <f t="shared" si="9"/>
        <v>0.38298132892804698</v>
      </c>
      <c r="N48" s="37">
        <f t="shared" si="7"/>
        <v>0.63086474906035817</v>
      </c>
      <c r="O48" s="38">
        <f t="shared" si="7"/>
        <v>0.38298132892804698</v>
      </c>
      <c r="P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5"/>
    </row>
    <row r="49" spans="2:35" ht="15.75" x14ac:dyDescent="0.25">
      <c r="B49" s="87"/>
      <c r="C49" s="90"/>
      <c r="D49" s="34" t="s">
        <v>73</v>
      </c>
      <c r="E49" s="48" t="s">
        <v>74</v>
      </c>
      <c r="F49" s="24">
        <v>11550000</v>
      </c>
      <c r="G49" s="24">
        <v>1480000</v>
      </c>
      <c r="H49" s="24">
        <v>13486192.109999999</v>
      </c>
      <c r="I49" s="24">
        <v>1231000</v>
      </c>
      <c r="J49" s="24">
        <v>7918254.7000000002</v>
      </c>
      <c r="K49" s="24">
        <v>418071.17</v>
      </c>
      <c r="L49" s="36">
        <f t="shared" si="9"/>
        <v>0.6855631774891775</v>
      </c>
      <c r="M49" s="36">
        <f t="shared" si="9"/>
        <v>0.28248052027027026</v>
      </c>
      <c r="N49" s="37">
        <f t="shared" ref="N49:O64" si="11">J49/H49</f>
        <v>0.58713791375762925</v>
      </c>
      <c r="O49" s="38">
        <f t="shared" si="11"/>
        <v>0.33961914703493096</v>
      </c>
      <c r="P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5"/>
    </row>
    <row r="50" spans="2:35" ht="15.75" x14ac:dyDescent="0.25">
      <c r="B50" s="87"/>
      <c r="C50" s="90"/>
      <c r="D50" s="34" t="s">
        <v>75</v>
      </c>
      <c r="E50" s="48" t="s">
        <v>76</v>
      </c>
      <c r="F50" s="24">
        <v>841400</v>
      </c>
      <c r="G50" s="24">
        <v>650000</v>
      </c>
      <c r="H50" s="24">
        <v>1170153.03</v>
      </c>
      <c r="I50" s="24">
        <v>657600</v>
      </c>
      <c r="J50" s="24">
        <v>526892.02</v>
      </c>
      <c r="K50" s="24">
        <v>221425.22</v>
      </c>
      <c r="L50" s="36">
        <f t="shared" si="9"/>
        <v>0.62620872355597812</v>
      </c>
      <c r="M50" s="36">
        <f t="shared" si="9"/>
        <v>0.3406541846153846</v>
      </c>
      <c r="N50" s="37">
        <f t="shared" si="11"/>
        <v>0.45027616601565351</v>
      </c>
      <c r="O50" s="38">
        <f t="shared" si="11"/>
        <v>0.33671718369829684</v>
      </c>
      <c r="P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5"/>
    </row>
    <row r="51" spans="2:35" ht="15.75" x14ac:dyDescent="0.25">
      <c r="B51" s="87"/>
      <c r="C51" s="90"/>
      <c r="D51" s="92" t="s">
        <v>20</v>
      </c>
      <c r="E51" s="83"/>
      <c r="F51" s="44">
        <f t="shared" ref="F51:K51" si="12">SUM(F45:F50)</f>
        <v>56716097</v>
      </c>
      <c r="G51" s="44">
        <f t="shared" si="12"/>
        <v>5304000</v>
      </c>
      <c r="H51" s="44">
        <f t="shared" si="12"/>
        <v>59764784.020000003</v>
      </c>
      <c r="I51" s="44">
        <f t="shared" si="12"/>
        <v>4809000</v>
      </c>
      <c r="J51" s="44">
        <f t="shared" si="12"/>
        <v>37712141.470000006</v>
      </c>
      <c r="K51" s="44">
        <f t="shared" si="12"/>
        <v>1708242.23</v>
      </c>
      <c r="L51" s="29">
        <f t="shared" si="9"/>
        <v>0.66492836187229187</v>
      </c>
      <c r="M51" s="29">
        <f t="shared" si="9"/>
        <v>0.32206678544494721</v>
      </c>
      <c r="N51" s="30">
        <f>J51/H51</f>
        <v>0.63100941613676398</v>
      </c>
      <c r="O51" s="31">
        <f>K51/I51</f>
        <v>0.35521776460802662</v>
      </c>
      <c r="P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5"/>
    </row>
    <row r="52" spans="2:35" ht="15.75" x14ac:dyDescent="0.25">
      <c r="B52" s="88"/>
      <c r="C52" s="91"/>
      <c r="D52" s="85" t="s">
        <v>15</v>
      </c>
      <c r="E52" s="85"/>
      <c r="F52" s="82">
        <f>F51+G51</f>
        <v>62020097</v>
      </c>
      <c r="G52" s="82"/>
      <c r="H52" s="82">
        <f>H51+I51</f>
        <v>64573784.020000003</v>
      </c>
      <c r="I52" s="82"/>
      <c r="J52" s="82">
        <f>J51+K51</f>
        <v>39420383.700000003</v>
      </c>
      <c r="K52" s="82"/>
      <c r="L52" s="72">
        <f>J52/F52</f>
        <v>0.635606611514974</v>
      </c>
      <c r="M52" s="72"/>
      <c r="N52" s="73">
        <f>J52/H52</f>
        <v>0.61047039906768652</v>
      </c>
      <c r="O52" s="74"/>
      <c r="P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5"/>
    </row>
    <row r="53" spans="2:35" ht="15.75" customHeight="1" x14ac:dyDescent="0.25">
      <c r="B53" s="87">
        <v>12</v>
      </c>
      <c r="C53" s="90" t="s">
        <v>77</v>
      </c>
      <c r="D53" s="22" t="s">
        <v>17</v>
      </c>
      <c r="E53" t="s">
        <v>18</v>
      </c>
      <c r="F53" s="18">
        <v>446979</v>
      </c>
      <c r="G53" s="18">
        <v>80000</v>
      </c>
      <c r="H53" s="18">
        <v>448387.87</v>
      </c>
      <c r="I53" s="18">
        <v>80000</v>
      </c>
      <c r="J53" s="18">
        <v>336209.37</v>
      </c>
      <c r="K53" s="18">
        <v>21762.43</v>
      </c>
      <c r="L53" s="45">
        <f>J53/F53</f>
        <v>0.75218157900035576</v>
      </c>
      <c r="M53" s="45"/>
      <c r="N53" s="46">
        <f>J53/H53</f>
        <v>0.74981816524162437</v>
      </c>
      <c r="O53" s="47">
        <f>K53/I53</f>
        <v>0.27203037499999999</v>
      </c>
      <c r="P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5"/>
    </row>
    <row r="54" spans="2:35" ht="15.75" customHeight="1" x14ac:dyDescent="0.25">
      <c r="B54" s="87"/>
      <c r="C54" s="90"/>
      <c r="D54" s="34" t="s">
        <v>62</v>
      </c>
      <c r="E54" s="48" t="s">
        <v>78</v>
      </c>
      <c r="F54" s="24">
        <v>299388</v>
      </c>
      <c r="G54" s="24">
        <v>50000</v>
      </c>
      <c r="H54" s="24">
        <v>296488</v>
      </c>
      <c r="I54" s="24">
        <v>0</v>
      </c>
      <c r="J54" s="24">
        <v>179138.2</v>
      </c>
      <c r="K54" s="24">
        <v>0</v>
      </c>
      <c r="L54" s="36"/>
      <c r="M54" s="36"/>
      <c r="N54" s="37">
        <f t="shared" si="11"/>
        <v>0.6042005072717952</v>
      </c>
      <c r="O54" s="38"/>
      <c r="P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5"/>
    </row>
    <row r="55" spans="2:35" ht="15.75" customHeight="1" x14ac:dyDescent="0.25">
      <c r="B55" s="87"/>
      <c r="C55" s="90"/>
      <c r="D55" s="34" t="s">
        <v>79</v>
      </c>
      <c r="E55" s="48" t="s">
        <v>80</v>
      </c>
      <c r="F55" s="24">
        <v>449619</v>
      </c>
      <c r="G55" s="24">
        <v>226690</v>
      </c>
      <c r="H55" s="24">
        <v>447992</v>
      </c>
      <c r="I55" s="24">
        <v>226690</v>
      </c>
      <c r="J55" s="24">
        <v>242840.85</v>
      </c>
      <c r="K55" s="24">
        <v>50848.31</v>
      </c>
      <c r="L55" s="36">
        <f t="shared" ref="L55:M64" si="13">J55/F55</f>
        <v>0.54010362106583576</v>
      </c>
      <c r="M55" s="36">
        <f t="shared" si="13"/>
        <v>0.22430768891437644</v>
      </c>
      <c r="N55" s="37">
        <f t="shared" si="11"/>
        <v>0.54206514848479437</v>
      </c>
      <c r="O55" s="38">
        <f t="shared" si="11"/>
        <v>0.22430768891437644</v>
      </c>
      <c r="P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5"/>
    </row>
    <row r="56" spans="2:35" ht="33" customHeight="1" x14ac:dyDescent="0.25">
      <c r="B56" s="87"/>
      <c r="C56" s="90"/>
      <c r="D56" s="34" t="s">
        <v>81</v>
      </c>
      <c r="E56" s="49" t="s">
        <v>82</v>
      </c>
      <c r="F56" s="24">
        <v>377922</v>
      </c>
      <c r="G56" s="24">
        <v>12000</v>
      </c>
      <c r="H56" s="24">
        <v>380822</v>
      </c>
      <c r="I56" s="24">
        <v>12000</v>
      </c>
      <c r="J56" s="24">
        <v>256803.56</v>
      </c>
      <c r="K56" s="24">
        <v>0</v>
      </c>
      <c r="L56" s="36">
        <f t="shared" si="13"/>
        <v>0.67951471467657343</v>
      </c>
      <c r="M56" s="36"/>
      <c r="N56" s="37">
        <f t="shared" si="11"/>
        <v>0.67434013791220049</v>
      </c>
      <c r="O56" s="38">
        <f t="shared" si="11"/>
        <v>0</v>
      </c>
      <c r="P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5"/>
    </row>
    <row r="57" spans="2:35" ht="15.75" customHeight="1" x14ac:dyDescent="0.25">
      <c r="B57" s="87"/>
      <c r="C57" s="90"/>
      <c r="D57" s="34" t="s">
        <v>83</v>
      </c>
      <c r="E57" s="48" t="s">
        <v>84</v>
      </c>
      <c r="F57" s="24">
        <v>260984</v>
      </c>
      <c r="G57" s="24">
        <v>22000</v>
      </c>
      <c r="H57" s="24">
        <v>261384</v>
      </c>
      <c r="I57" s="24">
        <v>22000</v>
      </c>
      <c r="J57" s="24">
        <v>170148.23</v>
      </c>
      <c r="K57" s="24">
        <v>342</v>
      </c>
      <c r="L57" s="36">
        <f t="shared" si="13"/>
        <v>0.65194889341875373</v>
      </c>
      <c r="M57" s="36">
        <f>K57/H57</f>
        <v>1.3084197961619685E-3</v>
      </c>
      <c r="N57" s="37">
        <f t="shared" si="11"/>
        <v>0.65095120588865429</v>
      </c>
      <c r="O57" s="38">
        <f>K57/I57</f>
        <v>1.5545454545454545E-2</v>
      </c>
      <c r="P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5"/>
    </row>
    <row r="58" spans="2:35" ht="15.75" customHeight="1" x14ac:dyDescent="0.25">
      <c r="B58" s="87"/>
      <c r="C58" s="90"/>
      <c r="D58" s="34" t="s">
        <v>85</v>
      </c>
      <c r="E58" s="48" t="s">
        <v>86</v>
      </c>
      <c r="F58" s="24">
        <v>745000</v>
      </c>
      <c r="G58" s="24">
        <v>550000</v>
      </c>
      <c r="H58" s="24">
        <v>745000</v>
      </c>
      <c r="I58" s="24">
        <v>550000</v>
      </c>
      <c r="J58" s="24">
        <v>316547.46000000002</v>
      </c>
      <c r="K58" s="24">
        <v>73018</v>
      </c>
      <c r="L58" s="36">
        <f t="shared" si="13"/>
        <v>0.4248959194630873</v>
      </c>
      <c r="M58" s="42">
        <f>K58/G58</f>
        <v>0.13275999999999999</v>
      </c>
      <c r="N58" s="37">
        <f t="shared" si="11"/>
        <v>0.4248959194630873</v>
      </c>
      <c r="O58" s="43">
        <f t="shared" si="11"/>
        <v>0.13275999999999999</v>
      </c>
      <c r="P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5"/>
    </row>
    <row r="59" spans="2:35" ht="15.75" customHeight="1" x14ac:dyDescent="0.25">
      <c r="B59" s="87"/>
      <c r="C59" s="90"/>
      <c r="D59" s="34" t="s">
        <v>87</v>
      </c>
      <c r="E59" s="48" t="s">
        <v>88</v>
      </c>
      <c r="F59" s="24">
        <v>846878</v>
      </c>
      <c r="G59" s="24">
        <v>292500</v>
      </c>
      <c r="H59" s="24">
        <v>848736</v>
      </c>
      <c r="I59" s="24">
        <v>292500</v>
      </c>
      <c r="J59" s="24">
        <v>466904.57</v>
      </c>
      <c r="K59" s="24">
        <v>60159.09</v>
      </c>
      <c r="L59" s="36">
        <f t="shared" si="13"/>
        <v>0.55132447648893934</v>
      </c>
      <c r="M59" s="42">
        <f>K59/G59</f>
        <v>0.20567210256410257</v>
      </c>
      <c r="N59" s="37">
        <f t="shared" si="11"/>
        <v>0.55011755127625084</v>
      </c>
      <c r="O59" s="43">
        <f t="shared" si="11"/>
        <v>0.20567210256410257</v>
      </c>
      <c r="P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5"/>
    </row>
    <row r="60" spans="2:35" ht="15.75" customHeight="1" x14ac:dyDescent="0.25">
      <c r="B60" s="87"/>
      <c r="C60" s="90"/>
      <c r="D60" s="34" t="s">
        <v>89</v>
      </c>
      <c r="E60" s="48" t="s">
        <v>90</v>
      </c>
      <c r="F60" s="24">
        <v>1521563</v>
      </c>
      <c r="G60" s="24">
        <v>1487500</v>
      </c>
      <c r="H60" s="24">
        <v>1523982</v>
      </c>
      <c r="I60" s="24">
        <v>1487500</v>
      </c>
      <c r="J60" s="24">
        <v>922719.79</v>
      </c>
      <c r="K60" s="24">
        <v>427570.54</v>
      </c>
      <c r="L60" s="36">
        <f t="shared" si="13"/>
        <v>0.60642890895743395</v>
      </c>
      <c r="M60" s="36">
        <f t="shared" si="13"/>
        <v>0.28744237983193277</v>
      </c>
      <c r="N60" s="37">
        <f t="shared" si="11"/>
        <v>0.60546633096716362</v>
      </c>
      <c r="O60" s="38">
        <f t="shared" si="11"/>
        <v>0.28744237983193277</v>
      </c>
      <c r="P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5"/>
    </row>
    <row r="61" spans="2:35" ht="15.75" customHeight="1" x14ac:dyDescent="0.25">
      <c r="B61" s="87"/>
      <c r="C61" s="90"/>
      <c r="D61" s="34" t="s">
        <v>91</v>
      </c>
      <c r="E61" s="48" t="s">
        <v>92</v>
      </c>
      <c r="F61" s="24">
        <v>3132000</v>
      </c>
      <c r="G61" s="24">
        <v>1378469</v>
      </c>
      <c r="H61" s="24">
        <v>3135470</v>
      </c>
      <c r="I61" s="24">
        <v>1378469</v>
      </c>
      <c r="J61" s="24">
        <v>2001990.13</v>
      </c>
      <c r="K61" s="24">
        <v>342707.17</v>
      </c>
      <c r="L61" s="36">
        <f t="shared" si="13"/>
        <v>0.63920502234993615</v>
      </c>
      <c r="M61" s="36">
        <f t="shared" si="13"/>
        <v>0.24861434678618088</v>
      </c>
      <c r="N61" s="37">
        <f t="shared" si="11"/>
        <v>0.63849761917671033</v>
      </c>
      <c r="O61" s="38">
        <f t="shared" si="11"/>
        <v>0.24861434678618088</v>
      </c>
      <c r="P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5"/>
    </row>
    <row r="62" spans="2:35" ht="15.75" customHeight="1" x14ac:dyDescent="0.25">
      <c r="B62" s="87"/>
      <c r="C62" s="90"/>
      <c r="D62" s="50">
        <v>10220</v>
      </c>
      <c r="E62" s="48" t="s">
        <v>93</v>
      </c>
      <c r="F62" s="24">
        <v>40800090</v>
      </c>
      <c r="G62" s="24">
        <v>0</v>
      </c>
      <c r="H62" s="24">
        <v>40800090</v>
      </c>
      <c r="I62" s="24">
        <v>0</v>
      </c>
      <c r="J62" s="24">
        <v>26814238</v>
      </c>
      <c r="K62" s="24">
        <v>0</v>
      </c>
      <c r="L62" s="36">
        <f t="shared" si="13"/>
        <v>0.65721026595774668</v>
      </c>
      <c r="M62" s="36"/>
      <c r="N62" s="37">
        <f t="shared" si="11"/>
        <v>0.65721026595774668</v>
      </c>
      <c r="O62" s="38"/>
      <c r="P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5"/>
    </row>
    <row r="63" spans="2:35" ht="15.75" customHeight="1" x14ac:dyDescent="0.25">
      <c r="B63" s="87"/>
      <c r="C63" s="90"/>
      <c r="D63" s="50">
        <v>10550</v>
      </c>
      <c r="E63" s="48" t="s">
        <v>94</v>
      </c>
      <c r="F63" s="24">
        <v>2775547</v>
      </c>
      <c r="G63" s="24">
        <v>251000</v>
      </c>
      <c r="H63" s="24">
        <v>2776547</v>
      </c>
      <c r="I63" s="24">
        <v>251000</v>
      </c>
      <c r="J63" s="24">
        <v>1483693.83</v>
      </c>
      <c r="K63" s="24">
        <v>1794.22</v>
      </c>
      <c r="L63" s="36">
        <f t="shared" si="13"/>
        <v>0.53455907249994328</v>
      </c>
      <c r="M63" s="36">
        <f>K63/G63</f>
        <v>7.1482868525896415E-3</v>
      </c>
      <c r="N63" s="37">
        <f t="shared" si="11"/>
        <v>0.53436654592917032</v>
      </c>
      <c r="O63" s="38">
        <f>K63/I63</f>
        <v>7.1482868525896415E-3</v>
      </c>
      <c r="P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5"/>
    </row>
    <row r="64" spans="2:35" ht="15.75" customHeight="1" x14ac:dyDescent="0.25">
      <c r="B64" s="87"/>
      <c r="C64" s="90"/>
      <c r="D64" s="94" t="s">
        <v>20</v>
      </c>
      <c r="E64" s="94"/>
      <c r="F64" s="51">
        <f>SUM(F53:F63)</f>
        <v>51655970</v>
      </c>
      <c r="G64" s="51">
        <f t="shared" ref="G64:K64" si="14">SUM(G53:G63)</f>
        <v>4350159</v>
      </c>
      <c r="H64" s="51">
        <f t="shared" si="14"/>
        <v>51664898.869999997</v>
      </c>
      <c r="I64" s="51">
        <f t="shared" si="14"/>
        <v>4300159</v>
      </c>
      <c r="J64" s="51">
        <f t="shared" si="14"/>
        <v>33191233.990000002</v>
      </c>
      <c r="K64" s="51">
        <f t="shared" si="14"/>
        <v>978201.76</v>
      </c>
      <c r="L64" s="52">
        <f>J64/F64</f>
        <v>0.64254400778845122</v>
      </c>
      <c r="M64" s="45">
        <f t="shared" si="13"/>
        <v>0.22486574858528161</v>
      </c>
      <c r="N64" s="53">
        <f t="shared" si="11"/>
        <v>0.64243296156480034</v>
      </c>
      <c r="O64" s="54">
        <f>K64/I64</f>
        <v>0.22748036991190326</v>
      </c>
      <c r="P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5"/>
    </row>
    <row r="65" spans="2:35" ht="15.75" x14ac:dyDescent="0.25">
      <c r="B65" s="87"/>
      <c r="C65" s="90"/>
      <c r="D65" s="85" t="s">
        <v>15</v>
      </c>
      <c r="E65" s="85"/>
      <c r="F65" s="82">
        <f>F64+G64</f>
        <v>56006129</v>
      </c>
      <c r="G65" s="82"/>
      <c r="H65" s="82">
        <f>H64+I64</f>
        <v>55965057.869999997</v>
      </c>
      <c r="I65" s="82"/>
      <c r="J65" s="82">
        <f>J64+K64</f>
        <v>34169435.75</v>
      </c>
      <c r="K65" s="82"/>
      <c r="L65" s="72">
        <f t="shared" ref="L65:M77" si="15">J65/F65</f>
        <v>0.6101017220811672</v>
      </c>
      <c r="M65" s="72"/>
      <c r="N65" s="73">
        <f t="shared" ref="N65:O77" si="16">J65/H65</f>
        <v>0.61054945800952143</v>
      </c>
      <c r="O65" s="74"/>
      <c r="P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5"/>
    </row>
    <row r="66" spans="2:35" ht="15.75" customHeight="1" x14ac:dyDescent="0.25">
      <c r="B66" s="86">
        <v>13</v>
      </c>
      <c r="C66" s="89" t="s">
        <v>95</v>
      </c>
      <c r="D66" s="22" t="s">
        <v>17</v>
      </c>
      <c r="E66" t="s">
        <v>18</v>
      </c>
      <c r="F66" s="18">
        <v>445013</v>
      </c>
      <c r="G66" s="18">
        <v>22300</v>
      </c>
      <c r="H66" s="18">
        <v>461013</v>
      </c>
      <c r="I66" s="18">
        <v>22300</v>
      </c>
      <c r="J66" s="18">
        <v>255979.51999999999</v>
      </c>
      <c r="K66" s="18">
        <v>948.36</v>
      </c>
      <c r="L66" s="45">
        <f t="shared" si="15"/>
        <v>0.5752180722810345</v>
      </c>
      <c r="M66" s="45">
        <f>K66/G66</f>
        <v>4.2527354260089689E-2</v>
      </c>
      <c r="N66" s="46">
        <f t="shared" si="16"/>
        <v>0.55525445052525635</v>
      </c>
      <c r="O66" s="47">
        <f>K66/I66</f>
        <v>4.2527354260089689E-2</v>
      </c>
      <c r="P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5"/>
    </row>
    <row r="67" spans="2:35" ht="15.75" customHeight="1" x14ac:dyDescent="0.25">
      <c r="B67" s="87"/>
      <c r="C67" s="90"/>
      <c r="D67" s="34" t="s">
        <v>96</v>
      </c>
      <c r="E67" s="48" t="s">
        <v>97</v>
      </c>
      <c r="F67" s="24">
        <v>1448051</v>
      </c>
      <c r="G67" s="24">
        <v>0</v>
      </c>
      <c r="H67" s="24">
        <v>1448151</v>
      </c>
      <c r="I67" s="24">
        <v>0</v>
      </c>
      <c r="J67" s="24">
        <v>518611.45</v>
      </c>
      <c r="K67" s="24">
        <v>0</v>
      </c>
      <c r="L67" s="36">
        <f t="shared" si="15"/>
        <v>0.35814446452507542</v>
      </c>
      <c r="M67" s="36"/>
      <c r="N67" s="37">
        <f t="shared" si="16"/>
        <v>0.35811973337034608</v>
      </c>
      <c r="O67" s="38"/>
      <c r="P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5"/>
    </row>
    <row r="68" spans="2:35" ht="15.75" customHeight="1" x14ac:dyDescent="0.25">
      <c r="B68" s="87"/>
      <c r="C68" s="90"/>
      <c r="D68" s="34" t="s">
        <v>98</v>
      </c>
      <c r="E68" s="48" t="s">
        <v>99</v>
      </c>
      <c r="F68" s="24">
        <v>6362045</v>
      </c>
      <c r="G68" s="24">
        <v>474754</v>
      </c>
      <c r="H68" s="24">
        <v>5741185</v>
      </c>
      <c r="I68" s="24">
        <v>474754</v>
      </c>
      <c r="J68" s="24">
        <v>3330095.16</v>
      </c>
      <c r="K68" s="24">
        <v>106102.59</v>
      </c>
      <c r="L68" s="36">
        <f t="shared" si="15"/>
        <v>0.52343156327878848</v>
      </c>
      <c r="M68" s="36">
        <f>K68/G68</f>
        <v>0.22348961778099816</v>
      </c>
      <c r="N68" s="37">
        <f t="shared" si="16"/>
        <v>0.58003620506916254</v>
      </c>
      <c r="O68" s="38">
        <f>K68/I68</f>
        <v>0.22348961778099816</v>
      </c>
      <c r="P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5"/>
    </row>
    <row r="69" spans="2:35" ht="15.75" x14ac:dyDescent="0.25">
      <c r="B69" s="87"/>
      <c r="C69" s="90"/>
      <c r="D69" s="34" t="s">
        <v>100</v>
      </c>
      <c r="E69" s="48" t="s">
        <v>101</v>
      </c>
      <c r="F69" s="24">
        <v>36654465</v>
      </c>
      <c r="G69" s="24">
        <v>2801708</v>
      </c>
      <c r="H69" s="24">
        <v>37351085</v>
      </c>
      <c r="I69" s="24">
        <v>2945403</v>
      </c>
      <c r="J69" s="24">
        <v>24872745.539999999</v>
      </c>
      <c r="K69" s="24">
        <v>1457517.67</v>
      </c>
      <c r="L69" s="36">
        <f t="shared" si="15"/>
        <v>0.67857341636278146</v>
      </c>
      <c r="M69" s="36">
        <f>K69/G69</f>
        <v>0.52022468794035637</v>
      </c>
      <c r="N69" s="37">
        <f t="shared" si="16"/>
        <v>0.66591761765421265</v>
      </c>
      <c r="O69" s="38">
        <f>K69/I69</f>
        <v>0.49484490577350532</v>
      </c>
      <c r="P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5"/>
    </row>
    <row r="70" spans="2:35" ht="15.75" x14ac:dyDescent="0.25">
      <c r="B70" s="87"/>
      <c r="C70" s="90"/>
      <c r="D70" s="34" t="s">
        <v>102</v>
      </c>
      <c r="E70" s="48" t="s">
        <v>103</v>
      </c>
      <c r="F70" s="24">
        <v>4637287</v>
      </c>
      <c r="G70" s="24">
        <v>382000</v>
      </c>
      <c r="H70" s="24">
        <v>4498227</v>
      </c>
      <c r="I70" s="24">
        <v>234836</v>
      </c>
      <c r="J70" s="24">
        <v>2704982.67</v>
      </c>
      <c r="K70" s="24">
        <v>128272.36</v>
      </c>
      <c r="L70" s="36">
        <f t="shared" si="15"/>
        <v>0.58331146422466407</v>
      </c>
      <c r="M70" s="36">
        <f>K70/G70</f>
        <v>0.33579151832460735</v>
      </c>
      <c r="N70" s="37">
        <f t="shared" si="16"/>
        <v>0.60134418961070657</v>
      </c>
      <c r="O70" s="38">
        <f>K70/I70</f>
        <v>0.54622102233047742</v>
      </c>
      <c r="P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5"/>
    </row>
    <row r="71" spans="2:35" ht="15.75" x14ac:dyDescent="0.25">
      <c r="B71" s="87"/>
      <c r="C71" s="90"/>
      <c r="D71" s="50">
        <v>10430</v>
      </c>
      <c r="E71" s="48" t="s">
        <v>104</v>
      </c>
      <c r="F71" s="24">
        <v>27246590</v>
      </c>
      <c r="G71" s="24">
        <v>255938</v>
      </c>
      <c r="H71" s="24">
        <v>27305790</v>
      </c>
      <c r="I71" s="24">
        <v>154398</v>
      </c>
      <c r="J71" s="24">
        <v>16414603.439999999</v>
      </c>
      <c r="K71" s="24">
        <v>36722.22</v>
      </c>
      <c r="L71" s="36">
        <f t="shared" si="15"/>
        <v>0.60244615711544081</v>
      </c>
      <c r="M71" s="36">
        <f>K71/G71</f>
        <v>0.14348092116059358</v>
      </c>
      <c r="N71" s="37">
        <f t="shared" si="16"/>
        <v>0.60114003074073297</v>
      </c>
      <c r="O71" s="38">
        <f>K71/I71</f>
        <v>0.23784129328100106</v>
      </c>
      <c r="P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5"/>
    </row>
    <row r="72" spans="2:35" ht="15.75" x14ac:dyDescent="0.25">
      <c r="B72" s="87"/>
      <c r="C72" s="90"/>
      <c r="D72" s="83" t="s">
        <v>20</v>
      </c>
      <c r="E72" s="83"/>
      <c r="F72" s="44">
        <f t="shared" ref="F72:K72" si="17">SUM(F66:F71)</f>
        <v>76793451</v>
      </c>
      <c r="G72" s="44">
        <f t="shared" si="17"/>
        <v>3936700</v>
      </c>
      <c r="H72" s="44">
        <f t="shared" si="17"/>
        <v>76805451</v>
      </c>
      <c r="I72" s="44">
        <f t="shared" si="17"/>
        <v>3831691</v>
      </c>
      <c r="J72" s="44">
        <f t="shared" si="17"/>
        <v>48097017.779999994</v>
      </c>
      <c r="K72" s="44">
        <f t="shared" si="17"/>
        <v>1729563.2</v>
      </c>
      <c r="L72" s="29">
        <f t="shared" si="15"/>
        <v>0.62631666051835588</v>
      </c>
      <c r="M72" s="29">
        <f>K72/G72</f>
        <v>0.43934340945461936</v>
      </c>
      <c r="N72" s="30">
        <f t="shared" si="16"/>
        <v>0.62621880548556375</v>
      </c>
      <c r="O72" s="31">
        <f>K72/I72</f>
        <v>0.45138378851530564</v>
      </c>
      <c r="P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5"/>
    </row>
    <row r="73" spans="2:35" ht="15.75" x14ac:dyDescent="0.25">
      <c r="B73" s="88"/>
      <c r="C73" s="91"/>
      <c r="D73" s="85" t="s">
        <v>15</v>
      </c>
      <c r="E73" s="85"/>
      <c r="F73" s="82">
        <f>F72+G72</f>
        <v>80730151</v>
      </c>
      <c r="G73" s="82"/>
      <c r="H73" s="82">
        <f>H72+I72</f>
        <v>80637142</v>
      </c>
      <c r="I73" s="82"/>
      <c r="J73" s="82">
        <f>J72+K72</f>
        <v>49826580.979999997</v>
      </c>
      <c r="K73" s="82"/>
      <c r="L73" s="72">
        <f t="shared" si="15"/>
        <v>0.61719915499724509</v>
      </c>
      <c r="M73" s="72"/>
      <c r="N73" s="73">
        <f t="shared" si="16"/>
        <v>0.61791104873235703</v>
      </c>
      <c r="O73" s="74"/>
      <c r="P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5"/>
    </row>
    <row r="74" spans="2:35" ht="15.75" x14ac:dyDescent="0.25">
      <c r="B74" s="87">
        <v>14</v>
      </c>
      <c r="C74" s="90" t="s">
        <v>105</v>
      </c>
      <c r="D74" s="22" t="s">
        <v>17</v>
      </c>
      <c r="E74" t="s">
        <v>18</v>
      </c>
      <c r="F74" s="18">
        <v>723936</v>
      </c>
      <c r="G74" s="18">
        <v>793790</v>
      </c>
      <c r="H74" s="18">
        <v>891733.93</v>
      </c>
      <c r="I74" s="18">
        <v>641800</v>
      </c>
      <c r="J74" s="18">
        <v>581617.52</v>
      </c>
      <c r="K74" s="18">
        <v>401583.47</v>
      </c>
      <c r="L74" s="45">
        <f t="shared" si="15"/>
        <v>0.80341013570260356</v>
      </c>
      <c r="M74" s="45">
        <f>K74/G74</f>
        <v>0.50590643621108855</v>
      </c>
      <c r="N74" s="46">
        <f t="shared" si="16"/>
        <v>0.6522321293751826</v>
      </c>
      <c r="O74" s="47">
        <f>K74/I74</f>
        <v>0.62571435026487998</v>
      </c>
      <c r="P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5"/>
    </row>
    <row r="75" spans="2:35" ht="15.75" x14ac:dyDescent="0.25">
      <c r="B75" s="87"/>
      <c r="C75" s="90"/>
      <c r="D75" s="22" t="s">
        <v>13</v>
      </c>
      <c r="E75" t="s">
        <v>106</v>
      </c>
      <c r="F75" s="18">
        <v>67044</v>
      </c>
      <c r="G75" s="18">
        <v>5000</v>
      </c>
      <c r="H75" s="18">
        <v>61644</v>
      </c>
      <c r="I75" s="18">
        <v>5000</v>
      </c>
      <c r="J75" s="18">
        <v>32305.18</v>
      </c>
      <c r="K75" s="18">
        <v>0</v>
      </c>
      <c r="L75" s="45">
        <f t="shared" si="15"/>
        <v>0.4818504265855259</v>
      </c>
      <c r="M75" s="45"/>
      <c r="N75" s="46">
        <f t="shared" si="16"/>
        <v>0.52406041139445847</v>
      </c>
      <c r="O75" s="47"/>
      <c r="P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5"/>
    </row>
    <row r="76" spans="2:35" ht="15.75" x14ac:dyDescent="0.25">
      <c r="B76" s="87"/>
      <c r="C76" s="90"/>
      <c r="D76" s="22" t="s">
        <v>58</v>
      </c>
      <c r="E76" t="s">
        <v>107</v>
      </c>
      <c r="F76" s="18">
        <v>108150</v>
      </c>
      <c r="G76" s="18">
        <v>30000</v>
      </c>
      <c r="H76" s="18">
        <v>116950</v>
      </c>
      <c r="I76" s="18">
        <v>173000</v>
      </c>
      <c r="J76" s="18">
        <v>58711.63</v>
      </c>
      <c r="K76" s="18">
        <v>41682.800000000003</v>
      </c>
      <c r="L76" s="45">
        <f t="shared" si="15"/>
        <v>0.54287221451687473</v>
      </c>
      <c r="M76" s="45">
        <f t="shared" si="15"/>
        <v>1.3894266666666668</v>
      </c>
      <c r="N76" s="46">
        <f t="shared" si="16"/>
        <v>0.50202334330910647</v>
      </c>
      <c r="O76" s="47">
        <f t="shared" si="16"/>
        <v>0.24094104046242776</v>
      </c>
      <c r="P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5"/>
    </row>
    <row r="77" spans="2:35" ht="15.75" x14ac:dyDescent="0.25">
      <c r="B77" s="87"/>
      <c r="C77" s="90"/>
      <c r="D77" s="22" t="s">
        <v>64</v>
      </c>
      <c r="E77" t="s">
        <v>108</v>
      </c>
      <c r="F77" s="18">
        <v>18440</v>
      </c>
      <c r="G77" s="18">
        <v>200</v>
      </c>
      <c r="H77" s="18">
        <v>18540</v>
      </c>
      <c r="I77" s="18">
        <v>200</v>
      </c>
      <c r="J77" s="18">
        <v>9960.35</v>
      </c>
      <c r="K77" s="18">
        <v>0</v>
      </c>
      <c r="L77" s="45">
        <f t="shared" si="15"/>
        <v>0.54014913232104123</v>
      </c>
      <c r="M77" s="45"/>
      <c r="N77" s="46">
        <f t="shared" si="16"/>
        <v>0.53723570658036679</v>
      </c>
      <c r="O77" s="47"/>
      <c r="P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5"/>
    </row>
    <row r="78" spans="2:35" ht="15.75" x14ac:dyDescent="0.25">
      <c r="B78" s="87"/>
      <c r="C78" s="90"/>
      <c r="D78" s="22" t="s">
        <v>109</v>
      </c>
      <c r="E78" t="s">
        <v>110</v>
      </c>
      <c r="F78" s="18">
        <v>2412446</v>
      </c>
      <c r="G78" s="18">
        <v>3000</v>
      </c>
      <c r="H78" s="18">
        <v>2412646</v>
      </c>
      <c r="I78" s="18">
        <v>3000</v>
      </c>
      <c r="J78" s="18">
        <v>867684.93</v>
      </c>
      <c r="K78" s="18">
        <v>0</v>
      </c>
      <c r="L78" s="45">
        <f>J78/F78</f>
        <v>0.35967019779924608</v>
      </c>
      <c r="M78" s="45"/>
      <c r="N78" s="46">
        <f>J78/H78</f>
        <v>0.35964038238514895</v>
      </c>
      <c r="O78" s="47"/>
      <c r="P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5"/>
    </row>
    <row r="79" spans="2:35" ht="15.75" x14ac:dyDescent="0.25">
      <c r="B79" s="87"/>
      <c r="C79" s="90"/>
      <c r="D79" s="22" t="s">
        <v>111</v>
      </c>
      <c r="E79" t="s">
        <v>112</v>
      </c>
      <c r="F79" s="18">
        <v>120350</v>
      </c>
      <c r="G79" s="18">
        <v>2000</v>
      </c>
      <c r="H79" s="18">
        <v>117250</v>
      </c>
      <c r="I79" s="18">
        <v>2000</v>
      </c>
      <c r="J79" s="18">
        <v>57093.07</v>
      </c>
      <c r="K79" s="18">
        <v>411.48</v>
      </c>
      <c r="L79" s="45">
        <f t="shared" ref="L79:M86" si="18">J79/F79</f>
        <v>0.47439194017449104</v>
      </c>
      <c r="M79" s="45">
        <f>K79/G79</f>
        <v>0.20574000000000001</v>
      </c>
      <c r="N79" s="46">
        <f t="shared" ref="N79:O86" si="19">J79/H79</f>
        <v>0.48693449893390189</v>
      </c>
      <c r="O79" s="47">
        <f>K79/I79</f>
        <v>0.20574000000000001</v>
      </c>
      <c r="P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5"/>
    </row>
    <row r="80" spans="2:35" ht="15.75" x14ac:dyDescent="0.25">
      <c r="B80" s="87"/>
      <c r="C80" s="90"/>
      <c r="D80" s="22" t="s">
        <v>113</v>
      </c>
      <c r="E80" t="s">
        <v>114</v>
      </c>
      <c r="F80" s="18">
        <v>297936</v>
      </c>
      <c r="G80" s="18">
        <v>5000</v>
      </c>
      <c r="H80" s="18">
        <v>298486</v>
      </c>
      <c r="I80" s="18">
        <v>5000</v>
      </c>
      <c r="J80" s="18">
        <v>181787.15</v>
      </c>
      <c r="K80" s="18">
        <v>0</v>
      </c>
      <c r="L80" s="45">
        <f t="shared" si="18"/>
        <v>0.61015503329574139</v>
      </c>
      <c r="M80" s="45"/>
      <c r="N80" s="46">
        <f t="shared" si="19"/>
        <v>0.60903074181033612</v>
      </c>
      <c r="O80" s="47"/>
      <c r="P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5"/>
    </row>
    <row r="81" spans="2:35" ht="15.75" x14ac:dyDescent="0.25">
      <c r="B81" s="87"/>
      <c r="C81" s="90"/>
      <c r="D81" s="22" t="s">
        <v>115</v>
      </c>
      <c r="E81" t="s">
        <v>116</v>
      </c>
      <c r="F81" s="18">
        <v>8872240</v>
      </c>
      <c r="G81" s="18">
        <v>700000</v>
      </c>
      <c r="H81" s="18">
        <v>8880390</v>
      </c>
      <c r="I81" s="18">
        <v>769287</v>
      </c>
      <c r="J81" s="18">
        <v>5291544.75</v>
      </c>
      <c r="K81" s="18">
        <v>166334.28</v>
      </c>
      <c r="L81" s="45">
        <f t="shared" si="18"/>
        <v>0.59641587130194851</v>
      </c>
      <c r="M81" s="45">
        <f t="shared" si="18"/>
        <v>0.23762040000000001</v>
      </c>
      <c r="N81" s="46">
        <f t="shared" si="19"/>
        <v>0.59586850915331424</v>
      </c>
      <c r="O81" s="47">
        <f t="shared" si="19"/>
        <v>0.21621875840876031</v>
      </c>
      <c r="P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5"/>
    </row>
    <row r="82" spans="2:35" ht="15.75" x14ac:dyDescent="0.25">
      <c r="B82" s="87"/>
      <c r="C82" s="90"/>
      <c r="D82" s="22" t="s">
        <v>117</v>
      </c>
      <c r="E82" t="s">
        <v>118</v>
      </c>
      <c r="F82" s="18">
        <v>211388</v>
      </c>
      <c r="G82" s="18">
        <v>2000</v>
      </c>
      <c r="H82" s="18">
        <v>211838</v>
      </c>
      <c r="I82" s="18">
        <v>2000</v>
      </c>
      <c r="J82" s="18">
        <v>133993.98000000001</v>
      </c>
      <c r="K82" s="18">
        <v>0</v>
      </c>
      <c r="L82" s="45">
        <f t="shared" si="18"/>
        <v>0.63387694665733163</v>
      </c>
      <c r="M82" s="45"/>
      <c r="N82" s="46">
        <f t="shared" si="19"/>
        <v>0.63253042419207139</v>
      </c>
      <c r="O82" s="47"/>
      <c r="P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5"/>
    </row>
    <row r="83" spans="2:35" ht="15.75" x14ac:dyDescent="0.25">
      <c r="B83" s="87"/>
      <c r="C83" s="90"/>
      <c r="D83" s="83" t="s">
        <v>20</v>
      </c>
      <c r="E83" s="83"/>
      <c r="F83" s="44">
        <f t="shared" ref="F83:K83" si="20">SUM(F74:F82)</f>
        <v>12831930</v>
      </c>
      <c r="G83" s="44">
        <f t="shared" si="20"/>
        <v>1540990</v>
      </c>
      <c r="H83" s="44">
        <f t="shared" si="20"/>
        <v>13009477.93</v>
      </c>
      <c r="I83" s="44">
        <f t="shared" si="20"/>
        <v>1601287</v>
      </c>
      <c r="J83" s="44">
        <f t="shared" si="20"/>
        <v>7214698.5600000005</v>
      </c>
      <c r="K83" s="44">
        <f t="shared" si="20"/>
        <v>610012.02999999991</v>
      </c>
      <c r="L83" s="29">
        <f>J83/F83</f>
        <v>0.56224578531834268</v>
      </c>
      <c r="M83" s="29">
        <f>K83/G83</f>
        <v>0.39585722814554275</v>
      </c>
      <c r="N83" s="30">
        <f>J83/H83</f>
        <v>0.55457248928973746</v>
      </c>
      <c r="O83" s="31">
        <f>K83/I83</f>
        <v>0.38095109121600307</v>
      </c>
      <c r="P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5"/>
    </row>
    <row r="84" spans="2:35" ht="15.75" x14ac:dyDescent="0.25">
      <c r="B84" s="87"/>
      <c r="C84" s="90"/>
      <c r="D84" s="85" t="s">
        <v>15</v>
      </c>
      <c r="E84" s="85"/>
      <c r="F84" s="82">
        <f>F83+G83</f>
        <v>14372920</v>
      </c>
      <c r="G84" s="82"/>
      <c r="H84" s="82">
        <f>H83+I83</f>
        <v>14610764.93</v>
      </c>
      <c r="I84" s="82"/>
      <c r="J84" s="82">
        <f>J83+K83</f>
        <v>7824710.5900000008</v>
      </c>
      <c r="K84" s="82"/>
      <c r="L84" s="72">
        <f>J84/F84</f>
        <v>0.54440646646610436</v>
      </c>
      <c r="M84" s="72"/>
      <c r="N84" s="73">
        <f>J84/H84</f>
        <v>0.53554421192101143</v>
      </c>
      <c r="O84" s="74"/>
      <c r="P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5"/>
    </row>
    <row r="85" spans="2:35" ht="15.75" x14ac:dyDescent="0.25">
      <c r="B85" s="86">
        <v>15</v>
      </c>
      <c r="C85" s="89" t="s">
        <v>119</v>
      </c>
      <c r="D85" s="22" t="s">
        <v>17</v>
      </c>
      <c r="E85" t="s">
        <v>18</v>
      </c>
      <c r="F85" s="18">
        <v>338490</v>
      </c>
      <c r="G85" s="18">
        <v>260000</v>
      </c>
      <c r="H85" s="18">
        <v>339790</v>
      </c>
      <c r="I85" s="18">
        <v>38000</v>
      </c>
      <c r="J85" s="18">
        <v>147997.41</v>
      </c>
      <c r="K85" s="18">
        <v>666.3</v>
      </c>
      <c r="L85" s="45">
        <f t="shared" si="18"/>
        <v>0.4372283080740938</v>
      </c>
      <c r="M85" s="45">
        <f>K85/G85</f>
        <v>2.5626923076923075E-3</v>
      </c>
      <c r="N85" s="46">
        <f t="shared" si="19"/>
        <v>0.43555551958562644</v>
      </c>
      <c r="O85" s="47">
        <f>K85/I85</f>
        <v>1.7534210526315788E-2</v>
      </c>
      <c r="P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5"/>
    </row>
    <row r="86" spans="2:35" ht="15.75" x14ac:dyDescent="0.25">
      <c r="B86" s="87"/>
      <c r="C86" s="90"/>
      <c r="D86" s="22" t="s">
        <v>13</v>
      </c>
      <c r="E86" t="s">
        <v>120</v>
      </c>
      <c r="F86" s="18">
        <v>2907230</v>
      </c>
      <c r="G86" s="18">
        <v>50000</v>
      </c>
      <c r="H86" s="18">
        <v>2907230</v>
      </c>
      <c r="I86" s="18">
        <v>50000</v>
      </c>
      <c r="J86" s="18">
        <v>1206216.83</v>
      </c>
      <c r="K86" s="18">
        <v>21760.400000000001</v>
      </c>
      <c r="L86" s="45">
        <f t="shared" si="18"/>
        <v>0.41490244321914677</v>
      </c>
      <c r="M86" s="45">
        <f t="shared" si="18"/>
        <v>0.43520800000000004</v>
      </c>
      <c r="N86" s="46">
        <f t="shared" si="19"/>
        <v>0.41490244321914677</v>
      </c>
      <c r="O86" s="47">
        <f t="shared" si="19"/>
        <v>0.43520800000000004</v>
      </c>
      <c r="P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5"/>
    </row>
    <row r="87" spans="2:35" ht="15.75" x14ac:dyDescent="0.25">
      <c r="B87" s="87"/>
      <c r="C87" s="90"/>
      <c r="D87" s="22" t="s">
        <v>58</v>
      </c>
      <c r="E87" t="s">
        <v>121</v>
      </c>
      <c r="F87" s="18">
        <v>318580</v>
      </c>
      <c r="G87" s="18">
        <v>0</v>
      </c>
      <c r="H87" s="18">
        <v>318580</v>
      </c>
      <c r="I87" s="18">
        <v>0</v>
      </c>
      <c r="J87" s="18">
        <v>212838.85</v>
      </c>
      <c r="K87" s="18">
        <v>0</v>
      </c>
      <c r="L87" s="45">
        <f>J87/F87</f>
        <v>0.6680860380438195</v>
      </c>
      <c r="M87" s="45"/>
      <c r="N87" s="46">
        <f>J87/H87</f>
        <v>0.6680860380438195</v>
      </c>
      <c r="O87" s="47"/>
      <c r="P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5"/>
    </row>
    <row r="88" spans="2:35" ht="15.75" x14ac:dyDescent="0.25">
      <c r="B88" s="87"/>
      <c r="C88" s="90"/>
      <c r="D88" s="22" t="s">
        <v>62</v>
      </c>
      <c r="E88" t="s">
        <v>122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16.8</v>
      </c>
      <c r="L88" s="45"/>
      <c r="M88" s="45"/>
      <c r="N88" s="46"/>
      <c r="O88" s="47"/>
      <c r="P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5"/>
    </row>
    <row r="89" spans="2:35" ht="15.75" x14ac:dyDescent="0.25">
      <c r="B89" s="87"/>
      <c r="C89" s="90"/>
      <c r="D89" s="83" t="s">
        <v>20</v>
      </c>
      <c r="E89" s="83"/>
      <c r="F89" s="44">
        <f t="shared" ref="F89:K89" si="21">SUM(F85:F88)</f>
        <v>3564300</v>
      </c>
      <c r="G89" s="44">
        <f t="shared" si="21"/>
        <v>310000</v>
      </c>
      <c r="H89" s="44">
        <f t="shared" si="21"/>
        <v>3565600</v>
      </c>
      <c r="I89" s="44">
        <f t="shared" si="21"/>
        <v>88000</v>
      </c>
      <c r="J89" s="44">
        <f t="shared" si="21"/>
        <v>1567053.09</v>
      </c>
      <c r="K89" s="44">
        <f t="shared" si="21"/>
        <v>22443.5</v>
      </c>
      <c r="L89" s="29">
        <f>J89/F89</f>
        <v>0.43965241141318073</v>
      </c>
      <c r="M89" s="29">
        <f>K89/G89</f>
        <v>7.2398387096774194E-2</v>
      </c>
      <c r="N89" s="30">
        <f>J89/H89</f>
        <v>0.43949211633385687</v>
      </c>
      <c r="O89" s="31">
        <f>K89/I89</f>
        <v>0.25503977272727274</v>
      </c>
      <c r="P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5"/>
    </row>
    <row r="90" spans="2:35" ht="15.75" x14ac:dyDescent="0.25">
      <c r="B90" s="88"/>
      <c r="C90" s="91"/>
      <c r="D90" s="85" t="s">
        <v>15</v>
      </c>
      <c r="E90" s="85"/>
      <c r="F90" s="82">
        <f>F89+G89</f>
        <v>3874300</v>
      </c>
      <c r="G90" s="82"/>
      <c r="H90" s="82">
        <f>H89+I89</f>
        <v>3653600</v>
      </c>
      <c r="I90" s="82"/>
      <c r="J90" s="82">
        <f>J89+K89</f>
        <v>1589496.59</v>
      </c>
      <c r="K90" s="82"/>
      <c r="L90" s="72">
        <f>J90/F90</f>
        <v>0.41026678109593995</v>
      </c>
      <c r="M90" s="72"/>
      <c r="N90" s="73">
        <f>J90/H90</f>
        <v>0.43504942796146268</v>
      </c>
      <c r="O90" s="74"/>
      <c r="P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5"/>
    </row>
    <row r="91" spans="2:35" ht="15.75" x14ac:dyDescent="0.25">
      <c r="B91" s="87">
        <v>16</v>
      </c>
      <c r="C91" s="90" t="s">
        <v>123</v>
      </c>
      <c r="D91" s="22" t="s">
        <v>17</v>
      </c>
      <c r="E91" t="s">
        <v>18</v>
      </c>
      <c r="F91" s="18">
        <v>1582495</v>
      </c>
      <c r="G91" s="18">
        <v>92849</v>
      </c>
      <c r="H91" s="18">
        <v>1599950.22</v>
      </c>
      <c r="I91" s="18">
        <v>97849</v>
      </c>
      <c r="J91" s="18">
        <v>994627.85</v>
      </c>
      <c r="K91" s="18">
        <v>4800.6899999999996</v>
      </c>
      <c r="L91" s="45">
        <f t="shared" ref="L91:M96" si="22">J91/F91</f>
        <v>0.62851879468813487</v>
      </c>
      <c r="M91" s="45">
        <f>K91/G91</f>
        <v>5.1704272528514034E-2</v>
      </c>
      <c r="N91" s="46">
        <f>J91/H91</f>
        <v>0.62166174770112537</v>
      </c>
      <c r="O91" s="47">
        <f>K91/I91</f>
        <v>4.9062228535805164E-2</v>
      </c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5"/>
    </row>
    <row r="92" spans="2:35" ht="30" x14ac:dyDescent="0.25">
      <c r="B92" s="87"/>
      <c r="C92" s="90"/>
      <c r="D92" s="55" t="s">
        <v>64</v>
      </c>
      <c r="E92" s="56" t="s">
        <v>124</v>
      </c>
      <c r="F92" s="18">
        <v>671327</v>
      </c>
      <c r="G92" s="18">
        <v>32000</v>
      </c>
      <c r="H92" s="18">
        <v>674047</v>
      </c>
      <c r="I92" s="18">
        <v>32000</v>
      </c>
      <c r="J92" s="18">
        <v>407738.7</v>
      </c>
      <c r="K92" s="18">
        <v>5390.54</v>
      </c>
      <c r="L92" s="45">
        <f t="shared" si="22"/>
        <v>0.60736228395401948</v>
      </c>
      <c r="M92" s="45">
        <f t="shared" si="22"/>
        <v>0.16845437499999999</v>
      </c>
      <c r="N92" s="46">
        <f t="shared" ref="N92:O96" si="23">J92/H92</f>
        <v>0.60491137858339261</v>
      </c>
      <c r="O92" s="47">
        <f t="shared" si="23"/>
        <v>0.16845437499999999</v>
      </c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5"/>
    </row>
    <row r="93" spans="2:35" ht="15.75" x14ac:dyDescent="0.25">
      <c r="B93" s="87"/>
      <c r="C93" s="90"/>
      <c r="D93" s="22" t="s">
        <v>125</v>
      </c>
      <c r="E93" t="s">
        <v>126</v>
      </c>
      <c r="F93" s="18">
        <v>628742</v>
      </c>
      <c r="G93" s="18">
        <v>202000</v>
      </c>
      <c r="H93" s="18">
        <v>696542</v>
      </c>
      <c r="I93" s="18">
        <v>202000</v>
      </c>
      <c r="J93" s="18">
        <v>489009.39</v>
      </c>
      <c r="K93" s="18">
        <v>61220.2</v>
      </c>
      <c r="L93" s="45">
        <f t="shared" si="22"/>
        <v>0.77775842873547496</v>
      </c>
      <c r="M93" s="45">
        <f t="shared" si="22"/>
        <v>0.30307029702970295</v>
      </c>
      <c r="N93" s="46">
        <f t="shared" si="23"/>
        <v>0.70205298460107213</v>
      </c>
      <c r="O93" s="47">
        <f t="shared" si="23"/>
        <v>0.30307029702970295</v>
      </c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5"/>
    </row>
    <row r="94" spans="2:35" ht="15.75" x14ac:dyDescent="0.25">
      <c r="B94" s="87"/>
      <c r="C94" s="90"/>
      <c r="D94" s="22" t="s">
        <v>127</v>
      </c>
      <c r="E94" t="s">
        <v>128</v>
      </c>
      <c r="F94" s="18">
        <v>22863012</v>
      </c>
      <c r="G94" s="18">
        <v>2394127</v>
      </c>
      <c r="H94" s="18">
        <v>22936580</v>
      </c>
      <c r="I94" s="18">
        <v>2394127</v>
      </c>
      <c r="J94" s="18">
        <v>14791521.890000001</v>
      </c>
      <c r="K94" s="18">
        <v>420779.49</v>
      </c>
      <c r="L94" s="45">
        <f t="shared" si="22"/>
        <v>0.64696295877376087</v>
      </c>
      <c r="M94" s="45">
        <f t="shared" si="22"/>
        <v>0.17575487432370965</v>
      </c>
      <c r="N94" s="46">
        <f t="shared" si="23"/>
        <v>0.64488785555649542</v>
      </c>
      <c r="O94" s="47">
        <f t="shared" si="23"/>
        <v>0.17575487432370965</v>
      </c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5"/>
    </row>
    <row r="95" spans="2:35" ht="15.75" x14ac:dyDescent="0.25">
      <c r="B95" s="87"/>
      <c r="C95" s="90"/>
      <c r="D95" s="22" t="s">
        <v>129</v>
      </c>
      <c r="E95" t="s">
        <v>130</v>
      </c>
      <c r="F95" s="18">
        <v>2480000</v>
      </c>
      <c r="G95" s="18">
        <v>60000</v>
      </c>
      <c r="H95" s="18">
        <v>2482000</v>
      </c>
      <c r="I95" s="18">
        <v>60000</v>
      </c>
      <c r="J95" s="18">
        <v>1591900.62</v>
      </c>
      <c r="K95" s="18">
        <v>57314.64</v>
      </c>
      <c r="L95" s="45">
        <f t="shared" si="22"/>
        <v>0.64189541129032257</v>
      </c>
      <c r="M95" s="45">
        <f t="shared" si="22"/>
        <v>0.95524399999999998</v>
      </c>
      <c r="N95" s="46">
        <f t="shared" si="23"/>
        <v>0.64137817082997584</v>
      </c>
      <c r="O95" s="47">
        <f t="shared" si="23"/>
        <v>0.95524399999999998</v>
      </c>
      <c r="P95" s="14"/>
      <c r="Q95" s="14"/>
      <c r="R95" s="14"/>
      <c r="S95" s="14"/>
      <c r="T95" s="14"/>
      <c r="U95" s="14"/>
      <c r="V95" s="14"/>
      <c r="W95" s="14">
        <v>37367623.170000002</v>
      </c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5"/>
    </row>
    <row r="96" spans="2:35" ht="15.75" x14ac:dyDescent="0.25">
      <c r="B96" s="87"/>
      <c r="C96" s="90"/>
      <c r="D96" s="83" t="s">
        <v>20</v>
      </c>
      <c r="E96" s="83"/>
      <c r="F96" s="44">
        <f t="shared" ref="F96:K96" si="24">SUM(F91:F95)</f>
        <v>28225576</v>
      </c>
      <c r="G96" s="44">
        <f t="shared" si="24"/>
        <v>2780976</v>
      </c>
      <c r="H96" s="44">
        <f t="shared" si="24"/>
        <v>28389119.219999999</v>
      </c>
      <c r="I96" s="44">
        <f t="shared" si="24"/>
        <v>2785976</v>
      </c>
      <c r="J96" s="44">
        <f t="shared" si="24"/>
        <v>18274798.449999999</v>
      </c>
      <c r="K96" s="44">
        <f t="shared" si="24"/>
        <v>549505.55999999994</v>
      </c>
      <c r="L96" s="29">
        <f t="shared" si="22"/>
        <v>0.64745528842352051</v>
      </c>
      <c r="M96" s="45">
        <f t="shared" si="22"/>
        <v>0.19759449919740404</v>
      </c>
      <c r="N96" s="30">
        <f t="shared" si="23"/>
        <v>0.64372544665371267</v>
      </c>
      <c r="O96" s="47">
        <f t="shared" si="23"/>
        <v>0.19723987572039384</v>
      </c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5"/>
    </row>
    <row r="97" spans="2:35" ht="15.75" x14ac:dyDescent="0.25">
      <c r="B97" s="87"/>
      <c r="C97" s="90"/>
      <c r="D97" s="85" t="s">
        <v>15</v>
      </c>
      <c r="E97" s="85"/>
      <c r="F97" s="82">
        <f>F96+G96</f>
        <v>31006552</v>
      </c>
      <c r="G97" s="82"/>
      <c r="H97" s="82">
        <f>H96+I96</f>
        <v>31175095.219999999</v>
      </c>
      <c r="I97" s="82"/>
      <c r="J97" s="82">
        <f>J96+K96</f>
        <v>18824304.009999998</v>
      </c>
      <c r="K97" s="82"/>
      <c r="L97" s="72">
        <f>J97/F97</f>
        <v>0.60710729816072417</v>
      </c>
      <c r="M97" s="72"/>
      <c r="N97" s="73">
        <f>J97/H97</f>
        <v>0.6038250686055161</v>
      </c>
      <c r="O97" s="7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5"/>
    </row>
    <row r="98" spans="2:35" ht="15.75" x14ac:dyDescent="0.25">
      <c r="B98" s="86">
        <v>17</v>
      </c>
      <c r="C98" s="89" t="s">
        <v>131</v>
      </c>
      <c r="D98" s="22" t="s">
        <v>17</v>
      </c>
      <c r="E98" t="s">
        <v>18</v>
      </c>
      <c r="F98" s="18">
        <v>1403300</v>
      </c>
      <c r="G98" s="18">
        <v>120000</v>
      </c>
      <c r="H98" s="18">
        <v>1430791.45</v>
      </c>
      <c r="I98" s="18">
        <v>92000</v>
      </c>
      <c r="J98" s="18">
        <v>1071656.98</v>
      </c>
      <c r="K98" s="18">
        <v>0</v>
      </c>
      <c r="L98" s="45">
        <f t="shared" ref="L98:M100" si="25">J98/F98</f>
        <v>0.7636691940426138</v>
      </c>
      <c r="M98" s="45"/>
      <c r="N98" s="46">
        <f t="shared" ref="N98:O100" si="26">J98/H98</f>
        <v>0.74899593508194362</v>
      </c>
      <c r="O98" s="47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5"/>
    </row>
    <row r="99" spans="2:35" ht="15.75" x14ac:dyDescent="0.25">
      <c r="B99" s="87"/>
      <c r="C99" s="90"/>
      <c r="D99" s="34" t="s">
        <v>132</v>
      </c>
      <c r="E99" s="48" t="s">
        <v>133</v>
      </c>
      <c r="F99" s="24">
        <v>7452258</v>
      </c>
      <c r="G99" s="24">
        <v>21401500</v>
      </c>
      <c r="H99" s="24">
        <v>8143332.8700000001</v>
      </c>
      <c r="I99" s="24">
        <v>19880354</v>
      </c>
      <c r="J99" s="24">
        <v>5382785.8200000003</v>
      </c>
      <c r="K99" s="24">
        <v>2207897.96</v>
      </c>
      <c r="L99" s="36">
        <f t="shared" si="25"/>
        <v>0.72230266584973313</v>
      </c>
      <c r="M99" s="36">
        <f t="shared" si="25"/>
        <v>0.10316557063757213</v>
      </c>
      <c r="N99" s="37">
        <f t="shared" si="26"/>
        <v>0.66100525496509643</v>
      </c>
      <c r="O99" s="38">
        <f t="shared" si="26"/>
        <v>0.11105928797847361</v>
      </c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5"/>
    </row>
    <row r="100" spans="2:35" ht="15.75" x14ac:dyDescent="0.25">
      <c r="B100" s="87"/>
      <c r="C100" s="90"/>
      <c r="D100" s="34" t="s">
        <v>134</v>
      </c>
      <c r="E100" s="48" t="s">
        <v>135</v>
      </c>
      <c r="F100" s="24">
        <v>6754936</v>
      </c>
      <c r="G100" s="24">
        <v>1558500</v>
      </c>
      <c r="H100" s="24">
        <v>7114956.3600000003</v>
      </c>
      <c r="I100" s="24">
        <v>1683991</v>
      </c>
      <c r="J100" s="24">
        <v>4006189.54</v>
      </c>
      <c r="K100" s="24">
        <v>477171.18</v>
      </c>
      <c r="L100" s="36">
        <f t="shared" si="25"/>
        <v>0.59307586926064138</v>
      </c>
      <c r="M100" s="36">
        <f t="shared" si="25"/>
        <v>0.30617335899903753</v>
      </c>
      <c r="N100" s="37">
        <f t="shared" si="26"/>
        <v>0.5630659328457216</v>
      </c>
      <c r="O100" s="38">
        <f t="shared" si="26"/>
        <v>0.28335732198093694</v>
      </c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5"/>
    </row>
    <row r="101" spans="2:35" ht="15.75" x14ac:dyDescent="0.25">
      <c r="B101" s="87"/>
      <c r="C101" s="90"/>
      <c r="D101" s="34" t="s">
        <v>136</v>
      </c>
      <c r="E101" s="48" t="s">
        <v>137</v>
      </c>
      <c r="F101" s="24">
        <v>1406000</v>
      </c>
      <c r="G101" s="24">
        <v>500000</v>
      </c>
      <c r="H101" s="24">
        <v>1559128.26</v>
      </c>
      <c r="I101" s="24">
        <v>500000</v>
      </c>
      <c r="J101" s="24">
        <v>1031800.59</v>
      </c>
      <c r="K101" s="24">
        <v>59450.080000000002</v>
      </c>
      <c r="L101" s="36">
        <f>J101/F101</f>
        <v>0.73385532716927449</v>
      </c>
      <c r="M101" s="36">
        <f>K101/G101</f>
        <v>0.11890016</v>
      </c>
      <c r="N101" s="37">
        <f>J101/H101</f>
        <v>0.66178044261733793</v>
      </c>
      <c r="O101" s="38">
        <f>K101/I101</f>
        <v>0.11890016</v>
      </c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5"/>
    </row>
    <row r="102" spans="2:35" ht="15.75" x14ac:dyDescent="0.25">
      <c r="B102" s="87"/>
      <c r="C102" s="90"/>
      <c r="D102" s="34" t="s">
        <v>138</v>
      </c>
      <c r="E102" s="48" t="s">
        <v>139</v>
      </c>
      <c r="F102" s="24">
        <v>870000</v>
      </c>
      <c r="G102" s="24">
        <v>557000</v>
      </c>
      <c r="H102" s="24">
        <v>896354.61</v>
      </c>
      <c r="I102" s="24">
        <v>557000</v>
      </c>
      <c r="J102" s="24">
        <v>612942.03</v>
      </c>
      <c r="K102" s="24">
        <v>41638.410000000003</v>
      </c>
      <c r="L102" s="36">
        <f>J102/F102</f>
        <v>0.70453106896551732</v>
      </c>
      <c r="M102" s="36">
        <f>K102/G102</f>
        <v>7.4754775583482952E-2</v>
      </c>
      <c r="N102" s="37">
        <f>J102/H102</f>
        <v>0.68381645295493043</v>
      </c>
      <c r="O102" s="38">
        <f>K102/I102</f>
        <v>7.4754775583482952E-2</v>
      </c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5"/>
    </row>
    <row r="103" spans="2:35" ht="15.75" x14ac:dyDescent="0.25">
      <c r="B103" s="87"/>
      <c r="C103" s="90"/>
      <c r="D103" s="50">
        <v>10270</v>
      </c>
      <c r="E103" s="48" t="s">
        <v>140</v>
      </c>
      <c r="F103" s="24">
        <v>5200000</v>
      </c>
      <c r="G103" s="24">
        <v>0</v>
      </c>
      <c r="H103" s="24">
        <v>5200000</v>
      </c>
      <c r="I103" s="24">
        <v>0</v>
      </c>
      <c r="J103" s="24">
        <v>4000000</v>
      </c>
      <c r="K103" s="24">
        <v>0</v>
      </c>
      <c r="L103" s="36">
        <f t="shared" ref="L103:L116" si="27">J103/F103</f>
        <v>0.76923076923076927</v>
      </c>
      <c r="M103" s="36"/>
      <c r="N103" s="37">
        <f t="shared" ref="N103:N116" si="28">J103/H103</f>
        <v>0.76923076923076927</v>
      </c>
      <c r="O103" s="38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5"/>
    </row>
    <row r="104" spans="2:35" ht="15.75" x14ac:dyDescent="0.25">
      <c r="B104" s="87"/>
      <c r="C104" s="90"/>
      <c r="D104" s="50">
        <v>10910</v>
      </c>
      <c r="E104" s="48" t="s">
        <v>141</v>
      </c>
      <c r="F104" s="24">
        <v>1450000</v>
      </c>
      <c r="G104" s="24">
        <v>4012050</v>
      </c>
      <c r="H104" s="24">
        <v>1496485.46</v>
      </c>
      <c r="I104" s="24">
        <v>4012050</v>
      </c>
      <c r="J104" s="24">
        <v>354541.81</v>
      </c>
      <c r="K104" s="24">
        <v>576066.82999999996</v>
      </c>
      <c r="L104" s="36">
        <f t="shared" si="27"/>
        <v>0.24451159310344828</v>
      </c>
      <c r="M104" s="36">
        <f>K104/G104</f>
        <v>0.14358416021734524</v>
      </c>
      <c r="N104" s="37">
        <f t="shared" si="28"/>
        <v>0.23691630789383011</v>
      </c>
      <c r="O104" s="38">
        <f>K104/I104</f>
        <v>0.14358416021734524</v>
      </c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5"/>
    </row>
    <row r="105" spans="2:35" ht="15.75" x14ac:dyDescent="0.25">
      <c r="B105" s="87"/>
      <c r="C105" s="90"/>
      <c r="D105" s="83" t="s">
        <v>20</v>
      </c>
      <c r="E105" s="83"/>
      <c r="F105" s="44">
        <f t="shared" ref="F105:K105" si="29">SUM(F98:F104)</f>
        <v>24536494</v>
      </c>
      <c r="G105" s="44">
        <f t="shared" si="29"/>
        <v>28149050</v>
      </c>
      <c r="H105" s="44">
        <f t="shared" si="29"/>
        <v>25841049.010000002</v>
      </c>
      <c r="I105" s="44">
        <f t="shared" si="29"/>
        <v>26725395</v>
      </c>
      <c r="J105" s="44">
        <f t="shared" si="29"/>
        <v>16459916.77</v>
      </c>
      <c r="K105" s="44">
        <f t="shared" si="29"/>
        <v>3362224.4600000004</v>
      </c>
      <c r="L105" s="29">
        <f t="shared" si="27"/>
        <v>0.67083409593888998</v>
      </c>
      <c r="M105" s="29">
        <f>K105/G105</f>
        <v>0.11944362101030054</v>
      </c>
      <c r="N105" s="30">
        <f t="shared" si="28"/>
        <v>0.63696782447300493</v>
      </c>
      <c r="O105" s="31">
        <f>K105/I105</f>
        <v>0.12580635234764539</v>
      </c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5"/>
    </row>
    <row r="106" spans="2:35" ht="15.75" x14ac:dyDescent="0.25">
      <c r="B106" s="88"/>
      <c r="C106" s="91"/>
      <c r="D106" s="85" t="s">
        <v>15</v>
      </c>
      <c r="E106" s="85"/>
      <c r="F106" s="82">
        <f>F105+G105</f>
        <v>52685544</v>
      </c>
      <c r="G106" s="82"/>
      <c r="H106" s="82">
        <f>H105+I105</f>
        <v>52566444.010000005</v>
      </c>
      <c r="I106" s="82"/>
      <c r="J106" s="82">
        <f>J105+K105</f>
        <v>19822141.23</v>
      </c>
      <c r="K106" s="82"/>
      <c r="L106" s="72">
        <f t="shared" si="27"/>
        <v>0.37623491616599802</v>
      </c>
      <c r="M106" s="72"/>
      <c r="N106" s="73">
        <f t="shared" si="28"/>
        <v>0.37708735303132024</v>
      </c>
      <c r="O106" s="7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5"/>
    </row>
    <row r="107" spans="2:35" ht="15.75" x14ac:dyDescent="0.25">
      <c r="B107" s="95">
        <v>18</v>
      </c>
      <c r="C107" s="97" t="s">
        <v>142</v>
      </c>
      <c r="D107" s="22" t="s">
        <v>143</v>
      </c>
      <c r="E107" t="s">
        <v>144</v>
      </c>
      <c r="F107" s="18">
        <v>2716500</v>
      </c>
      <c r="G107" s="18">
        <v>100000</v>
      </c>
      <c r="H107" s="18">
        <v>2675500</v>
      </c>
      <c r="I107" s="18">
        <v>126000</v>
      </c>
      <c r="J107" s="18">
        <v>1562372.66</v>
      </c>
      <c r="K107" s="18">
        <v>3724.26</v>
      </c>
      <c r="L107" s="45">
        <f t="shared" si="27"/>
        <v>0.57514178538560645</v>
      </c>
      <c r="M107" s="45">
        <f>K107/G107</f>
        <v>3.7242600000000001E-2</v>
      </c>
      <c r="N107" s="46">
        <f t="shared" si="28"/>
        <v>0.58395539525322371</v>
      </c>
      <c r="O107" s="47">
        <f>K107/I107</f>
        <v>2.9557619047619048E-2</v>
      </c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5"/>
    </row>
    <row r="108" spans="2:35" ht="15.75" x14ac:dyDescent="0.25">
      <c r="B108" s="96"/>
      <c r="C108" s="98"/>
      <c r="D108" s="85" t="s">
        <v>15</v>
      </c>
      <c r="E108" s="85"/>
      <c r="F108" s="82">
        <f>F107+G107</f>
        <v>2816500</v>
      </c>
      <c r="G108" s="82"/>
      <c r="H108" s="82">
        <f>H107+I107</f>
        <v>2801500</v>
      </c>
      <c r="I108" s="82"/>
      <c r="J108" s="82">
        <f>J107+K107</f>
        <v>1566096.92</v>
      </c>
      <c r="K108" s="82"/>
      <c r="L108" s="72">
        <f t="shared" si="27"/>
        <v>0.55604364281910168</v>
      </c>
      <c r="M108" s="72"/>
      <c r="N108" s="73">
        <f t="shared" si="28"/>
        <v>0.55902085311440297</v>
      </c>
      <c r="O108" s="7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5"/>
    </row>
    <row r="109" spans="2:35" ht="15.75" x14ac:dyDescent="0.25">
      <c r="B109" s="86">
        <v>19</v>
      </c>
      <c r="C109" s="89" t="s">
        <v>145</v>
      </c>
      <c r="D109" s="22" t="s">
        <v>146</v>
      </c>
      <c r="E109" t="s">
        <v>147</v>
      </c>
      <c r="F109" s="18">
        <v>314000</v>
      </c>
      <c r="G109" s="18">
        <v>0</v>
      </c>
      <c r="H109" s="18">
        <v>314000</v>
      </c>
      <c r="I109" s="18">
        <v>0</v>
      </c>
      <c r="J109" s="18">
        <v>265000</v>
      </c>
      <c r="K109" s="18">
        <v>0</v>
      </c>
      <c r="L109" s="45">
        <f t="shared" si="27"/>
        <v>0.8439490445859873</v>
      </c>
      <c r="M109" s="45"/>
      <c r="N109" s="46">
        <f t="shared" si="28"/>
        <v>0.8439490445859873</v>
      </c>
      <c r="O109" s="47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5"/>
    </row>
    <row r="110" spans="2:35" ht="15.75" x14ac:dyDescent="0.25">
      <c r="B110" s="87"/>
      <c r="C110" s="90"/>
      <c r="D110" s="34" t="s">
        <v>148</v>
      </c>
      <c r="E110" s="48" t="s">
        <v>149</v>
      </c>
      <c r="F110" s="24">
        <v>126000</v>
      </c>
      <c r="G110" s="24">
        <v>0</v>
      </c>
      <c r="H110" s="24">
        <v>126000</v>
      </c>
      <c r="I110" s="24">
        <v>0</v>
      </c>
      <c r="J110" s="24">
        <v>18000</v>
      </c>
      <c r="K110" s="24">
        <v>0</v>
      </c>
      <c r="L110" s="36">
        <f t="shared" si="27"/>
        <v>0.14285714285714285</v>
      </c>
      <c r="M110" s="36"/>
      <c r="N110" s="37">
        <f t="shared" si="28"/>
        <v>0.14285714285714285</v>
      </c>
      <c r="O110" s="38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5"/>
    </row>
    <row r="111" spans="2:35" ht="15.75" x14ac:dyDescent="0.25">
      <c r="B111" s="87"/>
      <c r="C111" s="90"/>
      <c r="D111" s="34" t="s">
        <v>150</v>
      </c>
      <c r="E111" s="48" t="s">
        <v>151</v>
      </c>
      <c r="F111" s="24">
        <v>130000</v>
      </c>
      <c r="G111" s="24">
        <v>0</v>
      </c>
      <c r="H111" s="24">
        <v>130000</v>
      </c>
      <c r="I111" s="24">
        <v>0</v>
      </c>
      <c r="J111" s="24">
        <v>97000</v>
      </c>
      <c r="K111" s="24">
        <v>0</v>
      </c>
      <c r="L111" s="36">
        <f t="shared" si="27"/>
        <v>0.74615384615384617</v>
      </c>
      <c r="M111" s="36"/>
      <c r="N111" s="37">
        <f t="shared" si="28"/>
        <v>0.74615384615384617</v>
      </c>
      <c r="O111" s="38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5"/>
    </row>
    <row r="112" spans="2:35" ht="15.75" x14ac:dyDescent="0.25">
      <c r="B112" s="87"/>
      <c r="C112" s="90"/>
      <c r="D112" s="34" t="s">
        <v>152</v>
      </c>
      <c r="E112" s="48" t="s">
        <v>153</v>
      </c>
      <c r="F112" s="24">
        <v>200000</v>
      </c>
      <c r="G112" s="24">
        <v>100000</v>
      </c>
      <c r="H112" s="24">
        <v>200000</v>
      </c>
      <c r="I112" s="24">
        <v>100000</v>
      </c>
      <c r="J112" s="24">
        <v>130000</v>
      </c>
      <c r="K112" s="24">
        <v>0</v>
      </c>
      <c r="L112" s="36">
        <f t="shared" si="27"/>
        <v>0.65</v>
      </c>
      <c r="M112" s="36"/>
      <c r="N112" s="37">
        <f t="shared" si="28"/>
        <v>0.65</v>
      </c>
      <c r="O112" s="38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5"/>
    </row>
    <row r="113" spans="2:35" ht="15.75" x14ac:dyDescent="0.25">
      <c r="B113" s="87"/>
      <c r="C113" s="90"/>
      <c r="D113" s="94" t="s">
        <v>20</v>
      </c>
      <c r="E113" s="94"/>
      <c r="F113" s="57">
        <v>770000</v>
      </c>
      <c r="G113" s="57">
        <v>100000</v>
      </c>
      <c r="H113" s="57">
        <v>770000</v>
      </c>
      <c r="I113" s="57">
        <v>100000</v>
      </c>
      <c r="J113" s="57">
        <v>510000</v>
      </c>
      <c r="K113" s="57">
        <v>0</v>
      </c>
      <c r="L113" s="52">
        <f t="shared" si="27"/>
        <v>0.66233766233766234</v>
      </c>
      <c r="M113" s="52"/>
      <c r="N113" s="53">
        <f t="shared" si="28"/>
        <v>0.66233766233766234</v>
      </c>
      <c r="O113" s="5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5"/>
    </row>
    <row r="114" spans="2:35" ht="15.75" x14ac:dyDescent="0.25">
      <c r="B114" s="88"/>
      <c r="C114" s="91"/>
      <c r="D114" s="85" t="s">
        <v>15</v>
      </c>
      <c r="E114" s="85"/>
      <c r="F114" s="82">
        <f>F113+G113</f>
        <v>870000</v>
      </c>
      <c r="G114" s="82"/>
      <c r="H114" s="82">
        <f>H113+I113</f>
        <v>870000</v>
      </c>
      <c r="I114" s="82"/>
      <c r="J114" s="82">
        <f>J113+K113</f>
        <v>510000</v>
      </c>
      <c r="K114" s="82"/>
      <c r="L114" s="72">
        <f t="shared" si="27"/>
        <v>0.58620689655172409</v>
      </c>
      <c r="M114" s="72"/>
      <c r="N114" s="73">
        <f t="shared" si="28"/>
        <v>0.58620689655172409</v>
      </c>
      <c r="O114" s="7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5"/>
    </row>
    <row r="115" spans="2:35" ht="15.75" x14ac:dyDescent="0.25">
      <c r="B115" s="79">
        <v>20</v>
      </c>
      <c r="C115" s="80" t="s">
        <v>154</v>
      </c>
      <c r="D115" s="22" t="s">
        <v>17</v>
      </c>
      <c r="E115" t="s">
        <v>18</v>
      </c>
      <c r="F115" s="18">
        <v>338200</v>
      </c>
      <c r="G115" s="18">
        <v>110000</v>
      </c>
      <c r="H115" s="18">
        <v>338700</v>
      </c>
      <c r="I115" s="18">
        <v>110000</v>
      </c>
      <c r="J115" s="18">
        <v>202774.09</v>
      </c>
      <c r="K115" s="18">
        <v>6740.97</v>
      </c>
      <c r="L115" s="45">
        <f t="shared" si="27"/>
        <v>0.59956856889414545</v>
      </c>
      <c r="M115" s="45">
        <f>K115/G115</f>
        <v>6.1281545454545457E-2</v>
      </c>
      <c r="N115" s="46">
        <f t="shared" si="28"/>
        <v>0.59868346619427226</v>
      </c>
      <c r="O115" s="47">
        <f>K115/I115</f>
        <v>6.1281545454545457E-2</v>
      </c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5"/>
    </row>
    <row r="116" spans="2:35" ht="15.75" x14ac:dyDescent="0.25">
      <c r="B116" s="79"/>
      <c r="C116" s="80"/>
      <c r="D116" s="85" t="s">
        <v>15</v>
      </c>
      <c r="E116" s="85"/>
      <c r="F116" s="82">
        <f>F115+G115</f>
        <v>448200</v>
      </c>
      <c r="G116" s="82"/>
      <c r="H116" s="82">
        <f>H115+I115</f>
        <v>448700</v>
      </c>
      <c r="I116" s="82"/>
      <c r="J116" s="82">
        <f>J115+K115</f>
        <v>209515.06</v>
      </c>
      <c r="K116" s="82"/>
      <c r="L116" s="72">
        <f t="shared" si="27"/>
        <v>0.46745885765283357</v>
      </c>
      <c r="M116" s="72"/>
      <c r="N116" s="73">
        <f t="shared" si="28"/>
        <v>0.46693795408959216</v>
      </c>
      <c r="O116" s="7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5"/>
    </row>
    <row r="117" spans="2:35" ht="15.75" x14ac:dyDescent="0.25">
      <c r="B117" s="79">
        <v>22</v>
      </c>
      <c r="C117" s="80" t="s">
        <v>155</v>
      </c>
      <c r="D117" s="22" t="s">
        <v>156</v>
      </c>
      <c r="E117" t="s">
        <v>157</v>
      </c>
      <c r="F117" s="18">
        <v>539680</v>
      </c>
      <c r="G117" s="18">
        <v>10000</v>
      </c>
      <c r="H117" s="18">
        <v>539980</v>
      </c>
      <c r="I117" s="18">
        <v>20000</v>
      </c>
      <c r="J117" s="18">
        <v>292088.93</v>
      </c>
      <c r="K117" s="18">
        <v>3634.1</v>
      </c>
      <c r="L117" s="45">
        <f>J117/F117</f>
        <v>0.54122615253483541</v>
      </c>
      <c r="M117" s="45">
        <f>K117/G117</f>
        <v>0.36341000000000001</v>
      </c>
      <c r="N117" s="46">
        <f>J117/H117</f>
        <v>0.54092546020222965</v>
      </c>
      <c r="O117" s="47">
        <f>K117/I117</f>
        <v>0.18170500000000001</v>
      </c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5"/>
    </row>
    <row r="118" spans="2:35" ht="15.75" x14ac:dyDescent="0.25">
      <c r="B118" s="79"/>
      <c r="C118" s="80"/>
      <c r="D118" s="85" t="s">
        <v>15</v>
      </c>
      <c r="E118" s="85"/>
      <c r="F118" s="82">
        <f>F117+G117</f>
        <v>549680</v>
      </c>
      <c r="G118" s="82"/>
      <c r="H118" s="82">
        <f>H117+I117</f>
        <v>559980</v>
      </c>
      <c r="I118" s="82"/>
      <c r="J118" s="82">
        <f>J117+K117</f>
        <v>295723.02999999997</v>
      </c>
      <c r="K118" s="82"/>
      <c r="L118" s="72">
        <f t="shared" ref="L118" si="30">J118/F118</f>
        <v>0.53799124945422783</v>
      </c>
      <c r="M118" s="72"/>
      <c r="N118" s="73">
        <f t="shared" ref="N118" si="31">J118/H118</f>
        <v>0.52809569984642302</v>
      </c>
      <c r="O118" s="7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5"/>
    </row>
    <row r="119" spans="2:35" ht="15.75" x14ac:dyDescent="0.25">
      <c r="B119" s="84">
        <v>24</v>
      </c>
      <c r="C119" s="93" t="s">
        <v>158</v>
      </c>
      <c r="D119" s="22" t="s">
        <v>13</v>
      </c>
      <c r="E119" t="s">
        <v>159</v>
      </c>
      <c r="F119" s="18">
        <v>679000</v>
      </c>
      <c r="G119" s="18">
        <v>15000</v>
      </c>
      <c r="H119" s="18">
        <v>680500</v>
      </c>
      <c r="I119" s="18">
        <v>15000</v>
      </c>
      <c r="J119" s="18">
        <v>406623.32</v>
      </c>
      <c r="K119" s="18">
        <v>7823.1</v>
      </c>
      <c r="L119" s="45">
        <f>J119/F119</f>
        <v>0.59885614138438881</v>
      </c>
      <c r="M119" s="45">
        <f>K119/G119</f>
        <v>0.52154</v>
      </c>
      <c r="N119" s="46">
        <f>J119/H119</f>
        <v>0.59753610580455552</v>
      </c>
      <c r="O119" s="47">
        <f>K119/I119</f>
        <v>0.52154</v>
      </c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5"/>
    </row>
    <row r="120" spans="2:35" ht="15.75" x14ac:dyDescent="0.25">
      <c r="B120" s="84"/>
      <c r="C120" s="93"/>
      <c r="D120" s="85" t="s">
        <v>15</v>
      </c>
      <c r="E120" s="85"/>
      <c r="F120" s="82">
        <f>F119+G119</f>
        <v>694000</v>
      </c>
      <c r="G120" s="82"/>
      <c r="H120" s="82">
        <f>H119+I119</f>
        <v>695500</v>
      </c>
      <c r="I120" s="82"/>
      <c r="J120" s="82">
        <f>J119+K119</f>
        <v>414446.42</v>
      </c>
      <c r="K120" s="82"/>
      <c r="L120" s="72">
        <f t="shared" ref="L120:M132" si="32">J120/F120</f>
        <v>0.59718504322766564</v>
      </c>
      <c r="M120" s="72"/>
      <c r="N120" s="73">
        <f t="shared" ref="N120:O132" si="33">J120/H120</f>
        <v>0.59589708123652052</v>
      </c>
      <c r="O120" s="7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5"/>
    </row>
    <row r="121" spans="2:35" ht="15.75" x14ac:dyDescent="0.25">
      <c r="B121" s="79">
        <v>26</v>
      </c>
      <c r="C121" s="80" t="s">
        <v>160</v>
      </c>
      <c r="D121" s="22" t="s">
        <v>17</v>
      </c>
      <c r="E121" t="s">
        <v>18</v>
      </c>
      <c r="F121" s="18">
        <v>341727</v>
      </c>
      <c r="G121" s="18">
        <v>3000</v>
      </c>
      <c r="H121" s="18">
        <v>334541</v>
      </c>
      <c r="I121" s="18">
        <v>3000</v>
      </c>
      <c r="J121" s="18">
        <v>210090.65</v>
      </c>
      <c r="K121" s="18">
        <v>0</v>
      </c>
      <c r="L121" s="45">
        <f t="shared" si="32"/>
        <v>0.61479090033857431</v>
      </c>
      <c r="M121" s="45">
        <f>K121/G121</f>
        <v>0</v>
      </c>
      <c r="N121" s="46">
        <f t="shared" si="33"/>
        <v>0.62799671789108058</v>
      </c>
      <c r="O121" s="47">
        <f>K121/I121</f>
        <v>0</v>
      </c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5"/>
    </row>
    <row r="122" spans="2:35" ht="15.75" x14ac:dyDescent="0.25">
      <c r="B122" s="79"/>
      <c r="C122" s="80"/>
      <c r="D122" s="34" t="s">
        <v>161</v>
      </c>
      <c r="E122" s="48" t="s">
        <v>162</v>
      </c>
      <c r="F122" s="24">
        <v>538450</v>
      </c>
      <c r="G122" s="24">
        <v>541100</v>
      </c>
      <c r="H122" s="24">
        <v>535041</v>
      </c>
      <c r="I122" s="24">
        <v>541100</v>
      </c>
      <c r="J122" s="24">
        <v>321194.59999999998</v>
      </c>
      <c r="K122" s="24">
        <v>176155.46</v>
      </c>
      <c r="L122" s="36">
        <f t="shared" si="32"/>
        <v>0.59651703965084957</v>
      </c>
      <c r="M122" s="36">
        <f t="shared" si="32"/>
        <v>0.32555065607096656</v>
      </c>
      <c r="N122" s="37">
        <f t="shared" si="33"/>
        <v>0.60031773265974009</v>
      </c>
      <c r="O122" s="38">
        <f t="shared" si="33"/>
        <v>0.32555065607096656</v>
      </c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5"/>
    </row>
    <row r="123" spans="2:35" ht="15.75" x14ac:dyDescent="0.25">
      <c r="B123" s="79"/>
      <c r="C123" s="80"/>
      <c r="D123" s="34" t="s">
        <v>163</v>
      </c>
      <c r="E123" s="48" t="s">
        <v>164</v>
      </c>
      <c r="F123" s="24">
        <v>918000</v>
      </c>
      <c r="G123" s="24">
        <v>90000</v>
      </c>
      <c r="H123" s="24">
        <v>925100</v>
      </c>
      <c r="I123" s="24">
        <v>89090</v>
      </c>
      <c r="J123" s="24">
        <v>682277.91</v>
      </c>
      <c r="K123" s="24">
        <v>705</v>
      </c>
      <c r="L123" s="36">
        <f t="shared" si="32"/>
        <v>0.74322212418300659</v>
      </c>
      <c r="M123" s="36">
        <f t="shared" si="32"/>
        <v>7.8333333333333328E-3</v>
      </c>
      <c r="N123" s="37">
        <f t="shared" si="33"/>
        <v>0.73751800886390662</v>
      </c>
      <c r="O123" s="38">
        <f t="shared" si="33"/>
        <v>7.9133460545515767E-3</v>
      </c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5"/>
    </row>
    <row r="124" spans="2:35" ht="15.75" x14ac:dyDescent="0.25">
      <c r="B124" s="79"/>
      <c r="C124" s="80"/>
      <c r="D124" s="34" t="s">
        <v>165</v>
      </c>
      <c r="E124" s="48" t="s">
        <v>166</v>
      </c>
      <c r="F124" s="24">
        <v>476770</v>
      </c>
      <c r="G124" s="24">
        <v>480000</v>
      </c>
      <c r="H124" s="24">
        <v>462115</v>
      </c>
      <c r="I124" s="24">
        <v>480000</v>
      </c>
      <c r="J124" s="24">
        <v>246028.03</v>
      </c>
      <c r="K124" s="24">
        <v>123206.61</v>
      </c>
      <c r="L124" s="36">
        <f t="shared" si="32"/>
        <v>0.51603085345134969</v>
      </c>
      <c r="M124" s="36">
        <f t="shared" si="32"/>
        <v>0.25668043750000002</v>
      </c>
      <c r="N124" s="37">
        <f t="shared" si="33"/>
        <v>0.53239568072882293</v>
      </c>
      <c r="O124" s="38">
        <f t="shared" si="33"/>
        <v>0.25668043750000002</v>
      </c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5"/>
    </row>
    <row r="125" spans="2:35" ht="15.75" x14ac:dyDescent="0.25">
      <c r="B125" s="79"/>
      <c r="C125" s="80"/>
      <c r="D125" s="34" t="s">
        <v>167</v>
      </c>
      <c r="E125" s="48" t="s">
        <v>168</v>
      </c>
      <c r="F125" s="24">
        <v>56113</v>
      </c>
      <c r="G125" s="24">
        <v>529747</v>
      </c>
      <c r="H125" s="24">
        <v>56163</v>
      </c>
      <c r="I125" s="24">
        <v>529747</v>
      </c>
      <c r="J125" s="24">
        <v>30745.08</v>
      </c>
      <c r="K125" s="24">
        <v>82721.8</v>
      </c>
      <c r="L125" s="36">
        <f t="shared" si="32"/>
        <v>0.54791367419314596</v>
      </c>
      <c r="M125" s="36">
        <f t="shared" si="32"/>
        <v>0.15615340908018358</v>
      </c>
      <c r="N125" s="37">
        <f t="shared" si="33"/>
        <v>0.54742588536937131</v>
      </c>
      <c r="O125" s="38">
        <f t="shared" si="33"/>
        <v>0.15615340908018358</v>
      </c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5"/>
    </row>
    <row r="126" spans="2:35" ht="15.75" x14ac:dyDescent="0.25">
      <c r="B126" s="79"/>
      <c r="C126" s="80"/>
      <c r="D126" s="92" t="s">
        <v>20</v>
      </c>
      <c r="E126" s="83"/>
      <c r="F126" s="44">
        <f t="shared" ref="F126:K126" si="34">SUM(F121:F125)</f>
        <v>2331060</v>
      </c>
      <c r="G126" s="44">
        <f t="shared" si="34"/>
        <v>1643847</v>
      </c>
      <c r="H126" s="44">
        <f t="shared" si="34"/>
        <v>2312960</v>
      </c>
      <c r="I126" s="44">
        <f t="shared" si="34"/>
        <v>1642937</v>
      </c>
      <c r="J126" s="44">
        <f t="shared" si="34"/>
        <v>1490336.2700000003</v>
      </c>
      <c r="K126" s="44">
        <f t="shared" si="34"/>
        <v>382788.87</v>
      </c>
      <c r="L126" s="29">
        <f>J126/F126</f>
        <v>0.63933844259693029</v>
      </c>
      <c r="M126" s="29">
        <f t="shared" si="32"/>
        <v>0.23286161668330446</v>
      </c>
      <c r="N126" s="30">
        <f>J126/H126</f>
        <v>0.64434156665052589</v>
      </c>
      <c r="O126" s="31">
        <f t="shared" si="33"/>
        <v>0.23299059550061871</v>
      </c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5"/>
    </row>
    <row r="127" spans="2:35" ht="15.75" x14ac:dyDescent="0.25">
      <c r="B127" s="79"/>
      <c r="C127" s="80"/>
      <c r="D127" s="85" t="s">
        <v>15</v>
      </c>
      <c r="E127" s="85"/>
      <c r="F127" s="82">
        <f>F126+G126</f>
        <v>3974907</v>
      </c>
      <c r="G127" s="82"/>
      <c r="H127" s="82">
        <f>H126+I126</f>
        <v>3955897</v>
      </c>
      <c r="I127" s="82"/>
      <c r="J127" s="82">
        <f>J126+K126</f>
        <v>1873125.1400000001</v>
      </c>
      <c r="K127" s="82"/>
      <c r="L127" s="72">
        <f>J127/F127</f>
        <v>0.47123747549313738</v>
      </c>
      <c r="M127" s="72"/>
      <c r="N127" s="73">
        <f>J127/H127</f>
        <v>0.47350199967289341</v>
      </c>
      <c r="O127" s="7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5"/>
    </row>
    <row r="128" spans="2:35" ht="15.75" x14ac:dyDescent="0.25">
      <c r="B128" s="84">
        <v>28</v>
      </c>
      <c r="C128" s="93" t="s">
        <v>169</v>
      </c>
      <c r="D128" s="22" t="s">
        <v>17</v>
      </c>
      <c r="E128" t="s">
        <v>18</v>
      </c>
      <c r="F128" s="18">
        <v>3192800</v>
      </c>
      <c r="G128" s="18">
        <v>130000</v>
      </c>
      <c r="H128" s="18">
        <v>3155900</v>
      </c>
      <c r="I128" s="18">
        <v>130000</v>
      </c>
      <c r="J128" s="18">
        <v>1888954.96</v>
      </c>
      <c r="K128" s="18">
        <v>3728.68</v>
      </c>
      <c r="L128" s="45">
        <f t="shared" si="32"/>
        <v>0.59162959158105732</v>
      </c>
      <c r="M128" s="45">
        <f>K128/G128</f>
        <v>2.8682153846153843E-2</v>
      </c>
      <c r="N128" s="46">
        <f t="shared" si="33"/>
        <v>0.59854715295161443</v>
      </c>
      <c r="O128" s="47">
        <f>K128/I128</f>
        <v>2.8682153846153843E-2</v>
      </c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5"/>
    </row>
    <row r="129" spans="2:35" ht="15.75" x14ac:dyDescent="0.25">
      <c r="B129" s="84"/>
      <c r="C129" s="93"/>
      <c r="D129" s="85" t="s">
        <v>15</v>
      </c>
      <c r="E129" s="85"/>
      <c r="F129" s="82">
        <f>F128+G128</f>
        <v>3322800</v>
      </c>
      <c r="G129" s="82"/>
      <c r="H129" s="82">
        <f>H128+I128</f>
        <v>3285900</v>
      </c>
      <c r="I129" s="82"/>
      <c r="J129" s="82">
        <f>J128+K128</f>
        <v>1892683.64</v>
      </c>
      <c r="K129" s="82"/>
      <c r="L129" s="72">
        <f t="shared" si="32"/>
        <v>0.5696050439388467</v>
      </c>
      <c r="M129" s="72"/>
      <c r="N129" s="73">
        <f t="shared" si="33"/>
        <v>0.57600159469247392</v>
      </c>
      <c r="O129" s="7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5"/>
    </row>
    <row r="130" spans="2:35" ht="15.75" x14ac:dyDescent="0.25">
      <c r="B130" s="79">
        <v>29</v>
      </c>
      <c r="C130" s="80" t="s">
        <v>170</v>
      </c>
      <c r="D130" s="22" t="s">
        <v>17</v>
      </c>
      <c r="E130" t="s">
        <v>18</v>
      </c>
      <c r="F130" s="18">
        <v>455421</v>
      </c>
      <c r="G130" s="18">
        <v>15000</v>
      </c>
      <c r="H130" s="18">
        <v>456621</v>
      </c>
      <c r="I130" s="18">
        <v>15000</v>
      </c>
      <c r="J130" s="18">
        <v>193784.44</v>
      </c>
      <c r="K130" s="18">
        <v>39</v>
      </c>
      <c r="L130" s="45">
        <f t="shared" si="32"/>
        <v>0.42550615803838648</v>
      </c>
      <c r="M130" s="58">
        <f>K130/G130</f>
        <v>2.5999999999999999E-3</v>
      </c>
      <c r="N130" s="46">
        <f t="shared" si="33"/>
        <v>0.4243879278438793</v>
      </c>
      <c r="O130" s="59">
        <f>K130/I130</f>
        <v>2.5999999999999999E-3</v>
      </c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5"/>
    </row>
    <row r="131" spans="2:35" ht="15.75" x14ac:dyDescent="0.25">
      <c r="B131" s="79"/>
      <c r="C131" s="80"/>
      <c r="D131" s="22" t="s">
        <v>60</v>
      </c>
      <c r="E131" t="s">
        <v>171</v>
      </c>
      <c r="F131" s="18">
        <v>20078</v>
      </c>
      <c r="G131" s="18">
        <v>0</v>
      </c>
      <c r="H131" s="18">
        <v>20178</v>
      </c>
      <c r="I131" s="18">
        <v>0</v>
      </c>
      <c r="J131" s="18">
        <v>8028.28</v>
      </c>
      <c r="K131" s="18">
        <v>0</v>
      </c>
      <c r="L131" s="45">
        <f t="shared" si="32"/>
        <v>0.39985456718796691</v>
      </c>
      <c r="M131" s="45" t="s">
        <v>172</v>
      </c>
      <c r="N131" s="46">
        <f t="shared" si="33"/>
        <v>0.39787293091485776</v>
      </c>
      <c r="O131" s="47" t="s">
        <v>172</v>
      </c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5"/>
    </row>
    <row r="132" spans="2:35" ht="15.75" x14ac:dyDescent="0.25">
      <c r="B132" s="79"/>
      <c r="C132" s="80"/>
      <c r="D132" s="22" t="s">
        <v>111</v>
      </c>
      <c r="E132" t="s">
        <v>173</v>
      </c>
      <c r="F132" s="18">
        <v>4813960</v>
      </c>
      <c r="G132" s="18">
        <v>855500</v>
      </c>
      <c r="H132" s="18">
        <v>4817160</v>
      </c>
      <c r="I132" s="18">
        <v>750500</v>
      </c>
      <c r="J132" s="18">
        <v>2562113.84</v>
      </c>
      <c r="K132" s="18">
        <v>17256.39</v>
      </c>
      <c r="L132" s="45">
        <f t="shared" si="32"/>
        <v>0.53222582655443751</v>
      </c>
      <c r="M132" s="58">
        <f>K132/G132</f>
        <v>2.0171116306253654E-2</v>
      </c>
      <c r="N132" s="46">
        <f t="shared" si="33"/>
        <v>0.53187227328965614</v>
      </c>
      <c r="O132" s="59">
        <f>K132/I132</f>
        <v>2.2993191205862757E-2</v>
      </c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5"/>
    </row>
    <row r="133" spans="2:35" ht="15.75" x14ac:dyDescent="0.25">
      <c r="B133" s="79"/>
      <c r="C133" s="80"/>
      <c r="D133" s="83" t="s">
        <v>20</v>
      </c>
      <c r="E133" s="83"/>
      <c r="F133" s="44">
        <f>SUM(F130:F132)</f>
        <v>5289459</v>
      </c>
      <c r="G133" s="44">
        <f t="shared" ref="G133:J133" si="35">SUM(G130:G132)</f>
        <v>870500</v>
      </c>
      <c r="H133" s="44">
        <f t="shared" si="35"/>
        <v>5293959</v>
      </c>
      <c r="I133" s="44">
        <f t="shared" si="35"/>
        <v>765500</v>
      </c>
      <c r="J133" s="44">
        <f t="shared" si="35"/>
        <v>2763926.56</v>
      </c>
      <c r="K133" s="44">
        <f>SUM(K130:K132)</f>
        <v>17295.39</v>
      </c>
      <c r="L133" s="29">
        <f>J133/F133</f>
        <v>0.52253483012156821</v>
      </c>
      <c r="M133" s="29">
        <f>K133/G133</f>
        <v>1.9868340034462952E-2</v>
      </c>
      <c r="N133" s="30">
        <f>J133/H133</f>
        <v>0.52209066220573297</v>
      </c>
      <c r="O133" s="31">
        <f>K133/I133</f>
        <v>2.2593585891574133E-2</v>
      </c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5"/>
    </row>
    <row r="134" spans="2:35" ht="15.75" x14ac:dyDescent="0.25">
      <c r="B134" s="79"/>
      <c r="C134" s="80"/>
      <c r="D134" s="85" t="s">
        <v>15</v>
      </c>
      <c r="E134" s="85"/>
      <c r="F134" s="82">
        <f>F133+G133</f>
        <v>6159959</v>
      </c>
      <c r="G134" s="82"/>
      <c r="H134" s="82">
        <f>H133+I133</f>
        <v>6059459</v>
      </c>
      <c r="I134" s="82"/>
      <c r="J134" s="82">
        <f>J133+K133</f>
        <v>2781221.95</v>
      </c>
      <c r="K134" s="82"/>
      <c r="L134" s="72">
        <f>J134/F134</f>
        <v>0.45150007491932986</v>
      </c>
      <c r="M134" s="72"/>
      <c r="N134" s="73">
        <f>J134/H134</f>
        <v>0.45898849220697757</v>
      </c>
      <c r="O134" s="7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5"/>
    </row>
    <row r="135" spans="2:35" ht="15.75" x14ac:dyDescent="0.25">
      <c r="B135" s="84">
        <v>30</v>
      </c>
      <c r="C135" s="93" t="s">
        <v>174</v>
      </c>
      <c r="D135" s="22" t="s">
        <v>175</v>
      </c>
      <c r="E135" t="s">
        <v>176</v>
      </c>
      <c r="F135" s="18">
        <v>248000</v>
      </c>
      <c r="G135" s="18">
        <v>14000</v>
      </c>
      <c r="H135" s="18">
        <v>248200</v>
      </c>
      <c r="I135" s="18">
        <v>14000</v>
      </c>
      <c r="J135" s="18">
        <v>152246.04999999999</v>
      </c>
      <c r="K135" s="18">
        <v>1368.96</v>
      </c>
      <c r="L135" s="45">
        <f>J135/F135</f>
        <v>0.61389536290322577</v>
      </c>
      <c r="M135" s="45">
        <f>K135/G135</f>
        <v>9.7782857142857144E-2</v>
      </c>
      <c r="N135" s="46">
        <f>J135/H135</f>
        <v>0.61340068493150679</v>
      </c>
      <c r="O135" s="47">
        <f>K135/I135</f>
        <v>9.7782857142857144E-2</v>
      </c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5"/>
    </row>
    <row r="136" spans="2:35" ht="15.75" x14ac:dyDescent="0.25">
      <c r="B136" s="84"/>
      <c r="C136" s="93"/>
      <c r="D136" s="85" t="s">
        <v>15</v>
      </c>
      <c r="E136" s="85"/>
      <c r="F136" s="82">
        <f>F135+G135</f>
        <v>262000</v>
      </c>
      <c r="G136" s="82"/>
      <c r="H136" s="82">
        <f>H135+I135</f>
        <v>262200</v>
      </c>
      <c r="I136" s="82"/>
      <c r="J136" s="82">
        <f>J135+K135</f>
        <v>153615.00999999998</v>
      </c>
      <c r="K136" s="82"/>
      <c r="L136" s="72">
        <f t="shared" ref="L136" si="36">J136/F136</f>
        <v>0.58631683206106866</v>
      </c>
      <c r="M136" s="72"/>
      <c r="N136" s="73">
        <f t="shared" ref="N136" si="37">J136/H136</f>
        <v>0.58586960335621652</v>
      </c>
      <c r="O136" s="7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5"/>
    </row>
    <row r="137" spans="2:35" ht="15.75" x14ac:dyDescent="0.25">
      <c r="B137" s="84">
        <v>31</v>
      </c>
      <c r="C137" s="93" t="s">
        <v>177</v>
      </c>
      <c r="D137" s="22" t="s">
        <v>178</v>
      </c>
      <c r="E137" t="s">
        <v>179</v>
      </c>
      <c r="F137" s="18">
        <v>87469</v>
      </c>
      <c r="G137" s="18">
        <v>12000</v>
      </c>
      <c r="H137" s="18">
        <v>96469</v>
      </c>
      <c r="I137" s="18">
        <v>3000</v>
      </c>
      <c r="J137" s="18">
        <v>56169.89</v>
      </c>
      <c r="K137" s="18">
        <v>0</v>
      </c>
      <c r="L137" s="45">
        <f>J137/F137</f>
        <v>0.64216911134230414</v>
      </c>
      <c r="M137" s="45"/>
      <c r="N137" s="46">
        <f>J137/H137</f>
        <v>0.58225844571831364</v>
      </c>
      <c r="O137" s="47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5"/>
    </row>
    <row r="138" spans="2:35" ht="15.75" x14ac:dyDescent="0.25">
      <c r="B138" s="84"/>
      <c r="C138" s="93"/>
      <c r="D138" s="85" t="s">
        <v>15</v>
      </c>
      <c r="E138" s="85"/>
      <c r="F138" s="82">
        <f>F137+G137</f>
        <v>99469</v>
      </c>
      <c r="G138" s="82"/>
      <c r="H138" s="82">
        <f>H137+I137</f>
        <v>99469</v>
      </c>
      <c r="I138" s="82"/>
      <c r="J138" s="82">
        <f>J137+K137</f>
        <v>56169.89</v>
      </c>
      <c r="K138" s="82"/>
      <c r="L138" s="72">
        <f t="shared" ref="L138" si="38">J138/F138</f>
        <v>0.5646974434245845</v>
      </c>
      <c r="M138" s="72"/>
      <c r="N138" s="73">
        <f t="shared" ref="N138" si="39">J138/H138</f>
        <v>0.5646974434245845</v>
      </c>
      <c r="O138" s="7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5"/>
    </row>
    <row r="139" spans="2:35" ht="15.75" x14ac:dyDescent="0.25">
      <c r="B139" s="84">
        <v>35</v>
      </c>
      <c r="C139" s="93" t="s">
        <v>180</v>
      </c>
      <c r="D139" s="22" t="s">
        <v>17</v>
      </c>
      <c r="E139" t="s">
        <v>181</v>
      </c>
      <c r="F139" s="18">
        <v>206583</v>
      </c>
      <c r="G139" s="18">
        <v>5000</v>
      </c>
      <c r="H139" s="18">
        <v>187433</v>
      </c>
      <c r="I139" s="18">
        <v>0</v>
      </c>
      <c r="J139" s="18">
        <v>130053.89</v>
      </c>
      <c r="K139" s="18">
        <v>0</v>
      </c>
      <c r="L139" s="45">
        <f>J139/F139</f>
        <v>0.62954788148105123</v>
      </c>
      <c r="M139" s="45"/>
      <c r="N139" s="46">
        <f>J139/H139</f>
        <v>0.69386868907823063</v>
      </c>
      <c r="O139" s="47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5"/>
    </row>
    <row r="140" spans="2:35" ht="15.75" x14ac:dyDescent="0.25">
      <c r="B140" s="84"/>
      <c r="C140" s="93"/>
      <c r="D140" s="85" t="s">
        <v>15</v>
      </c>
      <c r="E140" s="85"/>
      <c r="F140" s="82">
        <f>F139+G139</f>
        <v>211583</v>
      </c>
      <c r="G140" s="82"/>
      <c r="H140" s="82">
        <f>H139+I139</f>
        <v>187433</v>
      </c>
      <c r="I140" s="82"/>
      <c r="J140" s="82">
        <f>J139+K139</f>
        <v>130053.89</v>
      </c>
      <c r="K140" s="82"/>
      <c r="L140" s="72">
        <f>J140/F140</f>
        <v>0.6146707911316126</v>
      </c>
      <c r="M140" s="72"/>
      <c r="N140" s="73">
        <f t="shared" ref="N140:N143" si="40">J140/H140</f>
        <v>0.69386868907823063</v>
      </c>
      <c r="O140" s="7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5"/>
    </row>
    <row r="141" spans="2:35" ht="15.75" x14ac:dyDescent="0.25">
      <c r="B141" s="84">
        <v>40</v>
      </c>
      <c r="C141" s="80" t="s">
        <v>182</v>
      </c>
      <c r="D141" s="22" t="s">
        <v>17</v>
      </c>
      <c r="E141" t="s">
        <v>183</v>
      </c>
      <c r="F141" s="18">
        <v>345600</v>
      </c>
      <c r="G141" s="18">
        <v>0</v>
      </c>
      <c r="H141" s="18">
        <v>476801.82</v>
      </c>
      <c r="I141" s="18">
        <v>0</v>
      </c>
      <c r="J141" s="18">
        <v>476801.82</v>
      </c>
      <c r="K141" s="18">
        <v>0</v>
      </c>
      <c r="L141" s="45">
        <f t="shared" ref="L141:L151" si="41">J141/F141</f>
        <v>1.3796348958333333</v>
      </c>
      <c r="M141" s="45" t="s">
        <v>172</v>
      </c>
      <c r="N141" s="46">
        <f t="shared" si="40"/>
        <v>1</v>
      </c>
      <c r="O141" s="47" t="s">
        <v>172</v>
      </c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5"/>
    </row>
    <row r="142" spans="2:35" ht="15.75" x14ac:dyDescent="0.25">
      <c r="B142" s="84"/>
      <c r="C142" s="80"/>
      <c r="D142" s="34" t="s">
        <v>13</v>
      </c>
      <c r="E142" s="48" t="s">
        <v>184</v>
      </c>
      <c r="F142" s="24">
        <v>8000</v>
      </c>
      <c r="G142" s="24">
        <v>0</v>
      </c>
      <c r="H142" s="24">
        <v>8000</v>
      </c>
      <c r="I142" s="24">
        <v>0</v>
      </c>
      <c r="J142" s="24">
        <v>5333.33</v>
      </c>
      <c r="K142" s="24">
        <v>0</v>
      </c>
      <c r="L142" s="36">
        <f t="shared" si="41"/>
        <v>0.66666625000000002</v>
      </c>
      <c r="M142" s="36" t="s">
        <v>172</v>
      </c>
      <c r="N142" s="37">
        <f t="shared" si="40"/>
        <v>0.66666625000000002</v>
      </c>
      <c r="O142" s="38" t="s">
        <v>172</v>
      </c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5"/>
    </row>
    <row r="143" spans="2:35" ht="15.75" x14ac:dyDescent="0.25">
      <c r="B143" s="84"/>
      <c r="C143" s="80"/>
      <c r="D143" s="34" t="s">
        <v>58</v>
      </c>
      <c r="E143" s="48" t="s">
        <v>185</v>
      </c>
      <c r="F143" s="24">
        <v>2200</v>
      </c>
      <c r="G143" s="24">
        <v>0</v>
      </c>
      <c r="H143" s="24">
        <v>2200</v>
      </c>
      <c r="I143" s="24">
        <v>0</v>
      </c>
      <c r="J143" s="24">
        <v>2200</v>
      </c>
      <c r="K143" s="24">
        <v>0</v>
      </c>
      <c r="L143" s="36">
        <f t="shared" si="41"/>
        <v>1</v>
      </c>
      <c r="M143" s="36" t="s">
        <v>172</v>
      </c>
      <c r="N143" s="37">
        <f t="shared" si="40"/>
        <v>1</v>
      </c>
      <c r="O143" s="38" t="s">
        <v>172</v>
      </c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5"/>
    </row>
    <row r="144" spans="2:35" ht="15.75" x14ac:dyDescent="0.25">
      <c r="B144" s="84"/>
      <c r="C144" s="80"/>
      <c r="D144" s="83" t="s">
        <v>20</v>
      </c>
      <c r="E144" s="83"/>
      <c r="F144" s="44">
        <f>SUM(F141:F143)</f>
        <v>355800</v>
      </c>
      <c r="G144" s="44">
        <f t="shared" ref="G144" si="42">SUM(G141:G143)</f>
        <v>0</v>
      </c>
      <c r="H144" s="44">
        <f>SUM(H141:H143)</f>
        <v>487001.82</v>
      </c>
      <c r="I144" s="44">
        <f t="shared" ref="I144" si="43">SUM(I141:I143)</f>
        <v>0</v>
      </c>
      <c r="J144" s="44">
        <f>SUM(J141:J143)</f>
        <v>484335.15</v>
      </c>
      <c r="K144" s="44">
        <f>SUM(K141:K143)</f>
        <v>0</v>
      </c>
      <c r="L144" s="29">
        <f t="shared" si="41"/>
        <v>1.3612567453625632</v>
      </c>
      <c r="M144" s="29" t="s">
        <v>172</v>
      </c>
      <c r="N144" s="30">
        <f>J144/H144</f>
        <v>0.99452431204466551</v>
      </c>
      <c r="O144" s="31" t="s">
        <v>172</v>
      </c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5"/>
    </row>
    <row r="145" spans="2:35" ht="15.75" x14ac:dyDescent="0.25">
      <c r="B145" s="84"/>
      <c r="C145" s="80"/>
      <c r="D145" s="85" t="s">
        <v>15</v>
      </c>
      <c r="E145" s="85"/>
      <c r="F145" s="82">
        <f>F144+G144</f>
        <v>355800</v>
      </c>
      <c r="G145" s="82"/>
      <c r="H145" s="82">
        <f>H144+I144</f>
        <v>487001.82</v>
      </c>
      <c r="I145" s="82"/>
      <c r="J145" s="82">
        <f>J144+K144</f>
        <v>484335.15</v>
      </c>
      <c r="K145" s="82"/>
      <c r="L145" s="72">
        <f t="shared" si="41"/>
        <v>1.3612567453625632</v>
      </c>
      <c r="M145" s="72"/>
      <c r="N145" s="73">
        <f>J145/H145</f>
        <v>0.99452431204466551</v>
      </c>
      <c r="O145" s="7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5"/>
    </row>
    <row r="146" spans="2:35" ht="29.25" customHeight="1" x14ac:dyDescent="0.25">
      <c r="B146" s="79">
        <v>41</v>
      </c>
      <c r="C146" s="80" t="s">
        <v>186</v>
      </c>
      <c r="D146" s="22" t="s">
        <v>187</v>
      </c>
      <c r="E146" t="s">
        <v>188</v>
      </c>
      <c r="F146" s="18">
        <v>1669613</v>
      </c>
      <c r="G146" s="18">
        <v>700000</v>
      </c>
      <c r="H146" s="18">
        <v>1650611.79</v>
      </c>
      <c r="I146" s="18">
        <v>700000</v>
      </c>
      <c r="J146" s="18">
        <v>686351.28</v>
      </c>
      <c r="K146" s="18">
        <v>106790.1</v>
      </c>
      <c r="L146" s="45">
        <f t="shared" si="41"/>
        <v>0.4110840536100282</v>
      </c>
      <c r="M146" s="45">
        <f>K146/G146</f>
        <v>0.15255728571428573</v>
      </c>
      <c r="N146" s="46">
        <f>J146/H146</f>
        <v>0.41581629560515865</v>
      </c>
      <c r="O146" s="47">
        <f>K146/I146</f>
        <v>0.15255728571428573</v>
      </c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5"/>
    </row>
    <row r="147" spans="2:35" ht="19.5" customHeight="1" x14ac:dyDescent="0.25">
      <c r="B147" s="79"/>
      <c r="C147" s="80"/>
      <c r="D147" s="85" t="s">
        <v>15</v>
      </c>
      <c r="E147" s="85"/>
      <c r="F147" s="82">
        <f>F146+G146</f>
        <v>2369613</v>
      </c>
      <c r="G147" s="82"/>
      <c r="H147" s="82">
        <f>H146+I146</f>
        <v>2350611.79</v>
      </c>
      <c r="I147" s="82"/>
      <c r="J147" s="82">
        <f>J146+K146</f>
        <v>793141.38</v>
      </c>
      <c r="K147" s="82"/>
      <c r="L147" s="72">
        <f t="shared" si="41"/>
        <v>0.33471346586974327</v>
      </c>
      <c r="M147" s="72"/>
      <c r="N147" s="73">
        <f t="shared" ref="N147" si="44">J147/H147</f>
        <v>0.33741912780927558</v>
      </c>
      <c r="O147" s="7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5"/>
    </row>
    <row r="148" spans="2:35" ht="15.75" x14ac:dyDescent="0.25">
      <c r="B148" s="79">
        <v>50</v>
      </c>
      <c r="C148" s="80" t="s">
        <v>189</v>
      </c>
      <c r="D148" s="22" t="s">
        <v>190</v>
      </c>
      <c r="E148" t="s">
        <v>191</v>
      </c>
      <c r="F148" s="18">
        <v>906500</v>
      </c>
      <c r="G148" s="18">
        <v>115600</v>
      </c>
      <c r="H148" s="18">
        <v>907150</v>
      </c>
      <c r="I148" s="18">
        <v>144600</v>
      </c>
      <c r="J148" s="18">
        <v>508539.87</v>
      </c>
      <c r="K148" s="18">
        <v>101312.95</v>
      </c>
      <c r="L148" s="45">
        <f t="shared" si="41"/>
        <v>0.56099268615554332</v>
      </c>
      <c r="M148" s="45">
        <f>K148/G148</f>
        <v>0.87640960207612451</v>
      </c>
      <c r="N148" s="46">
        <f>J148/H148</f>
        <v>0.5605907181833214</v>
      </c>
      <c r="O148" s="47">
        <f>K148/I148</f>
        <v>0.7006428077455048</v>
      </c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5"/>
    </row>
    <row r="149" spans="2:35" ht="15.75" x14ac:dyDescent="0.25">
      <c r="B149" s="79"/>
      <c r="C149" s="80"/>
      <c r="D149" s="85" t="s">
        <v>15</v>
      </c>
      <c r="E149" s="85"/>
      <c r="F149" s="82">
        <f>F148+G148</f>
        <v>1022100</v>
      </c>
      <c r="G149" s="82"/>
      <c r="H149" s="82">
        <f>H148+I148</f>
        <v>1051750</v>
      </c>
      <c r="I149" s="82"/>
      <c r="J149" s="82">
        <f>J148+K148</f>
        <v>609852.81999999995</v>
      </c>
      <c r="K149" s="82"/>
      <c r="L149" s="72">
        <f t="shared" si="41"/>
        <v>0.59666649055865373</v>
      </c>
      <c r="M149" s="72"/>
      <c r="N149" s="73">
        <f t="shared" ref="N149" si="45">J149/H149</f>
        <v>0.5798457998573805</v>
      </c>
      <c r="O149" s="7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5"/>
    </row>
    <row r="150" spans="2:35" ht="15.75" x14ac:dyDescent="0.25">
      <c r="B150" s="79">
        <v>55</v>
      </c>
      <c r="C150" s="80" t="s">
        <v>192</v>
      </c>
      <c r="D150" s="22" t="s">
        <v>193</v>
      </c>
      <c r="E150" t="s">
        <v>194</v>
      </c>
      <c r="F150" s="18">
        <v>465371</v>
      </c>
      <c r="G150" s="18">
        <v>26230</v>
      </c>
      <c r="H150" s="18">
        <v>465571</v>
      </c>
      <c r="I150" s="18">
        <v>26230</v>
      </c>
      <c r="J150" s="18">
        <v>289573.93</v>
      </c>
      <c r="K150" s="18">
        <v>0</v>
      </c>
      <c r="L150" s="45">
        <f t="shared" si="41"/>
        <v>0.62224317802355533</v>
      </c>
      <c r="M150" s="45"/>
      <c r="N150" s="46">
        <f>J150/H150</f>
        <v>0.62197587478601546</v>
      </c>
      <c r="O150" s="47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5"/>
    </row>
    <row r="151" spans="2:35" ht="15.75" x14ac:dyDescent="0.25">
      <c r="B151" s="79"/>
      <c r="C151" s="80"/>
      <c r="D151" s="85" t="s">
        <v>15</v>
      </c>
      <c r="E151" s="85"/>
      <c r="F151" s="82">
        <f>F150+G150</f>
        <v>491601</v>
      </c>
      <c r="G151" s="82"/>
      <c r="H151" s="82">
        <f>H150+I150</f>
        <v>491801</v>
      </c>
      <c r="I151" s="82"/>
      <c r="J151" s="82">
        <f>J150+K150</f>
        <v>289573.93</v>
      </c>
      <c r="K151" s="82"/>
      <c r="L151" s="72">
        <f t="shared" si="41"/>
        <v>0.58904259755370714</v>
      </c>
      <c r="M151" s="72"/>
      <c r="N151" s="73">
        <f t="shared" ref="N151" si="46">J151/H151</f>
        <v>0.58880305245414299</v>
      </c>
      <c r="O151" s="7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5"/>
    </row>
    <row r="152" spans="2:35" ht="15.75" x14ac:dyDescent="0.25">
      <c r="B152" s="84">
        <v>56</v>
      </c>
      <c r="C152" s="93" t="s">
        <v>195</v>
      </c>
      <c r="D152" s="22" t="s">
        <v>25</v>
      </c>
      <c r="E152" t="s">
        <v>196</v>
      </c>
      <c r="F152" s="18">
        <v>0</v>
      </c>
      <c r="G152" s="18">
        <v>2350000</v>
      </c>
      <c r="H152" s="18">
        <v>0</v>
      </c>
      <c r="I152" s="18">
        <v>2350000</v>
      </c>
      <c r="J152" s="18">
        <v>0</v>
      </c>
      <c r="K152" s="18">
        <v>1084524.57</v>
      </c>
      <c r="L152" s="45"/>
      <c r="M152" s="45">
        <f>K152/G152</f>
        <v>0.46149981702127663</v>
      </c>
      <c r="N152" s="46"/>
      <c r="O152" s="47">
        <f>K152/I152</f>
        <v>0.46149981702127663</v>
      </c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5"/>
    </row>
    <row r="153" spans="2:35" ht="15.75" x14ac:dyDescent="0.25">
      <c r="B153" s="84"/>
      <c r="C153" s="93"/>
      <c r="D153" s="34" t="s">
        <v>197</v>
      </c>
      <c r="E153" s="48" t="s">
        <v>198</v>
      </c>
      <c r="F153" s="24">
        <v>0</v>
      </c>
      <c r="G153" s="24">
        <v>13879500</v>
      </c>
      <c r="H153" s="24">
        <v>0</v>
      </c>
      <c r="I153" s="24">
        <v>15379500</v>
      </c>
      <c r="J153" s="24">
        <v>0</v>
      </c>
      <c r="K153" s="24">
        <v>7503961.8099999996</v>
      </c>
      <c r="L153" s="36"/>
      <c r="M153" s="36">
        <f t="shared" ref="M153:M155" si="47">K153/G153</f>
        <v>0.54065073021362442</v>
      </c>
      <c r="N153" s="37"/>
      <c r="O153" s="38">
        <f t="shared" ref="O153:O155" si="48">K153/I153</f>
        <v>0.48791975096719659</v>
      </c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5"/>
    </row>
    <row r="154" spans="2:35" ht="15.75" x14ac:dyDescent="0.25">
      <c r="B154" s="84"/>
      <c r="C154" s="93"/>
      <c r="D154" s="34" t="s">
        <v>167</v>
      </c>
      <c r="E154" s="48" t="s">
        <v>199</v>
      </c>
      <c r="F154" s="24">
        <v>0</v>
      </c>
      <c r="G154" s="24">
        <v>6310000</v>
      </c>
      <c r="H154" s="24">
        <v>0</v>
      </c>
      <c r="I154" s="24">
        <v>6310000</v>
      </c>
      <c r="J154" s="24">
        <v>0</v>
      </c>
      <c r="K154" s="24">
        <v>1526370.69</v>
      </c>
      <c r="L154" s="36"/>
      <c r="M154" s="36">
        <f t="shared" si="47"/>
        <v>0.24189709825673533</v>
      </c>
      <c r="N154" s="37"/>
      <c r="O154" s="38">
        <f t="shared" si="48"/>
        <v>0.24189709825673533</v>
      </c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5"/>
    </row>
    <row r="155" spans="2:35" ht="15.75" x14ac:dyDescent="0.25">
      <c r="B155" s="84"/>
      <c r="C155" s="93"/>
      <c r="D155" s="92" t="s">
        <v>20</v>
      </c>
      <c r="E155" s="83"/>
      <c r="F155" s="44">
        <v>0</v>
      </c>
      <c r="G155" s="44">
        <f>SUM(G152:G154)</f>
        <v>22539500</v>
      </c>
      <c r="H155" s="44">
        <v>0</v>
      </c>
      <c r="I155" s="44">
        <f>SUM(I152:I154)</f>
        <v>24039500</v>
      </c>
      <c r="J155" s="44">
        <v>0</v>
      </c>
      <c r="K155" s="44">
        <f>SUM(K152:K154)</f>
        <v>10114857.069999998</v>
      </c>
      <c r="L155" s="29"/>
      <c r="M155" s="29">
        <f t="shared" si="47"/>
        <v>0.44876137758157891</v>
      </c>
      <c r="N155" s="30"/>
      <c r="O155" s="31">
        <f t="shared" si="48"/>
        <v>0.42075987728530123</v>
      </c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5"/>
    </row>
    <row r="156" spans="2:35" ht="15.75" x14ac:dyDescent="0.25">
      <c r="B156" s="84"/>
      <c r="C156" s="93"/>
      <c r="D156" s="85" t="s">
        <v>15</v>
      </c>
      <c r="E156" s="85"/>
      <c r="F156" s="82">
        <f>F155+G155</f>
        <v>22539500</v>
      </c>
      <c r="G156" s="82"/>
      <c r="H156" s="82">
        <f>H155+I155</f>
        <v>24039500</v>
      </c>
      <c r="I156" s="82"/>
      <c r="J156" s="82">
        <f>J155+K155</f>
        <v>10114857.069999998</v>
      </c>
      <c r="K156" s="82"/>
      <c r="L156" s="72">
        <f>J156/F156</f>
        <v>0.44876137758157891</v>
      </c>
      <c r="M156" s="72"/>
      <c r="N156" s="73">
        <f>J156/H156</f>
        <v>0.42075987728530123</v>
      </c>
      <c r="O156" s="7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5"/>
    </row>
    <row r="157" spans="2:35" ht="15.75" x14ac:dyDescent="0.25">
      <c r="B157" s="79">
        <v>57</v>
      </c>
      <c r="C157" s="80" t="s">
        <v>200</v>
      </c>
      <c r="D157" s="22" t="s">
        <v>87</v>
      </c>
      <c r="E157" t="s">
        <v>201</v>
      </c>
      <c r="F157" s="18">
        <v>165848</v>
      </c>
      <c r="G157" s="18">
        <v>1000</v>
      </c>
      <c r="H157" s="18">
        <v>166048</v>
      </c>
      <c r="I157" s="18">
        <v>1000</v>
      </c>
      <c r="J157" s="18">
        <v>53878.42</v>
      </c>
      <c r="K157" s="18">
        <v>0</v>
      </c>
      <c r="L157" s="45">
        <f>J157/F157</f>
        <v>0.32486626308426991</v>
      </c>
      <c r="M157" s="45"/>
      <c r="N157" s="46">
        <f>J157/H157</f>
        <v>0.32447497109269607</v>
      </c>
      <c r="O157" s="47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5"/>
    </row>
    <row r="158" spans="2:35" ht="15.75" x14ac:dyDescent="0.25">
      <c r="B158" s="79"/>
      <c r="C158" s="80"/>
      <c r="D158" s="85" t="s">
        <v>15</v>
      </c>
      <c r="E158" s="85"/>
      <c r="F158" s="82">
        <f>F157+G157</f>
        <v>166848</v>
      </c>
      <c r="G158" s="82"/>
      <c r="H158" s="82">
        <f>H157+I157</f>
        <v>167048</v>
      </c>
      <c r="I158" s="82"/>
      <c r="J158" s="82">
        <f>J157+K157</f>
        <v>53878.42</v>
      </c>
      <c r="K158" s="82"/>
      <c r="L158" s="72">
        <f>J158/F158</f>
        <v>0.32291918392788643</v>
      </c>
      <c r="M158" s="72"/>
      <c r="N158" s="73">
        <f t="shared" ref="N158:O161" si="49">J158/H158</f>
        <v>0.32253256549015852</v>
      </c>
      <c r="O158" s="7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5"/>
    </row>
    <row r="159" spans="2:35" ht="15.75" customHeight="1" x14ac:dyDescent="0.25">
      <c r="B159" s="86">
        <v>63</v>
      </c>
      <c r="C159" s="89" t="s">
        <v>202</v>
      </c>
      <c r="D159" s="22" t="s">
        <v>175</v>
      </c>
      <c r="E159" t="s">
        <v>203</v>
      </c>
      <c r="F159" s="18">
        <v>302900</v>
      </c>
      <c r="G159" s="18">
        <v>51700</v>
      </c>
      <c r="H159" s="18">
        <v>273200</v>
      </c>
      <c r="I159" s="18">
        <v>51700</v>
      </c>
      <c r="J159" s="18">
        <v>148877.42000000001</v>
      </c>
      <c r="K159" s="18">
        <v>1166.45</v>
      </c>
      <c r="L159" s="45">
        <f t="shared" ref="L159:M161" si="50">J159/F159</f>
        <v>0.49150683393859362</v>
      </c>
      <c r="M159" s="45">
        <f>K159/G159</f>
        <v>2.2561895551257254E-2</v>
      </c>
      <c r="N159" s="46">
        <f t="shared" si="49"/>
        <v>0.54493931185944366</v>
      </c>
      <c r="O159" s="47">
        <f>K159/I159</f>
        <v>2.2561895551257254E-2</v>
      </c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5"/>
    </row>
    <row r="160" spans="2:35" ht="15.75" customHeight="1" x14ac:dyDescent="0.25">
      <c r="B160" s="87"/>
      <c r="C160" s="90"/>
      <c r="D160" s="34" t="s">
        <v>204</v>
      </c>
      <c r="E160" s="48" t="s">
        <v>205</v>
      </c>
      <c r="F160" s="24">
        <v>286000</v>
      </c>
      <c r="G160" s="24">
        <v>2000</v>
      </c>
      <c r="H160" s="24">
        <v>286250</v>
      </c>
      <c r="I160" s="24">
        <v>2000</v>
      </c>
      <c r="J160" s="24">
        <v>166152.53</v>
      </c>
      <c r="K160" s="24">
        <v>398.33</v>
      </c>
      <c r="L160" s="36">
        <f t="shared" si="50"/>
        <v>0.58095290209790207</v>
      </c>
      <c r="M160" s="36">
        <f t="shared" si="50"/>
        <v>0.19916499999999998</v>
      </c>
      <c r="N160" s="37">
        <f t="shared" si="49"/>
        <v>0.58044551965065505</v>
      </c>
      <c r="O160" s="38">
        <f t="shared" si="49"/>
        <v>0.19916499999999998</v>
      </c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5"/>
    </row>
    <row r="161" spans="2:35" ht="15.75" customHeight="1" x14ac:dyDescent="0.25">
      <c r="B161" s="87"/>
      <c r="C161" s="90"/>
      <c r="D161" s="92" t="s">
        <v>20</v>
      </c>
      <c r="E161" s="83"/>
      <c r="F161" s="44">
        <f t="shared" ref="F161:K161" si="51">SUM(F159:F160)</f>
        <v>588900</v>
      </c>
      <c r="G161" s="44">
        <f t="shared" si="51"/>
        <v>53700</v>
      </c>
      <c r="H161" s="44">
        <f t="shared" si="51"/>
        <v>559450</v>
      </c>
      <c r="I161" s="44">
        <f t="shared" si="51"/>
        <v>53700</v>
      </c>
      <c r="J161" s="44">
        <f t="shared" si="51"/>
        <v>315029.95</v>
      </c>
      <c r="K161" s="44">
        <f t="shared" si="51"/>
        <v>1564.78</v>
      </c>
      <c r="L161" s="29">
        <f>J161/F161</f>
        <v>0.53494642553914074</v>
      </c>
      <c r="M161" s="29">
        <f t="shared" si="50"/>
        <v>2.9139292364990688E-2</v>
      </c>
      <c r="N161" s="30">
        <f>J161/H161</f>
        <v>0.56310653320225224</v>
      </c>
      <c r="O161" s="31">
        <f t="shared" si="49"/>
        <v>2.9139292364990688E-2</v>
      </c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5"/>
    </row>
    <row r="162" spans="2:35" ht="15.75" x14ac:dyDescent="0.25">
      <c r="B162" s="88"/>
      <c r="C162" s="91"/>
      <c r="D162" s="85" t="s">
        <v>15</v>
      </c>
      <c r="E162" s="85"/>
      <c r="F162" s="82">
        <f>F161+G161</f>
        <v>642600</v>
      </c>
      <c r="G162" s="82"/>
      <c r="H162" s="82">
        <f>H161+I161</f>
        <v>613150</v>
      </c>
      <c r="I162" s="82"/>
      <c r="J162" s="82">
        <f>J161+K161</f>
        <v>316594.73000000004</v>
      </c>
      <c r="K162" s="82"/>
      <c r="L162" s="72">
        <f>J162/F162</f>
        <v>0.49267776221599757</v>
      </c>
      <c r="M162" s="72"/>
      <c r="N162" s="73">
        <f>J162/H162</f>
        <v>0.51634140096224423</v>
      </c>
      <c r="O162" s="7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5"/>
    </row>
    <row r="163" spans="2:35" ht="15.75" x14ac:dyDescent="0.25">
      <c r="B163" s="79">
        <v>66</v>
      </c>
      <c r="C163" s="80" t="s">
        <v>206</v>
      </c>
      <c r="D163" s="22" t="s">
        <v>175</v>
      </c>
      <c r="E163" t="s">
        <v>207</v>
      </c>
      <c r="F163" s="18">
        <v>192909</v>
      </c>
      <c r="G163" s="18">
        <v>4000</v>
      </c>
      <c r="H163" s="18">
        <v>193159</v>
      </c>
      <c r="I163" s="18">
        <v>4000</v>
      </c>
      <c r="J163" s="18">
        <v>116708.47</v>
      </c>
      <c r="K163" s="18">
        <v>38.700000000000003</v>
      </c>
      <c r="L163" s="45">
        <f t="shared" ref="L163:L167" si="52">J163/F163</f>
        <v>0.60499235390780104</v>
      </c>
      <c r="M163" s="45"/>
      <c r="N163" s="46">
        <f t="shared" ref="N163:O168" si="53">J163/H163</f>
        <v>0.60420933013734801</v>
      </c>
      <c r="O163" s="47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5"/>
    </row>
    <row r="164" spans="2:35" ht="15.75" x14ac:dyDescent="0.25">
      <c r="B164" s="79"/>
      <c r="C164" s="80"/>
      <c r="D164" s="85" t="s">
        <v>15</v>
      </c>
      <c r="E164" s="85"/>
      <c r="F164" s="82">
        <f>F163+G163</f>
        <v>196909</v>
      </c>
      <c r="G164" s="82"/>
      <c r="H164" s="82">
        <f>H163+I163</f>
        <v>197159</v>
      </c>
      <c r="I164" s="82"/>
      <c r="J164" s="82">
        <f>J163+K163</f>
        <v>116747.17</v>
      </c>
      <c r="K164" s="82"/>
      <c r="L164" s="72">
        <f>J164/F164</f>
        <v>0.59289910567825743</v>
      </c>
      <c r="M164" s="72"/>
      <c r="N164" s="73">
        <f t="shared" si="53"/>
        <v>0.59214730243103286</v>
      </c>
      <c r="O164" s="7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5"/>
    </row>
    <row r="165" spans="2:35" ht="15.75" x14ac:dyDescent="0.25">
      <c r="B165" s="79">
        <v>67</v>
      </c>
      <c r="C165" s="80" t="s">
        <v>208</v>
      </c>
      <c r="D165" s="22" t="s">
        <v>17</v>
      </c>
      <c r="E165" t="s">
        <v>18</v>
      </c>
      <c r="F165" s="18">
        <v>96381</v>
      </c>
      <c r="G165" s="18">
        <v>2000</v>
      </c>
      <c r="H165" s="18">
        <v>96631</v>
      </c>
      <c r="I165" s="18">
        <v>2000</v>
      </c>
      <c r="J165" s="18">
        <v>57163.94</v>
      </c>
      <c r="K165" s="18">
        <v>0</v>
      </c>
      <c r="L165" s="45">
        <f t="shared" si="52"/>
        <v>0.59310382751787183</v>
      </c>
      <c r="M165" s="45"/>
      <c r="N165" s="46">
        <f t="shared" si="53"/>
        <v>0.59156937214765448</v>
      </c>
      <c r="O165" s="47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5"/>
    </row>
    <row r="166" spans="2:35" ht="15.75" x14ac:dyDescent="0.25">
      <c r="B166" s="79"/>
      <c r="C166" s="80"/>
      <c r="D166" s="85" t="s">
        <v>15</v>
      </c>
      <c r="E166" s="85"/>
      <c r="F166" s="82">
        <f>F165+G165</f>
        <v>98381</v>
      </c>
      <c r="G166" s="82"/>
      <c r="H166" s="82">
        <f>H165+I165</f>
        <v>98631</v>
      </c>
      <c r="I166" s="82"/>
      <c r="J166" s="82">
        <f>J165+K165</f>
        <v>57163.94</v>
      </c>
      <c r="K166" s="82"/>
      <c r="L166" s="72">
        <f>J166/F166</f>
        <v>0.58104654353991114</v>
      </c>
      <c r="M166" s="72"/>
      <c r="N166" s="73">
        <f t="shared" si="53"/>
        <v>0.5795737648406688</v>
      </c>
      <c r="O166" s="7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5"/>
    </row>
    <row r="167" spans="2:35" ht="15.75" x14ac:dyDescent="0.25">
      <c r="B167" s="79">
        <v>73</v>
      </c>
      <c r="C167" s="80" t="s">
        <v>209</v>
      </c>
      <c r="D167" s="22" t="s">
        <v>210</v>
      </c>
      <c r="E167" t="s">
        <v>18</v>
      </c>
      <c r="F167" s="18">
        <v>384707</v>
      </c>
      <c r="G167" s="18">
        <v>1500</v>
      </c>
      <c r="H167" s="18">
        <v>384957</v>
      </c>
      <c r="I167" s="18">
        <v>1500</v>
      </c>
      <c r="J167" s="18">
        <v>216562.47</v>
      </c>
      <c r="K167" s="18">
        <v>0</v>
      </c>
      <c r="L167" s="45">
        <f t="shared" si="52"/>
        <v>0.56292833247120533</v>
      </c>
      <c r="M167" s="45"/>
      <c r="N167" s="46">
        <f t="shared" si="53"/>
        <v>0.56256275376210851</v>
      </c>
      <c r="O167" s="47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5"/>
    </row>
    <row r="168" spans="2:35" ht="15.75" x14ac:dyDescent="0.25">
      <c r="B168" s="79"/>
      <c r="C168" s="80"/>
      <c r="D168" s="22" t="s">
        <v>211</v>
      </c>
      <c r="E168" t="s">
        <v>212</v>
      </c>
      <c r="F168" s="18">
        <v>0</v>
      </c>
      <c r="G168" s="18">
        <v>145900</v>
      </c>
      <c r="H168" s="18">
        <v>3387212</v>
      </c>
      <c r="I168" s="18">
        <v>185900</v>
      </c>
      <c r="J168" s="18">
        <v>1624481.69</v>
      </c>
      <c r="K168" s="18">
        <v>115218.8</v>
      </c>
      <c r="L168" s="45"/>
      <c r="M168" s="45">
        <f>K168/G168</f>
        <v>0.78971076079506508</v>
      </c>
      <c r="N168" s="46">
        <f t="shared" si="53"/>
        <v>0.47959256462246824</v>
      </c>
      <c r="O168" s="47">
        <f t="shared" si="53"/>
        <v>0.61978913394298007</v>
      </c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5"/>
    </row>
    <row r="169" spans="2:35" ht="15.75" x14ac:dyDescent="0.25">
      <c r="B169" s="79"/>
      <c r="C169" s="80"/>
      <c r="D169" s="83" t="s">
        <v>20</v>
      </c>
      <c r="E169" s="83"/>
      <c r="F169" s="44">
        <f>SUM(F167:F168)</f>
        <v>384707</v>
      </c>
      <c r="G169" s="44">
        <f>SUM(G167:G168)</f>
        <v>147400</v>
      </c>
      <c r="H169" s="44">
        <f>SUM(H167:H168)</f>
        <v>3772169</v>
      </c>
      <c r="I169" s="44">
        <f t="shared" ref="I169:K169" si="54">SUM(I167:I168)</f>
        <v>187400</v>
      </c>
      <c r="J169" s="44">
        <f t="shared" si="54"/>
        <v>1841044.16</v>
      </c>
      <c r="K169" s="44">
        <f t="shared" si="54"/>
        <v>115218.8</v>
      </c>
      <c r="L169" s="29">
        <f>J169/F169</f>
        <v>4.7855748920607111</v>
      </c>
      <c r="M169" s="29">
        <f>K169/G169</f>
        <v>0.78167435549525099</v>
      </c>
      <c r="N169" s="30">
        <f>J169/H169</f>
        <v>0.48805982976902679</v>
      </c>
      <c r="O169" s="31">
        <f>K169/I169</f>
        <v>0.61482817502668086</v>
      </c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5"/>
    </row>
    <row r="170" spans="2:35" ht="15.75" x14ac:dyDescent="0.25">
      <c r="B170" s="79"/>
      <c r="C170" s="80"/>
      <c r="D170" s="85" t="s">
        <v>15</v>
      </c>
      <c r="E170" s="85"/>
      <c r="F170" s="82">
        <f>F169+G169</f>
        <v>532107</v>
      </c>
      <c r="G170" s="82"/>
      <c r="H170" s="82">
        <f>H169+I169</f>
        <v>3959569</v>
      </c>
      <c r="I170" s="82"/>
      <c r="J170" s="82">
        <f>J169+K169</f>
        <v>1956262.96</v>
      </c>
      <c r="K170" s="82"/>
      <c r="L170" s="72">
        <f t="shared" ref="L170:M185" si="55">J170/F170</f>
        <v>3.6764465793534007</v>
      </c>
      <c r="M170" s="72"/>
      <c r="N170" s="73">
        <f>J170/H170</f>
        <v>0.49405957062498468</v>
      </c>
      <c r="O170" s="7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5"/>
    </row>
    <row r="171" spans="2:35" ht="15.75" customHeight="1" x14ac:dyDescent="0.25">
      <c r="B171" s="79">
        <v>76</v>
      </c>
      <c r="C171" s="80" t="s">
        <v>213</v>
      </c>
      <c r="D171" s="22" t="s">
        <v>17</v>
      </c>
      <c r="E171" t="s">
        <v>18</v>
      </c>
      <c r="F171" s="18">
        <v>244080</v>
      </c>
      <c r="G171" s="18">
        <v>53600</v>
      </c>
      <c r="H171" s="18">
        <v>264280</v>
      </c>
      <c r="I171" s="18">
        <v>53600</v>
      </c>
      <c r="J171" s="18">
        <v>144184.23000000001</v>
      </c>
      <c r="K171" s="18">
        <v>9222.7999999999993</v>
      </c>
      <c r="L171" s="45">
        <f t="shared" si="55"/>
        <v>0.59072529498525073</v>
      </c>
      <c r="M171" s="45">
        <f>K171/G171</f>
        <v>0.17206716417910448</v>
      </c>
      <c r="N171" s="46">
        <f>J171/H171</f>
        <v>0.54557374754048737</v>
      </c>
      <c r="O171" s="47">
        <f>K171/I171</f>
        <v>0.17206716417910448</v>
      </c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5"/>
    </row>
    <row r="172" spans="2:35" ht="27.75" customHeight="1" x14ac:dyDescent="0.25">
      <c r="B172" s="79"/>
      <c r="C172" s="80"/>
      <c r="D172" s="85" t="s">
        <v>15</v>
      </c>
      <c r="E172" s="85"/>
      <c r="F172" s="82">
        <f>F171+G171</f>
        <v>297680</v>
      </c>
      <c r="G172" s="82"/>
      <c r="H172" s="82">
        <f>H171+I171</f>
        <v>317880</v>
      </c>
      <c r="I172" s="82"/>
      <c r="J172" s="82">
        <f>J171+K171</f>
        <v>153407.03</v>
      </c>
      <c r="K172" s="82"/>
      <c r="L172" s="72">
        <f t="shared" si="55"/>
        <v>0.51534207874227356</v>
      </c>
      <c r="M172" s="72"/>
      <c r="N172" s="73">
        <f t="shared" ref="N172" si="56">J172/H172</f>
        <v>0.48259415502705422</v>
      </c>
      <c r="O172" s="7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5"/>
    </row>
    <row r="173" spans="2:35" ht="15.75" x14ac:dyDescent="0.25">
      <c r="B173" s="79">
        <v>77</v>
      </c>
      <c r="C173" s="80" t="s">
        <v>214</v>
      </c>
      <c r="D173" s="22" t="s">
        <v>215</v>
      </c>
      <c r="E173" t="s">
        <v>216</v>
      </c>
      <c r="F173" s="18">
        <v>114250</v>
      </c>
      <c r="G173" s="18">
        <v>10000</v>
      </c>
      <c r="H173" s="18">
        <v>114500</v>
      </c>
      <c r="I173" s="18">
        <v>10000</v>
      </c>
      <c r="J173" s="18">
        <v>66000.3</v>
      </c>
      <c r="K173" s="18">
        <v>1877.76</v>
      </c>
      <c r="L173" s="45">
        <f t="shared" si="55"/>
        <v>0.5776831509846827</v>
      </c>
      <c r="M173" s="45">
        <f>K173/G173</f>
        <v>0.187776</v>
      </c>
      <c r="N173" s="46">
        <f>J173/H173</f>
        <v>0.57642183406113545</v>
      </c>
      <c r="O173" s="47">
        <f>K173/I173</f>
        <v>0.187776</v>
      </c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5"/>
    </row>
    <row r="174" spans="2:35" ht="15.75" x14ac:dyDescent="0.25">
      <c r="B174" s="79"/>
      <c r="C174" s="80"/>
      <c r="D174" s="85" t="s">
        <v>15</v>
      </c>
      <c r="E174" s="85"/>
      <c r="F174" s="82">
        <f>F173+G173</f>
        <v>124250</v>
      </c>
      <c r="G174" s="82"/>
      <c r="H174" s="82">
        <f>H173+I173</f>
        <v>124500</v>
      </c>
      <c r="I174" s="82"/>
      <c r="J174" s="82">
        <f>J173+K173</f>
        <v>67878.06</v>
      </c>
      <c r="K174" s="82"/>
      <c r="L174" s="72">
        <f t="shared" si="55"/>
        <v>0.54630229376257544</v>
      </c>
      <c r="M174" s="72"/>
      <c r="N174" s="73">
        <f t="shared" ref="N174" si="57">J174/H174</f>
        <v>0.54520530120481925</v>
      </c>
      <c r="O174" s="7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5"/>
    </row>
    <row r="175" spans="2:35" ht="15.75" x14ac:dyDescent="0.25">
      <c r="B175" s="84">
        <v>82</v>
      </c>
      <c r="C175" s="80" t="s">
        <v>217</v>
      </c>
      <c r="D175" s="22" t="s">
        <v>17</v>
      </c>
      <c r="E175" t="s">
        <v>18</v>
      </c>
      <c r="F175" s="18">
        <v>17550</v>
      </c>
      <c r="G175" s="18">
        <v>1000</v>
      </c>
      <c r="H175" s="18">
        <v>17650</v>
      </c>
      <c r="I175" s="18">
        <v>1000</v>
      </c>
      <c r="J175" s="18">
        <v>9072.74</v>
      </c>
      <c r="K175" s="18">
        <v>92</v>
      </c>
      <c r="L175" s="45">
        <f t="shared" si="55"/>
        <v>0.5169652421652422</v>
      </c>
      <c r="M175" s="45">
        <f>K175/G175</f>
        <v>9.1999999999999998E-2</v>
      </c>
      <c r="N175" s="46">
        <f>J175/H175</f>
        <v>0.51403626062322949</v>
      </c>
      <c r="O175" s="47">
        <f>K175/I175</f>
        <v>9.1999999999999998E-2</v>
      </c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5"/>
    </row>
    <row r="176" spans="2:35" ht="15.75" x14ac:dyDescent="0.25">
      <c r="B176" s="84"/>
      <c r="C176" s="80"/>
      <c r="D176" s="85" t="s">
        <v>15</v>
      </c>
      <c r="E176" s="85"/>
      <c r="F176" s="82">
        <f>F175+G175</f>
        <v>18550</v>
      </c>
      <c r="G176" s="82"/>
      <c r="H176" s="82">
        <f>H175+I175</f>
        <v>18650</v>
      </c>
      <c r="I176" s="82"/>
      <c r="J176" s="82">
        <f>J175+K175</f>
        <v>9164.74</v>
      </c>
      <c r="K176" s="82"/>
      <c r="L176" s="72">
        <f t="shared" si="55"/>
        <v>0.49405606469002694</v>
      </c>
      <c r="M176" s="72"/>
      <c r="N176" s="73">
        <f t="shared" ref="N176:O191" si="58">J176/H176</f>
        <v>0.49140697050938337</v>
      </c>
      <c r="O176" s="7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5"/>
    </row>
    <row r="177" spans="2:35" ht="15.75" x14ac:dyDescent="0.25">
      <c r="B177" s="79">
        <v>87</v>
      </c>
      <c r="C177" s="80" t="s">
        <v>218</v>
      </c>
      <c r="D177" s="22" t="s">
        <v>58</v>
      </c>
      <c r="E177" t="s">
        <v>219</v>
      </c>
      <c r="F177" s="18">
        <v>101634</v>
      </c>
      <c r="G177" s="18">
        <v>1000</v>
      </c>
      <c r="H177" s="18">
        <v>101734</v>
      </c>
      <c r="I177" s="18">
        <v>1000</v>
      </c>
      <c r="J177" s="18">
        <v>60739.19</v>
      </c>
      <c r="K177" s="18">
        <v>555.71</v>
      </c>
      <c r="L177" s="45">
        <f t="shared" si="55"/>
        <v>0.59762668004801545</v>
      </c>
      <c r="M177" s="45">
        <f t="shared" si="55"/>
        <v>0.55571000000000004</v>
      </c>
      <c r="N177" s="46">
        <f t="shared" si="58"/>
        <v>0.59703923958558591</v>
      </c>
      <c r="O177" s="47">
        <f t="shared" si="58"/>
        <v>0.55571000000000004</v>
      </c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5"/>
    </row>
    <row r="178" spans="2:35" ht="15.75" x14ac:dyDescent="0.25">
      <c r="B178" s="79"/>
      <c r="C178" s="80"/>
      <c r="D178" s="34" t="s">
        <v>60</v>
      </c>
      <c r="E178" s="48" t="s">
        <v>220</v>
      </c>
      <c r="F178" s="24">
        <v>8241172</v>
      </c>
      <c r="G178" s="24">
        <v>4303500</v>
      </c>
      <c r="H178" s="24">
        <v>11453872</v>
      </c>
      <c r="I178" s="24">
        <v>5946364</v>
      </c>
      <c r="J178" s="24">
        <v>6551673.9100000001</v>
      </c>
      <c r="K178" s="24">
        <v>648674.35</v>
      </c>
      <c r="L178" s="36">
        <f t="shared" si="55"/>
        <v>0.79499298279419484</v>
      </c>
      <c r="M178" s="36">
        <f t="shared" si="55"/>
        <v>0.1507318113163704</v>
      </c>
      <c r="N178" s="37">
        <f t="shared" si="58"/>
        <v>0.57200516209714936</v>
      </c>
      <c r="O178" s="38">
        <f t="shared" si="58"/>
        <v>0.10908756174361341</v>
      </c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5"/>
    </row>
    <row r="179" spans="2:35" ht="15.75" x14ac:dyDescent="0.25">
      <c r="B179" s="79"/>
      <c r="C179" s="80"/>
      <c r="D179" s="34" t="s">
        <v>62</v>
      </c>
      <c r="E179" s="48" t="s">
        <v>221</v>
      </c>
      <c r="F179" s="24">
        <v>1464448</v>
      </c>
      <c r="G179" s="24">
        <v>182000</v>
      </c>
      <c r="H179" s="24">
        <v>1540998</v>
      </c>
      <c r="I179" s="24">
        <v>187000</v>
      </c>
      <c r="J179" s="24">
        <v>772532.14</v>
      </c>
      <c r="K179" s="24">
        <v>46710.35</v>
      </c>
      <c r="L179" s="36">
        <f t="shared" si="55"/>
        <v>0.52752445972817064</v>
      </c>
      <c r="M179" s="36">
        <f t="shared" si="55"/>
        <v>0.25665027472527474</v>
      </c>
      <c r="N179" s="37">
        <f t="shared" si="58"/>
        <v>0.5013193657616688</v>
      </c>
      <c r="O179" s="38">
        <f t="shared" si="58"/>
        <v>0.2497879679144385</v>
      </c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5"/>
    </row>
    <row r="180" spans="2:35" ht="15.75" x14ac:dyDescent="0.25">
      <c r="B180" s="79"/>
      <c r="C180" s="80"/>
      <c r="D180" s="34" t="s">
        <v>190</v>
      </c>
      <c r="E180" s="48" t="s">
        <v>222</v>
      </c>
      <c r="F180" s="24">
        <v>350000</v>
      </c>
      <c r="G180" s="24">
        <v>30000</v>
      </c>
      <c r="H180" s="24">
        <v>710045</v>
      </c>
      <c r="I180" s="24">
        <v>122000</v>
      </c>
      <c r="J180" s="24">
        <v>585706.84</v>
      </c>
      <c r="K180" s="24">
        <v>0</v>
      </c>
      <c r="L180" s="36">
        <f t="shared" si="55"/>
        <v>1.6734481142857143</v>
      </c>
      <c r="M180" s="36">
        <f t="shared" si="55"/>
        <v>0</v>
      </c>
      <c r="N180" s="37">
        <f t="shared" si="58"/>
        <v>0.82488692970163857</v>
      </c>
      <c r="O180" s="38">
        <f t="shared" si="58"/>
        <v>0</v>
      </c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5"/>
    </row>
    <row r="181" spans="2:35" ht="15.75" x14ac:dyDescent="0.25">
      <c r="B181" s="79"/>
      <c r="C181" s="80"/>
      <c r="D181" s="34" t="s">
        <v>223</v>
      </c>
      <c r="E181" s="48" t="s">
        <v>224</v>
      </c>
      <c r="F181" s="24">
        <v>257420</v>
      </c>
      <c r="G181" s="24">
        <v>15000</v>
      </c>
      <c r="H181" s="24">
        <v>257820</v>
      </c>
      <c r="I181" s="24">
        <v>19117</v>
      </c>
      <c r="J181" s="24">
        <v>143611.76999999999</v>
      </c>
      <c r="K181" s="24">
        <v>0</v>
      </c>
      <c r="L181" s="36">
        <f t="shared" si="55"/>
        <v>0.5578889363685805</v>
      </c>
      <c r="M181" s="36">
        <f t="shared" si="55"/>
        <v>0</v>
      </c>
      <c r="N181" s="37">
        <f t="shared" si="58"/>
        <v>0.5570233884105189</v>
      </c>
      <c r="O181" s="38">
        <f t="shared" si="58"/>
        <v>0</v>
      </c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5"/>
    </row>
    <row r="182" spans="2:35" ht="15.75" x14ac:dyDescent="0.25">
      <c r="B182" s="79"/>
      <c r="C182" s="80"/>
      <c r="D182" s="34" t="s">
        <v>111</v>
      </c>
      <c r="E182" s="48" t="s">
        <v>225</v>
      </c>
      <c r="F182" s="24">
        <v>336764</v>
      </c>
      <c r="G182" s="24">
        <v>2000</v>
      </c>
      <c r="H182" s="24">
        <v>337064</v>
      </c>
      <c r="I182" s="24">
        <v>2000</v>
      </c>
      <c r="J182" s="24">
        <v>194180.89</v>
      </c>
      <c r="K182" s="24">
        <v>0</v>
      </c>
      <c r="L182" s="36">
        <f t="shared" si="55"/>
        <v>0.57660821821809938</v>
      </c>
      <c r="M182" s="36">
        <f t="shared" si="55"/>
        <v>0</v>
      </c>
      <c r="N182" s="37">
        <f t="shared" si="58"/>
        <v>0.57609501459663448</v>
      </c>
      <c r="O182" s="38">
        <f t="shared" si="58"/>
        <v>0</v>
      </c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5"/>
    </row>
    <row r="183" spans="2:35" ht="15.75" x14ac:dyDescent="0.25">
      <c r="B183" s="79"/>
      <c r="C183" s="80"/>
      <c r="D183" s="34" t="s">
        <v>226</v>
      </c>
      <c r="E183" s="48" t="s">
        <v>227</v>
      </c>
      <c r="F183" s="24">
        <v>142983</v>
      </c>
      <c r="G183" s="24">
        <v>103000</v>
      </c>
      <c r="H183" s="24">
        <v>143183</v>
      </c>
      <c r="I183" s="24">
        <v>103000</v>
      </c>
      <c r="J183" s="24">
        <v>79670.52</v>
      </c>
      <c r="K183" s="24">
        <v>46591.360000000001</v>
      </c>
      <c r="L183" s="36">
        <f t="shared" si="55"/>
        <v>0.5572027443821993</v>
      </c>
      <c r="M183" s="36">
        <f t="shared" si="55"/>
        <v>0.45234330097087377</v>
      </c>
      <c r="N183" s="37">
        <f t="shared" si="58"/>
        <v>0.55642443586179924</v>
      </c>
      <c r="O183" s="38">
        <f t="shared" si="58"/>
        <v>0.45234330097087377</v>
      </c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5"/>
    </row>
    <row r="184" spans="2:35" ht="15.75" x14ac:dyDescent="0.25">
      <c r="B184" s="79"/>
      <c r="C184" s="80"/>
      <c r="D184" s="34" t="s">
        <v>228</v>
      </c>
      <c r="E184" s="48" t="s">
        <v>229</v>
      </c>
      <c r="F184" s="24">
        <v>142600</v>
      </c>
      <c r="G184" s="24">
        <v>1000</v>
      </c>
      <c r="H184" s="24">
        <v>142800</v>
      </c>
      <c r="I184" s="24">
        <v>1000</v>
      </c>
      <c r="J184" s="24">
        <v>129677.15</v>
      </c>
      <c r="K184" s="24">
        <v>0</v>
      </c>
      <c r="L184" s="36">
        <f t="shared" si="55"/>
        <v>0.90937692847124818</v>
      </c>
      <c r="M184" s="36">
        <f t="shared" si="55"/>
        <v>0</v>
      </c>
      <c r="N184" s="37">
        <f t="shared" si="58"/>
        <v>0.90810329131652656</v>
      </c>
      <c r="O184" s="38">
        <f t="shared" si="58"/>
        <v>0</v>
      </c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5"/>
    </row>
    <row r="185" spans="2:35" ht="15.75" x14ac:dyDescent="0.25">
      <c r="B185" s="79"/>
      <c r="C185" s="80"/>
      <c r="D185" s="34" t="s">
        <v>230</v>
      </c>
      <c r="E185" s="48" t="s">
        <v>231</v>
      </c>
      <c r="F185" s="24">
        <v>233354</v>
      </c>
      <c r="G185" s="24">
        <v>100000</v>
      </c>
      <c r="H185" s="24">
        <v>233454</v>
      </c>
      <c r="I185" s="24">
        <v>100000</v>
      </c>
      <c r="J185" s="24">
        <v>136034.18</v>
      </c>
      <c r="K185" s="24">
        <v>0</v>
      </c>
      <c r="L185" s="36">
        <f t="shared" si="55"/>
        <v>0.58295199568038258</v>
      </c>
      <c r="M185" s="36">
        <f t="shared" si="55"/>
        <v>0</v>
      </c>
      <c r="N185" s="37">
        <f t="shared" si="58"/>
        <v>0.58270228824522174</v>
      </c>
      <c r="O185" s="38">
        <f t="shared" si="58"/>
        <v>0</v>
      </c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5"/>
    </row>
    <row r="186" spans="2:35" ht="15.75" x14ac:dyDescent="0.25">
      <c r="B186" s="79"/>
      <c r="C186" s="80"/>
      <c r="D186" s="83" t="s">
        <v>20</v>
      </c>
      <c r="E186" s="83"/>
      <c r="F186" s="44">
        <f>SUM(F177:F185)</f>
        <v>11270375</v>
      </c>
      <c r="G186" s="44">
        <f t="shared" ref="G186:K186" si="59">SUM(G177:G185)</f>
        <v>4737500</v>
      </c>
      <c r="H186" s="44">
        <f t="shared" si="59"/>
        <v>14920970</v>
      </c>
      <c r="I186" s="44">
        <f t="shared" si="59"/>
        <v>6481481</v>
      </c>
      <c r="J186" s="44">
        <f t="shared" si="59"/>
        <v>8653826.589999998</v>
      </c>
      <c r="K186" s="44">
        <f t="shared" si="59"/>
        <v>742531.7699999999</v>
      </c>
      <c r="L186" s="29">
        <f>J186/F186</f>
        <v>0.76783838958331008</v>
      </c>
      <c r="M186" s="29">
        <f>K186/G186</f>
        <v>0.15673493825857518</v>
      </c>
      <c r="N186" s="30">
        <f>J186/H186</f>
        <v>0.57997748068657717</v>
      </c>
      <c r="O186" s="31">
        <f>K186/I186</f>
        <v>0.11456205302460964</v>
      </c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5"/>
    </row>
    <row r="187" spans="2:35" ht="15.75" x14ac:dyDescent="0.25">
      <c r="B187" s="79"/>
      <c r="C187" s="80"/>
      <c r="D187" s="81" t="s">
        <v>15</v>
      </c>
      <c r="E187" s="81"/>
      <c r="F187" s="82">
        <f>F186+G186</f>
        <v>16007875</v>
      </c>
      <c r="G187" s="82"/>
      <c r="H187" s="82">
        <f>H186+I186</f>
        <v>21402451</v>
      </c>
      <c r="I187" s="82"/>
      <c r="J187" s="82">
        <f>J186+K186</f>
        <v>9396358.3599999975</v>
      </c>
      <c r="K187" s="82"/>
      <c r="L187" s="72">
        <f>J187/F187</f>
        <v>0.58698349156274632</v>
      </c>
      <c r="M187" s="72"/>
      <c r="N187" s="73">
        <f>J187/H187</f>
        <v>0.43903188284369848</v>
      </c>
      <c r="O187" s="7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5"/>
    </row>
    <row r="188" spans="2:35" ht="15.75" x14ac:dyDescent="0.25">
      <c r="B188" s="79">
        <v>88</v>
      </c>
      <c r="C188" s="80" t="s">
        <v>232</v>
      </c>
      <c r="D188" s="22" t="s">
        <v>17</v>
      </c>
      <c r="E188" t="s">
        <v>18</v>
      </c>
      <c r="F188" s="18">
        <v>134675</v>
      </c>
      <c r="G188" s="18">
        <v>1000</v>
      </c>
      <c r="H188" s="18">
        <v>134775</v>
      </c>
      <c r="I188" s="18">
        <v>1000</v>
      </c>
      <c r="J188" s="18">
        <v>104101.13</v>
      </c>
      <c r="K188" s="18">
        <v>0</v>
      </c>
      <c r="L188" s="45">
        <f t="shared" ref="L188:L196" si="60">J188/F188</f>
        <v>0.77298036012622984</v>
      </c>
      <c r="M188" s="45"/>
      <c r="N188" s="46">
        <f t="shared" si="58"/>
        <v>0.77240682619180123</v>
      </c>
      <c r="O188" s="47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5"/>
    </row>
    <row r="189" spans="2:35" ht="15.75" x14ac:dyDescent="0.25">
      <c r="B189" s="79"/>
      <c r="C189" s="80"/>
      <c r="D189" s="81" t="s">
        <v>15</v>
      </c>
      <c r="E189" s="81"/>
      <c r="F189" s="82">
        <f>F188+G188</f>
        <v>135675</v>
      </c>
      <c r="G189" s="82"/>
      <c r="H189" s="82">
        <f>H188+I188</f>
        <v>135775</v>
      </c>
      <c r="I189" s="82"/>
      <c r="J189" s="82">
        <f>J188+K188</f>
        <v>104101.13</v>
      </c>
      <c r="K189" s="82"/>
      <c r="L189" s="72">
        <f>J189/F189</f>
        <v>0.76728306615072783</v>
      </c>
      <c r="M189" s="72"/>
      <c r="N189" s="73">
        <f t="shared" si="58"/>
        <v>0.76671795249493646</v>
      </c>
      <c r="O189" s="7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5"/>
    </row>
    <row r="190" spans="2:35" ht="15.75" customHeight="1" x14ac:dyDescent="0.25">
      <c r="B190" s="79">
        <v>89</v>
      </c>
      <c r="C190" s="80" t="s">
        <v>233</v>
      </c>
      <c r="D190" s="22" t="s">
        <v>17</v>
      </c>
      <c r="E190" t="s">
        <v>18</v>
      </c>
      <c r="F190" s="18">
        <v>160700</v>
      </c>
      <c r="G190" s="18">
        <v>9000</v>
      </c>
      <c r="H190" s="18">
        <v>161450</v>
      </c>
      <c r="I190" s="18">
        <v>13000</v>
      </c>
      <c r="J190" s="18">
        <v>88673.11</v>
      </c>
      <c r="K190" s="18">
        <v>0</v>
      </c>
      <c r="L190" s="45">
        <f t="shared" si="60"/>
        <v>0.55179284380833848</v>
      </c>
      <c r="M190" s="45"/>
      <c r="N190" s="46">
        <f t="shared" si="58"/>
        <v>0.54922954475069685</v>
      </c>
      <c r="O190" s="47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5"/>
    </row>
    <row r="191" spans="2:35" ht="30" customHeight="1" x14ac:dyDescent="0.25">
      <c r="B191" s="79"/>
      <c r="C191" s="80"/>
      <c r="D191" s="81" t="s">
        <v>15</v>
      </c>
      <c r="E191" s="81"/>
      <c r="F191" s="82">
        <f>F190+G190</f>
        <v>169700</v>
      </c>
      <c r="G191" s="82"/>
      <c r="H191" s="82">
        <f>H190+I190</f>
        <v>174450</v>
      </c>
      <c r="I191" s="82"/>
      <c r="J191" s="82">
        <f>J190+K190</f>
        <v>88673.11</v>
      </c>
      <c r="K191" s="82"/>
      <c r="L191" s="72">
        <f>J191/F191</f>
        <v>0.52252863877430755</v>
      </c>
      <c r="M191" s="72"/>
      <c r="N191" s="73">
        <f t="shared" si="58"/>
        <v>0.50830100315276583</v>
      </c>
      <c r="O191" s="7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5"/>
    </row>
    <row r="192" spans="2:35" ht="15.75" x14ac:dyDescent="0.25">
      <c r="B192" s="79">
        <v>90</v>
      </c>
      <c r="C192" s="80" t="s">
        <v>234</v>
      </c>
      <c r="D192" s="22" t="s">
        <v>17</v>
      </c>
      <c r="E192" t="s">
        <v>18</v>
      </c>
      <c r="F192" s="18">
        <v>113698</v>
      </c>
      <c r="G192" s="18">
        <v>6000</v>
      </c>
      <c r="H192" s="18">
        <v>113848</v>
      </c>
      <c r="I192" s="18">
        <v>6000</v>
      </c>
      <c r="J192" s="18">
        <v>58171.76</v>
      </c>
      <c r="K192" s="18">
        <v>1246.3699999999999</v>
      </c>
      <c r="L192" s="45">
        <f t="shared" si="60"/>
        <v>0.51163397773047903</v>
      </c>
      <c r="M192" s="45">
        <f>K192/G192</f>
        <v>0.20772833333333332</v>
      </c>
      <c r="N192" s="46">
        <f t="shared" ref="N192:N197" si="61">J192/H192</f>
        <v>0.51095987632632989</v>
      </c>
      <c r="O192" s="47">
        <f>K192/I192</f>
        <v>0.20772833333333332</v>
      </c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5"/>
    </row>
    <row r="193" spans="2:35" ht="15.75" x14ac:dyDescent="0.25">
      <c r="B193" s="79"/>
      <c r="C193" s="80"/>
      <c r="D193" s="81" t="s">
        <v>15</v>
      </c>
      <c r="E193" s="81"/>
      <c r="F193" s="82">
        <f>F192+G192</f>
        <v>119698</v>
      </c>
      <c r="G193" s="82"/>
      <c r="H193" s="82">
        <f>H192+I192</f>
        <v>119848</v>
      </c>
      <c r="I193" s="82"/>
      <c r="J193" s="82">
        <f>J192+K192</f>
        <v>59418.130000000005</v>
      </c>
      <c r="K193" s="82"/>
      <c r="L193" s="72">
        <f>J193/F193</f>
        <v>0.49640035756654249</v>
      </c>
      <c r="M193" s="72"/>
      <c r="N193" s="73">
        <f t="shared" si="61"/>
        <v>0.49577907015553035</v>
      </c>
      <c r="O193" s="7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5"/>
    </row>
    <row r="194" spans="2:35" ht="15.75" customHeight="1" x14ac:dyDescent="0.25">
      <c r="B194" s="79">
        <v>91</v>
      </c>
      <c r="C194" s="80" t="s">
        <v>235</v>
      </c>
      <c r="D194" s="22" t="s">
        <v>17</v>
      </c>
      <c r="E194" t="s">
        <v>18</v>
      </c>
      <c r="F194" s="18">
        <v>73850</v>
      </c>
      <c r="G194" s="18">
        <v>1000</v>
      </c>
      <c r="H194" s="18">
        <v>74050</v>
      </c>
      <c r="I194" s="18">
        <v>1000</v>
      </c>
      <c r="J194" s="18">
        <v>46388.69</v>
      </c>
      <c r="K194" s="18">
        <v>0</v>
      </c>
      <c r="L194" s="45">
        <f t="shared" si="60"/>
        <v>0.62814746106973596</v>
      </c>
      <c r="M194" s="45"/>
      <c r="N194" s="46">
        <f t="shared" si="61"/>
        <v>0.62645091154625254</v>
      </c>
      <c r="O194" s="47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5"/>
    </row>
    <row r="195" spans="2:35" ht="15.75" x14ac:dyDescent="0.25">
      <c r="B195" s="79"/>
      <c r="C195" s="80"/>
      <c r="D195" s="81" t="s">
        <v>15</v>
      </c>
      <c r="E195" s="81"/>
      <c r="F195" s="82">
        <f>F194+G194</f>
        <v>74850</v>
      </c>
      <c r="G195" s="82"/>
      <c r="H195" s="82">
        <f>H194+I194</f>
        <v>75050</v>
      </c>
      <c r="I195" s="82"/>
      <c r="J195" s="82">
        <f>J194+K194</f>
        <v>46388.69</v>
      </c>
      <c r="K195" s="82"/>
      <c r="L195" s="72">
        <f>J195/F195</f>
        <v>0.61975537742150977</v>
      </c>
      <c r="M195" s="72"/>
      <c r="N195" s="73">
        <f t="shared" si="61"/>
        <v>0.61810379746835442</v>
      </c>
      <c r="O195" s="7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5"/>
    </row>
    <row r="196" spans="2:35" ht="15.75" customHeight="1" x14ac:dyDescent="0.25">
      <c r="B196" s="79">
        <v>92</v>
      </c>
      <c r="C196" s="80" t="s">
        <v>236</v>
      </c>
      <c r="D196" s="22" t="s">
        <v>17</v>
      </c>
      <c r="E196" t="s">
        <v>18</v>
      </c>
      <c r="F196" s="18">
        <v>57810</v>
      </c>
      <c r="G196" s="18">
        <v>1000</v>
      </c>
      <c r="H196" s="18">
        <v>57910</v>
      </c>
      <c r="I196" s="18">
        <v>1000</v>
      </c>
      <c r="J196" s="18">
        <v>30726</v>
      </c>
      <c r="K196" s="18">
        <v>0</v>
      </c>
      <c r="L196" s="45">
        <f t="shared" si="60"/>
        <v>0.53149974052932014</v>
      </c>
      <c r="M196" s="45"/>
      <c r="N196" s="46">
        <f t="shared" si="61"/>
        <v>0.53058193748920734</v>
      </c>
      <c r="O196" s="47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5"/>
    </row>
    <row r="197" spans="2:35" ht="15.75" x14ac:dyDescent="0.25">
      <c r="B197" s="79"/>
      <c r="C197" s="80"/>
      <c r="D197" s="81" t="s">
        <v>15</v>
      </c>
      <c r="E197" s="81"/>
      <c r="F197" s="82">
        <f>F196+G196</f>
        <v>58810</v>
      </c>
      <c r="G197" s="82"/>
      <c r="H197" s="82">
        <f>H196+I196</f>
        <v>58910</v>
      </c>
      <c r="I197" s="82"/>
      <c r="J197" s="82">
        <f>J196+K196</f>
        <v>30726</v>
      </c>
      <c r="K197" s="82"/>
      <c r="L197" s="72">
        <f>J197/F197</f>
        <v>0.5224621662982486</v>
      </c>
      <c r="M197" s="72"/>
      <c r="N197" s="73">
        <f t="shared" si="61"/>
        <v>0.52157528433203193</v>
      </c>
      <c r="O197" s="7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5"/>
    </row>
    <row r="198" spans="2:35" ht="15.75" x14ac:dyDescent="0.25">
      <c r="B198" s="79">
        <v>95</v>
      </c>
      <c r="C198" s="80" t="s">
        <v>237</v>
      </c>
      <c r="D198" s="22" t="s">
        <v>17</v>
      </c>
      <c r="E198" t="s">
        <v>18</v>
      </c>
      <c r="F198" s="18">
        <v>158200</v>
      </c>
      <c r="G198" s="18">
        <v>10000</v>
      </c>
      <c r="H198" s="18">
        <v>158300</v>
      </c>
      <c r="I198" s="18">
        <v>10000</v>
      </c>
      <c r="J198" s="18">
        <v>96783.35</v>
      </c>
      <c r="K198" s="18">
        <v>1665.79</v>
      </c>
      <c r="L198" s="45">
        <f>J198/F198</f>
        <v>0.61177844500632117</v>
      </c>
      <c r="M198" s="45">
        <f>K198/G198</f>
        <v>0.166579</v>
      </c>
      <c r="N198" s="46">
        <f>J198/H198</f>
        <v>0.61139197725837024</v>
      </c>
      <c r="O198" s="47">
        <f>K198/I198</f>
        <v>0.166579</v>
      </c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5"/>
    </row>
    <row r="199" spans="2:35" ht="29.25" customHeight="1" x14ac:dyDescent="0.25">
      <c r="B199" s="79"/>
      <c r="C199" s="80"/>
      <c r="D199" s="81" t="s">
        <v>15</v>
      </c>
      <c r="E199" s="81"/>
      <c r="F199" s="82">
        <f>F198+G198</f>
        <v>168200</v>
      </c>
      <c r="G199" s="82"/>
      <c r="H199" s="82">
        <f>H198+I198</f>
        <v>168300</v>
      </c>
      <c r="I199" s="82"/>
      <c r="J199" s="82">
        <f>J198+K198</f>
        <v>98449.14</v>
      </c>
      <c r="K199" s="82"/>
      <c r="L199" s="72">
        <f>J199/F199</f>
        <v>0.58530998810939361</v>
      </c>
      <c r="M199" s="72"/>
      <c r="N199" s="73">
        <f t="shared" ref="N199:O200" si="62">J199/H199</f>
        <v>0.5849622103386809</v>
      </c>
      <c r="O199" s="7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5"/>
    </row>
    <row r="200" spans="2:35" ht="24" customHeight="1" x14ac:dyDescent="0.25">
      <c r="B200" s="60"/>
      <c r="C200" s="61"/>
      <c r="D200" s="75" t="s">
        <v>20</v>
      </c>
      <c r="E200" s="76"/>
      <c r="F200" s="62">
        <f t="shared" ref="F200:K200" si="63">F198+F196+F194+F192+F190+F188+F186+F175+F173+F171+F169+F165+F163+F161+F157+F155+F150+F148+F146+F144+F139+F137+F135+F133+F128+F117+F115+F113+F107+F105+F96+F89+F83+F72+F64+F51+F43+F35+F22+F13+F11+F7+F126+F119</f>
        <v>317089401</v>
      </c>
      <c r="G200" s="62">
        <f t="shared" si="63"/>
        <v>151910500</v>
      </c>
      <c r="H200" s="62">
        <f t="shared" si="63"/>
        <v>328617409.46000004</v>
      </c>
      <c r="I200" s="62">
        <f t="shared" si="63"/>
        <v>147254640.65000001</v>
      </c>
      <c r="J200" s="62">
        <f t="shared" si="63"/>
        <v>199810098.91</v>
      </c>
      <c r="K200" s="62">
        <f t="shared" si="63"/>
        <v>45956109.550000004</v>
      </c>
      <c r="L200" s="63">
        <f>J200/F200</f>
        <v>0.63013805658549904</v>
      </c>
      <c r="M200" s="63">
        <f t="shared" ref="M200" si="64">K200/G200</f>
        <v>0.30252095510185278</v>
      </c>
      <c r="N200" s="64">
        <f t="shared" si="62"/>
        <v>0.60803260313669194</v>
      </c>
      <c r="O200" s="65">
        <f t="shared" si="62"/>
        <v>0.31208598484328992</v>
      </c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5"/>
    </row>
    <row r="201" spans="2:35" ht="24" customHeight="1" thickBot="1" x14ac:dyDescent="0.3">
      <c r="B201" s="66"/>
      <c r="C201" s="67"/>
      <c r="D201" s="77" t="s">
        <v>15</v>
      </c>
      <c r="E201" s="77"/>
      <c r="F201" s="78">
        <f>F199+F197+F195+F193+F191+F189+F187+F176+F174+F172+F170+F166+F164+F162+F158+F156+F151+F149+F147+F145+F140+F138+F136+F134+F129+F127+F120+F118+F116+F114+F108+F97+F90+F84+F73+F65+F52+F44+F36+F23+F14+F12+F8+F106</f>
        <v>468999901</v>
      </c>
      <c r="G201" s="78"/>
      <c r="H201" s="78">
        <f>H199+H197+H195+H193+H191+H189+H187+H176+H174+H172+H170+H166+H164+H162+H158+H156+H151+H149+H147+H145+H140+H138+H136+H134+H129+H127+H120+H118+H116+H114+H108+H97+H90+H84+H73+H65+H52+H44+H36+H23+H14+H12+H8+H106</f>
        <v>475872050.10999995</v>
      </c>
      <c r="I201" s="78"/>
      <c r="J201" s="78">
        <f>J199+J197+J195+J193+J191+J189+J187+J176+J174+J172+J170+J166+J164+J162+J158+J156+J151+J149+J147+J145+J140+J138+J136+J134+J129+J127+J120+J118+J116+J114+J108+J97+J90+J84+J73+J65+J52+J44+J36+J23+J14+J12+J8+J106</f>
        <v>245766208.45999998</v>
      </c>
      <c r="K201" s="78"/>
      <c r="L201" s="125">
        <f>J201/F201</f>
        <v>0.52402187705365844</v>
      </c>
      <c r="M201" s="125"/>
      <c r="N201" s="126">
        <f>J201/H201</f>
        <v>0.51645438811375877</v>
      </c>
      <c r="O201" s="127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5"/>
    </row>
    <row r="202" spans="2:35" ht="16.5" thickTop="1" x14ac:dyDescent="0.25">
      <c r="F202" s="14"/>
      <c r="G202" s="14"/>
      <c r="H202" s="14"/>
      <c r="I202" s="14"/>
      <c r="J202" s="14"/>
      <c r="K202" s="14"/>
      <c r="L202" s="68"/>
      <c r="M202" s="68"/>
      <c r="N202" s="68"/>
      <c r="O202" s="68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5"/>
    </row>
    <row r="203" spans="2:35" ht="15.75" x14ac:dyDescent="0.25">
      <c r="F203" s="69"/>
      <c r="G203" s="69"/>
      <c r="H203" s="14"/>
      <c r="I203" s="14"/>
      <c r="J203" s="14"/>
      <c r="K203" s="14"/>
      <c r="AI203" s="15"/>
    </row>
    <row r="204" spans="2:35" ht="15.75" x14ac:dyDescent="0.25">
      <c r="F204" s="70"/>
      <c r="G204" s="70"/>
      <c r="AI204" s="15"/>
    </row>
    <row r="205" spans="2:35" ht="15.75" x14ac:dyDescent="0.25">
      <c r="F205" s="71"/>
      <c r="G205" s="71"/>
      <c r="H205" s="71"/>
      <c r="I205" s="71"/>
      <c r="J205" s="71"/>
      <c r="K205" s="71"/>
      <c r="AG205" s="15"/>
      <c r="AI205" s="15"/>
    </row>
    <row r="206" spans="2:35" ht="15.75" x14ac:dyDescent="0.25">
      <c r="F206" s="69"/>
      <c r="G206" s="69"/>
      <c r="H206" s="69"/>
      <c r="I206" s="69"/>
      <c r="J206" s="69"/>
      <c r="AI206" s="15"/>
    </row>
    <row r="207" spans="2:35" ht="15.75" x14ac:dyDescent="0.25">
      <c r="AI207" s="15"/>
    </row>
    <row r="208" spans="2:35" x14ac:dyDescent="0.25">
      <c r="H208" s="14"/>
      <c r="I208" s="14"/>
    </row>
    <row r="209" spans="6:11" x14ac:dyDescent="0.25">
      <c r="F209" s="14"/>
      <c r="G209" s="14"/>
      <c r="I209" s="14"/>
      <c r="K209" s="14"/>
    </row>
    <row r="210" spans="6:11" ht="15.75" customHeight="1" x14ac:dyDescent="0.25">
      <c r="F210" s="14"/>
      <c r="G210" s="14"/>
      <c r="H210" s="14"/>
      <c r="I210" s="14"/>
      <c r="J210" s="14"/>
      <c r="K210" s="14"/>
    </row>
    <row r="211" spans="6:11" x14ac:dyDescent="0.25">
      <c r="F211" s="14"/>
    </row>
    <row r="213" spans="6:11" x14ac:dyDescent="0.25">
      <c r="F213" s="14"/>
      <c r="H213" s="14"/>
      <c r="J213" s="14"/>
    </row>
    <row r="216" spans="6:11" x14ac:dyDescent="0.25">
      <c r="F216" s="14"/>
    </row>
  </sheetData>
  <mergeCells count="393">
    <mergeCell ref="E2:K2"/>
    <mergeCell ref="F4:G4"/>
    <mergeCell ref="B5:B6"/>
    <mergeCell ref="C5:C6"/>
    <mergeCell ref="D5:D6"/>
    <mergeCell ref="E5:E6"/>
    <mergeCell ref="F5:G5"/>
    <mergeCell ref="H5:I5"/>
    <mergeCell ref="J5:K5"/>
    <mergeCell ref="L5:M5"/>
    <mergeCell ref="N5:O5"/>
    <mergeCell ref="B7:B8"/>
    <mergeCell ref="C7:C8"/>
    <mergeCell ref="D8:E8"/>
    <mergeCell ref="F8:G8"/>
    <mergeCell ref="H8:I8"/>
    <mergeCell ref="J8:K8"/>
    <mergeCell ref="L8:M8"/>
    <mergeCell ref="N8:O8"/>
    <mergeCell ref="J12:K12"/>
    <mergeCell ref="L12:M12"/>
    <mergeCell ref="N12:O12"/>
    <mergeCell ref="B13:B14"/>
    <mergeCell ref="C13:C14"/>
    <mergeCell ref="D14:E14"/>
    <mergeCell ref="F14:G14"/>
    <mergeCell ref="H14:I14"/>
    <mergeCell ref="J14:K14"/>
    <mergeCell ref="L14:M14"/>
    <mergeCell ref="B9:B12"/>
    <mergeCell ref="C9:C12"/>
    <mergeCell ref="D11:E11"/>
    <mergeCell ref="D12:E12"/>
    <mergeCell ref="F12:G12"/>
    <mergeCell ref="H12:I12"/>
    <mergeCell ref="N14:O14"/>
    <mergeCell ref="B15:B23"/>
    <mergeCell ref="C15:C23"/>
    <mergeCell ref="D22:E22"/>
    <mergeCell ref="D23:E23"/>
    <mergeCell ref="F23:G23"/>
    <mergeCell ref="H23:I23"/>
    <mergeCell ref="J23:K23"/>
    <mergeCell ref="L23:M23"/>
    <mergeCell ref="N23:O23"/>
    <mergeCell ref="J36:K36"/>
    <mergeCell ref="L36:M36"/>
    <mergeCell ref="N36:O36"/>
    <mergeCell ref="B37:B44"/>
    <mergeCell ref="C37:C44"/>
    <mergeCell ref="D43:E43"/>
    <mergeCell ref="D44:E44"/>
    <mergeCell ref="F44:G44"/>
    <mergeCell ref="H44:I44"/>
    <mergeCell ref="J44:K44"/>
    <mergeCell ref="B24:B36"/>
    <mergeCell ref="C24:C36"/>
    <mergeCell ref="D35:E35"/>
    <mergeCell ref="D36:E36"/>
    <mergeCell ref="F36:G36"/>
    <mergeCell ref="H36:I36"/>
    <mergeCell ref="L44:M44"/>
    <mergeCell ref="N44:O44"/>
    <mergeCell ref="B45:B52"/>
    <mergeCell ref="C45:C52"/>
    <mergeCell ref="D51:E51"/>
    <mergeCell ref="D52:E52"/>
    <mergeCell ref="F52:G52"/>
    <mergeCell ref="H52:I52"/>
    <mergeCell ref="J52:K52"/>
    <mergeCell ref="L52:M52"/>
    <mergeCell ref="N52:O52"/>
    <mergeCell ref="B53:B65"/>
    <mergeCell ref="C53:C65"/>
    <mergeCell ref="D64:E64"/>
    <mergeCell ref="D65:E65"/>
    <mergeCell ref="F65:G65"/>
    <mergeCell ref="H65:I65"/>
    <mergeCell ref="J65:K65"/>
    <mergeCell ref="L65:M65"/>
    <mergeCell ref="N65:O65"/>
    <mergeCell ref="J73:K73"/>
    <mergeCell ref="L73:M73"/>
    <mergeCell ref="N73:O73"/>
    <mergeCell ref="B74:B84"/>
    <mergeCell ref="C74:C84"/>
    <mergeCell ref="D83:E83"/>
    <mergeCell ref="D84:E84"/>
    <mergeCell ref="F84:G84"/>
    <mergeCell ref="H84:I84"/>
    <mergeCell ref="J84:K84"/>
    <mergeCell ref="B66:B73"/>
    <mergeCell ref="C66:C73"/>
    <mergeCell ref="D72:E72"/>
    <mergeCell ref="D73:E73"/>
    <mergeCell ref="F73:G73"/>
    <mergeCell ref="H73:I73"/>
    <mergeCell ref="L84:M84"/>
    <mergeCell ref="N84:O84"/>
    <mergeCell ref="B85:B90"/>
    <mergeCell ref="C85:C90"/>
    <mergeCell ref="D89:E89"/>
    <mergeCell ref="D90:E90"/>
    <mergeCell ref="F90:G90"/>
    <mergeCell ref="H90:I90"/>
    <mergeCell ref="J90:K90"/>
    <mergeCell ref="L90:M90"/>
    <mergeCell ref="N90:O90"/>
    <mergeCell ref="B91:B97"/>
    <mergeCell ref="C91:C97"/>
    <mergeCell ref="D96:E96"/>
    <mergeCell ref="D97:E97"/>
    <mergeCell ref="F97:G97"/>
    <mergeCell ref="H97:I97"/>
    <mergeCell ref="J97:K97"/>
    <mergeCell ref="L97:M97"/>
    <mergeCell ref="N97:O97"/>
    <mergeCell ref="J106:K106"/>
    <mergeCell ref="L106:M106"/>
    <mergeCell ref="N106:O106"/>
    <mergeCell ref="B107:B108"/>
    <mergeCell ref="C107:C108"/>
    <mergeCell ref="D108:E108"/>
    <mergeCell ref="F108:G108"/>
    <mergeCell ref="H108:I108"/>
    <mergeCell ref="J108:K108"/>
    <mergeCell ref="L108:M108"/>
    <mergeCell ref="B98:B106"/>
    <mergeCell ref="C98:C106"/>
    <mergeCell ref="D105:E105"/>
    <mergeCell ref="D106:E106"/>
    <mergeCell ref="F106:G106"/>
    <mergeCell ref="H106:I106"/>
    <mergeCell ref="N108:O108"/>
    <mergeCell ref="B109:B114"/>
    <mergeCell ref="C109:C114"/>
    <mergeCell ref="D113:E113"/>
    <mergeCell ref="D114:E114"/>
    <mergeCell ref="F114:G114"/>
    <mergeCell ref="H114:I114"/>
    <mergeCell ref="J114:K114"/>
    <mergeCell ref="L114:M114"/>
    <mergeCell ref="N114:O114"/>
    <mergeCell ref="L116:M116"/>
    <mergeCell ref="N116:O116"/>
    <mergeCell ref="B117:B118"/>
    <mergeCell ref="C117:C118"/>
    <mergeCell ref="D118:E118"/>
    <mergeCell ref="F118:G118"/>
    <mergeCell ref="H118:I118"/>
    <mergeCell ref="J118:K118"/>
    <mergeCell ref="L118:M118"/>
    <mergeCell ref="N118:O118"/>
    <mergeCell ref="B115:B116"/>
    <mergeCell ref="C115:C116"/>
    <mergeCell ref="D116:E116"/>
    <mergeCell ref="F116:G116"/>
    <mergeCell ref="H116:I116"/>
    <mergeCell ref="J116:K116"/>
    <mergeCell ref="L120:M120"/>
    <mergeCell ref="N120:O120"/>
    <mergeCell ref="B121:B127"/>
    <mergeCell ref="C121:C127"/>
    <mergeCell ref="D126:E126"/>
    <mergeCell ref="D127:E127"/>
    <mergeCell ref="F127:G127"/>
    <mergeCell ref="H127:I127"/>
    <mergeCell ref="J127:K127"/>
    <mergeCell ref="L127:M127"/>
    <mergeCell ref="B119:B120"/>
    <mergeCell ref="C119:C120"/>
    <mergeCell ref="D120:E120"/>
    <mergeCell ref="F120:G120"/>
    <mergeCell ref="H120:I120"/>
    <mergeCell ref="J120:K120"/>
    <mergeCell ref="N127:O127"/>
    <mergeCell ref="B128:B129"/>
    <mergeCell ref="C128:C129"/>
    <mergeCell ref="D129:E129"/>
    <mergeCell ref="F129:G129"/>
    <mergeCell ref="H129:I129"/>
    <mergeCell ref="J129:K129"/>
    <mergeCell ref="L129:M129"/>
    <mergeCell ref="N129:O129"/>
    <mergeCell ref="J134:K134"/>
    <mergeCell ref="L134:M134"/>
    <mergeCell ref="N134:O134"/>
    <mergeCell ref="B135:B136"/>
    <mergeCell ref="C135:C136"/>
    <mergeCell ref="D136:E136"/>
    <mergeCell ref="F136:G136"/>
    <mergeCell ref="H136:I136"/>
    <mergeCell ref="J136:K136"/>
    <mergeCell ref="L136:M136"/>
    <mergeCell ref="B130:B134"/>
    <mergeCell ref="C130:C134"/>
    <mergeCell ref="D133:E133"/>
    <mergeCell ref="D134:E134"/>
    <mergeCell ref="F134:G134"/>
    <mergeCell ref="H134:I134"/>
    <mergeCell ref="N136:O136"/>
    <mergeCell ref="B137:B138"/>
    <mergeCell ref="C137:C138"/>
    <mergeCell ref="D138:E138"/>
    <mergeCell ref="F138:G138"/>
    <mergeCell ref="H138:I138"/>
    <mergeCell ref="J138:K138"/>
    <mergeCell ref="L138:M138"/>
    <mergeCell ref="N138:O138"/>
    <mergeCell ref="L140:M140"/>
    <mergeCell ref="N140:O140"/>
    <mergeCell ref="B141:B145"/>
    <mergeCell ref="C141:C145"/>
    <mergeCell ref="D144:E144"/>
    <mergeCell ref="D145:E145"/>
    <mergeCell ref="F145:G145"/>
    <mergeCell ref="H145:I145"/>
    <mergeCell ref="J145:K145"/>
    <mergeCell ref="L145:M145"/>
    <mergeCell ref="B139:B140"/>
    <mergeCell ref="C139:C140"/>
    <mergeCell ref="D140:E140"/>
    <mergeCell ref="F140:G140"/>
    <mergeCell ref="H140:I140"/>
    <mergeCell ref="J140:K140"/>
    <mergeCell ref="N145:O145"/>
    <mergeCell ref="B146:B147"/>
    <mergeCell ref="C146:C147"/>
    <mergeCell ref="D147:E147"/>
    <mergeCell ref="F147:G147"/>
    <mergeCell ref="H147:I147"/>
    <mergeCell ref="J147:K147"/>
    <mergeCell ref="L147:M147"/>
    <mergeCell ref="N147:O147"/>
    <mergeCell ref="L149:M149"/>
    <mergeCell ref="N149:O149"/>
    <mergeCell ref="B150:B151"/>
    <mergeCell ref="C150:C151"/>
    <mergeCell ref="D151:E151"/>
    <mergeCell ref="F151:G151"/>
    <mergeCell ref="H151:I151"/>
    <mergeCell ref="J151:K151"/>
    <mergeCell ref="L151:M151"/>
    <mergeCell ref="N151:O151"/>
    <mergeCell ref="B148:B149"/>
    <mergeCell ref="C148:C149"/>
    <mergeCell ref="D149:E149"/>
    <mergeCell ref="F149:G149"/>
    <mergeCell ref="H149:I149"/>
    <mergeCell ref="J149:K149"/>
    <mergeCell ref="J156:K156"/>
    <mergeCell ref="L156:M156"/>
    <mergeCell ref="N156:O156"/>
    <mergeCell ref="B157:B158"/>
    <mergeCell ref="C157:C158"/>
    <mergeCell ref="D158:E158"/>
    <mergeCell ref="F158:G158"/>
    <mergeCell ref="H158:I158"/>
    <mergeCell ref="J158:K158"/>
    <mergeCell ref="L158:M158"/>
    <mergeCell ref="B152:B156"/>
    <mergeCell ref="C152:C156"/>
    <mergeCell ref="D155:E155"/>
    <mergeCell ref="D156:E156"/>
    <mergeCell ref="F156:G156"/>
    <mergeCell ref="H156:I156"/>
    <mergeCell ref="N158:O158"/>
    <mergeCell ref="B159:B162"/>
    <mergeCell ref="C159:C162"/>
    <mergeCell ref="D161:E161"/>
    <mergeCell ref="D162:E162"/>
    <mergeCell ref="F162:G162"/>
    <mergeCell ref="H162:I162"/>
    <mergeCell ref="J162:K162"/>
    <mergeCell ref="L162:M162"/>
    <mergeCell ref="N162:O162"/>
    <mergeCell ref="L164:M164"/>
    <mergeCell ref="N164:O164"/>
    <mergeCell ref="B165:B166"/>
    <mergeCell ref="C165:C166"/>
    <mergeCell ref="D166:E166"/>
    <mergeCell ref="F166:G166"/>
    <mergeCell ref="H166:I166"/>
    <mergeCell ref="J166:K166"/>
    <mergeCell ref="L166:M166"/>
    <mergeCell ref="N166:O166"/>
    <mergeCell ref="B163:B164"/>
    <mergeCell ref="C163:C164"/>
    <mergeCell ref="D164:E164"/>
    <mergeCell ref="F164:G164"/>
    <mergeCell ref="H164:I164"/>
    <mergeCell ref="J164:K164"/>
    <mergeCell ref="J170:K170"/>
    <mergeCell ref="L170:M170"/>
    <mergeCell ref="N170:O170"/>
    <mergeCell ref="B171:B172"/>
    <mergeCell ref="C171:C172"/>
    <mergeCell ref="D172:E172"/>
    <mergeCell ref="F172:G172"/>
    <mergeCell ref="H172:I172"/>
    <mergeCell ref="J172:K172"/>
    <mergeCell ref="L172:M172"/>
    <mergeCell ref="B167:B170"/>
    <mergeCell ref="C167:C170"/>
    <mergeCell ref="D169:E169"/>
    <mergeCell ref="D170:E170"/>
    <mergeCell ref="F170:G170"/>
    <mergeCell ref="H170:I170"/>
    <mergeCell ref="N172:O172"/>
    <mergeCell ref="B173:B174"/>
    <mergeCell ref="C173:C174"/>
    <mergeCell ref="D174:E174"/>
    <mergeCell ref="F174:G174"/>
    <mergeCell ref="H174:I174"/>
    <mergeCell ref="J174:K174"/>
    <mergeCell ref="L174:M174"/>
    <mergeCell ref="N174:O174"/>
    <mergeCell ref="L176:M176"/>
    <mergeCell ref="N176:O176"/>
    <mergeCell ref="B177:B187"/>
    <mergeCell ref="C177:C187"/>
    <mergeCell ref="D186:E186"/>
    <mergeCell ref="D187:E187"/>
    <mergeCell ref="F187:G187"/>
    <mergeCell ref="H187:I187"/>
    <mergeCell ref="J187:K187"/>
    <mergeCell ref="L187:M187"/>
    <mergeCell ref="B175:B176"/>
    <mergeCell ref="C175:C176"/>
    <mergeCell ref="D176:E176"/>
    <mergeCell ref="F176:G176"/>
    <mergeCell ref="H176:I176"/>
    <mergeCell ref="J176:K176"/>
    <mergeCell ref="N187:O187"/>
    <mergeCell ref="B188:B189"/>
    <mergeCell ref="C188:C189"/>
    <mergeCell ref="D189:E189"/>
    <mergeCell ref="F189:G189"/>
    <mergeCell ref="H189:I189"/>
    <mergeCell ref="J189:K189"/>
    <mergeCell ref="L189:M189"/>
    <mergeCell ref="N189:O189"/>
    <mergeCell ref="L191:M191"/>
    <mergeCell ref="N191:O191"/>
    <mergeCell ref="B192:B193"/>
    <mergeCell ref="C192:C193"/>
    <mergeCell ref="D193:E193"/>
    <mergeCell ref="F193:G193"/>
    <mergeCell ref="H193:I193"/>
    <mergeCell ref="J193:K193"/>
    <mergeCell ref="L193:M193"/>
    <mergeCell ref="N193:O193"/>
    <mergeCell ref="B190:B191"/>
    <mergeCell ref="C190:C191"/>
    <mergeCell ref="D191:E191"/>
    <mergeCell ref="F191:G191"/>
    <mergeCell ref="H191:I191"/>
    <mergeCell ref="J191:K191"/>
    <mergeCell ref="B198:B199"/>
    <mergeCell ref="C198:C199"/>
    <mergeCell ref="D199:E199"/>
    <mergeCell ref="F199:G199"/>
    <mergeCell ref="H199:I199"/>
    <mergeCell ref="J199:K199"/>
    <mergeCell ref="L195:M195"/>
    <mergeCell ref="N195:O195"/>
    <mergeCell ref="B196:B197"/>
    <mergeCell ref="C196:C197"/>
    <mergeCell ref="D197:E197"/>
    <mergeCell ref="F197:G197"/>
    <mergeCell ref="H197:I197"/>
    <mergeCell ref="J197:K197"/>
    <mergeCell ref="L197:M197"/>
    <mergeCell ref="N197:O197"/>
    <mergeCell ref="B194:B195"/>
    <mergeCell ref="C194:C195"/>
    <mergeCell ref="D195:E195"/>
    <mergeCell ref="F195:G195"/>
    <mergeCell ref="H195:I195"/>
    <mergeCell ref="J195:K195"/>
    <mergeCell ref="F204:G204"/>
    <mergeCell ref="F205:G205"/>
    <mergeCell ref="H205:I205"/>
    <mergeCell ref="J205:K205"/>
    <mergeCell ref="L199:M199"/>
    <mergeCell ref="N199:O199"/>
    <mergeCell ref="D200:E200"/>
    <mergeCell ref="D201:E201"/>
    <mergeCell ref="F201:G201"/>
    <mergeCell ref="H201:I201"/>
    <mergeCell ref="J201:K201"/>
    <mergeCell ref="L201:M201"/>
    <mergeCell ref="N201:O201"/>
  </mergeCells>
  <pageMargins left="0.7" right="0.7" top="0.75" bottom="0.75" header="0.3" footer="0.3"/>
  <pageSetup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Permbledhese monit 8 M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Shpresa Karanxha</dc:creator>
  <cp:lastModifiedBy>Shpresa Karanxha</cp:lastModifiedBy>
  <dcterms:created xsi:type="dcterms:W3CDTF">2025-09-22T13:44:04Z</dcterms:created>
  <dcterms:modified xsi:type="dcterms:W3CDTF">2025-10-30T09:03:07Z</dcterms:modified>
</cp:coreProperties>
</file>