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vivi.besho\Desktop\vivi.besho1\Desktop\Vivi Besho\Desktop\STATISTIKAT FISKALE\STATISTIKA FISKALE NE VITE\2024\"/>
    </mc:Choice>
  </mc:AlternateContent>
  <xr:revisionPtr revIDLastSave="0" documentId="13_ncr:1_{74E508C4-69F1-4299-A0DE-B0FC777881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scal Accounts" sheetId="1" r:id="rId1"/>
    <sheet name="Fiscal Accounts (% of GDP)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123Graph_A" localSheetId="1">'[1]DAILY from archive'!#REF!</definedName>
    <definedName name="__123Graph_A">'[1]DAILY from archive'!#REF!</definedName>
    <definedName name="__123Graph_AADVANCE" localSheetId="1">#REF!</definedName>
    <definedName name="__123Graph_AADVANCE">#REF!</definedName>
    <definedName name="__123Graph_ACPI_ER_LOG" localSheetId="1">[2]ER!#REF!</definedName>
    <definedName name="__123Graph_ACPI_ER_LOG">[2]ER!#REF!</definedName>
    <definedName name="__123Graph_ACUMCHANGE" localSheetId="1">'[3]DAILY from archive'!#REF!</definedName>
    <definedName name="__123Graph_ACUMCHANGE">'[3]DAILY from archive'!#REF!</definedName>
    <definedName name="__123Graph_ADAILYEXR">'[3]DAILY from archive'!$J$177:$J$332</definedName>
    <definedName name="__123Graph_ADAILYRATE" localSheetId="1">'[3]DAILY from archive'!#REF!</definedName>
    <definedName name="__123Graph_ADAILYRATE">'[3]DAILY from archive'!#REF!</definedName>
    <definedName name="__123Graph_AGRAPH1" localSheetId="1">[4]M!#REF!</definedName>
    <definedName name="__123Graph_AGRAPH1">[4]M!#REF!</definedName>
    <definedName name="__123Graph_AGRAPH2" localSheetId="1">[4]M!#REF!</definedName>
    <definedName name="__123Graph_AGRAPH2">[4]M!#REF!</definedName>
    <definedName name="__123Graph_AGRAPH3" localSheetId="1">[4]M!#REF!</definedName>
    <definedName name="__123Graph_AGRAPH3">[4]M!#REF!</definedName>
    <definedName name="__123Graph_AIBA_IBRD">[2]WB!$Q$62:$AK$62</definedName>
    <definedName name="__123Graph_AIBRD_LEND">[2]WB!$Q$13:$AK$13</definedName>
    <definedName name="__123Graph_APIPELINE">[2]BoP!$U$359:$AQ$359</definedName>
    <definedName name="__123Graph_AREER" localSheetId="1">[2]ER!#REF!</definedName>
    <definedName name="__123Graph_AREER">[2]ER!#REF!</definedName>
    <definedName name="__123Graph_ARESERVES">[5]NFA!$AX$73:$BZ$73</definedName>
    <definedName name="__123Graph_AWB_ADJ_PRJ">[2]WB!$Q$255:$AK$255</definedName>
    <definedName name="__123Graph_B" localSheetId="1">[6]revagtrim!#REF!</definedName>
    <definedName name="__123Graph_B">[6]revagtrim!#REF!</definedName>
    <definedName name="__123Graph_BCPI_ER_LOG" localSheetId="1">[2]ER!#REF!</definedName>
    <definedName name="__123Graph_BCPI_ER_LOG">[2]ER!#REF!</definedName>
    <definedName name="__123Graph_BCUMCHANGE" localSheetId="1">'[3]DAILY from archive'!#REF!</definedName>
    <definedName name="__123Graph_BCUMCHANGE">'[3]DAILY from archive'!#REF!</definedName>
    <definedName name="__123Graph_BDAILYEXR" localSheetId="1">'[3]DAILY from archive'!#REF!</definedName>
    <definedName name="__123Graph_BDAILYEXR">'[3]DAILY from archive'!#REF!</definedName>
    <definedName name="__123Graph_BDAILYRATE" localSheetId="1">'[3]DAILY from archive'!#REF!</definedName>
    <definedName name="__123Graph_BDAILYRATE">'[3]DAILY from archive'!#REF!</definedName>
    <definedName name="__123Graph_BIBA_IBRD" localSheetId="1">[2]WB!#REF!</definedName>
    <definedName name="__123Graph_BIBA_IBRD">[2]WB!#REF!</definedName>
    <definedName name="__123Graph_BIBRD_LEND">[2]WB!$Q$61:$AK$61</definedName>
    <definedName name="__123Graph_BPIPELINE">[2]BoP!$U$358:$AQ$358</definedName>
    <definedName name="__123Graph_BREER" localSheetId="1">[2]ER!#REF!</definedName>
    <definedName name="__123Graph_BREER">[2]ER!#REF!</definedName>
    <definedName name="__123Graph_BRESERVES">[5]NFA!$AX$74:$BZ$74</definedName>
    <definedName name="__123Graph_BWB_ADJ_PRJ">[2]WB!$Q$257:$AK$257</definedName>
    <definedName name="__123Graph_C" localSheetId="1">[6]revagtrim!#REF!</definedName>
    <definedName name="__123Graph_C">[6]revagtrim!#REF!</definedName>
    <definedName name="__123Graph_CDAILYEXR" localSheetId="1">'[3]DAILY from archive'!#REF!</definedName>
    <definedName name="__123Graph_CDAILYEXR">'[3]DAILY from archive'!#REF!</definedName>
    <definedName name="__123Graph_CDAILYRATE" localSheetId="1">'[3]DAILY from archive'!#REF!</definedName>
    <definedName name="__123Graph_CDAILYRATE">'[3]DAILY from archive'!#REF!</definedName>
    <definedName name="__123Graph_CREER" localSheetId="1">[2]ER!#REF!</definedName>
    <definedName name="__123Graph_CREER">[2]ER!#REF!</definedName>
    <definedName name="__123Graph_D" localSheetId="1">[7]SEI!#REF!</definedName>
    <definedName name="__123Graph_D">[7]SEI!#REF!</definedName>
    <definedName name="__123Graph_DDAILYEXR" localSheetId="1">'[3]DAILY from archive'!#REF!</definedName>
    <definedName name="__123Graph_DDAILYEXR">'[3]DAILY from archive'!#REF!</definedName>
    <definedName name="__123Graph_DDAILYRATE" localSheetId="1">'[3]DAILY from archive'!#REF!</definedName>
    <definedName name="__123Graph_DDAILYRATE">'[3]DAILY from archive'!#REF!</definedName>
    <definedName name="__123Graph_E" localSheetId="1">[7]SEI!#REF!</definedName>
    <definedName name="__123Graph_E">[7]SEI!#REF!</definedName>
    <definedName name="__123Graph_EDAILYEXR" localSheetId="1">'[3]DAILY from archive'!#REF!</definedName>
    <definedName name="__123Graph_EDAILYEXR">'[3]DAILY from archive'!#REF!</definedName>
    <definedName name="__123Graph_F" localSheetId="1">[7]SEI!#REF!</definedName>
    <definedName name="__123Graph_F">[7]SEI!#REF!</definedName>
    <definedName name="__123Graph_FDAILYEXR">'[3]DAILY from archive'!$AA$18:$AA$332</definedName>
    <definedName name="__123Graph_X">'[8]SUMMARY TABLE'!$C$5:$S$5</definedName>
    <definedName name="__123Graph_XCUMCHANGE" localSheetId="1">'[3]DAILY from archive'!#REF!</definedName>
    <definedName name="__123Graph_XCUMCHANGE">'[3]DAILY from archive'!#REF!</definedName>
    <definedName name="__123Graph_XDAILYEXR">'[3]DAILY from archive'!$D$177:$D$332</definedName>
    <definedName name="__123Graph_XDAILYRATE">'[3]DAILY from archive'!$D$177:$D$332</definedName>
    <definedName name="__123Graph_XIBRD_LEND">[2]WB!$Q$9:$AK$9</definedName>
    <definedName name="_1__123Graph_A_1" localSheetId="1">'[1]DAILY from archive'!#REF!</definedName>
    <definedName name="_100__123Graph_AREER_1">[2]ER!#REF!</definedName>
    <definedName name="_1001tab12_2">#REF!</definedName>
    <definedName name="_1002tab12_3" localSheetId="1">#REF!</definedName>
    <definedName name="_1005tab12_3">#REF!</definedName>
    <definedName name="_1006tab14_1" localSheetId="1">#REF!</definedName>
    <definedName name="_1009tab14_1">#REF!</definedName>
    <definedName name="_101__123Graph_AREER_2" localSheetId="1">[2]ER!#REF!</definedName>
    <definedName name="_1010tab14_2" localSheetId="1">#REF!</definedName>
    <definedName name="_1013tab14_2">#REF!</definedName>
    <definedName name="_1014tab14_3" localSheetId="1">#REF!</definedName>
    <definedName name="_1017tab14_3">#REF!</definedName>
    <definedName name="_1018tab15_1" localSheetId="1">#REF!</definedName>
    <definedName name="_1021tab15_1">#REF!</definedName>
    <definedName name="_1022tab15_2" localSheetId="1">#REF!</definedName>
    <definedName name="_1025tab15_2">#REF!</definedName>
    <definedName name="_1026tab15_3" localSheetId="1">#REF!</definedName>
    <definedName name="_1029tab15_3">#REF!</definedName>
    <definedName name="_1030tab9_1" localSheetId="1">[9]Assumptions!#REF!</definedName>
    <definedName name="_1033tab9_1">[9]Assumptions!#REF!</definedName>
    <definedName name="_1034tab9_2" localSheetId="1">[9]Assumptions!#REF!</definedName>
    <definedName name="_1037tab9_2">[9]Assumptions!#REF!</definedName>
    <definedName name="_1038tab9_3" localSheetId="1">[9]Assumptions!#REF!</definedName>
    <definedName name="_104__123Graph_AREER_2">[2]ER!#REF!</definedName>
    <definedName name="_1041tab9_3">[9]Assumptions!#REF!</definedName>
    <definedName name="_1042Tabel_1">[10]Tregues!$A$1:$J$50</definedName>
    <definedName name="_1043Tabel_2">[10]Tregues!$A$1:$J$50</definedName>
    <definedName name="_1044TABLE14_1" localSheetId="1">#REF!</definedName>
    <definedName name="_1047TABLE14_1">#REF!</definedName>
    <definedName name="_1048TABLE14_2" localSheetId="1">#REF!</definedName>
    <definedName name="_105__123Graph_AREER_3" localSheetId="1">[2]ER!#REF!</definedName>
    <definedName name="_1051TABLE14_2">#REF!</definedName>
    <definedName name="_1052TABLE14_3" localSheetId="1">#REF!</definedName>
    <definedName name="_1055TABLE14_3">#REF!</definedName>
    <definedName name="_1056TABLE15_1" localSheetId="1">#REF!</definedName>
    <definedName name="_1059TABLE15_1">#REF!</definedName>
    <definedName name="_1060TABLE15_2" localSheetId="1">#REF!</definedName>
    <definedName name="_1063TABLE15_2">#REF!</definedName>
    <definedName name="_1064TABLE15_3" localSheetId="1">#REF!</definedName>
    <definedName name="_1067TABLE15_3">#REF!</definedName>
    <definedName name="_1068Tetor_Ar_TOT_Lek_1" localSheetId="1">'[11]2003'!#REF!</definedName>
    <definedName name="_1071Tetor_Ar_TOT_Lek_1">'[11]2003'!#REF!</definedName>
    <definedName name="_1072Tetor_Ar_TOT_Lek_2" localSheetId="1">'[11]2003'!#REF!</definedName>
    <definedName name="_1075Tetor_Ar_TOT_Lek_2">'[11]2003'!#REF!</definedName>
    <definedName name="_1076Tetor_Ar_TOT_Lek_3" localSheetId="1">'[11]2003'!#REF!</definedName>
    <definedName name="_1079Tetor_Ar_TOT_Lek_3">'[11]2003'!#REF!</definedName>
    <definedName name="_108__123Graph_AREER_3">[2]ER!#REF!</definedName>
    <definedName name="_1080Tetor_Ar_TOT_Valute_1" localSheetId="1">'[11]2003'!#REF!</definedName>
    <definedName name="_1083Tetor_Ar_TOT_Valute_1">'[11]2003'!#REF!</definedName>
    <definedName name="_1084Tetor_Ar_TOT_Valute_2" localSheetId="1">'[11]2003'!#REF!</definedName>
    <definedName name="_1087Tetor_Ar_TOT_Valute_2">'[11]2003'!#REF!</definedName>
    <definedName name="_1088Tetor_Ar_TOT_Valute_3" localSheetId="1">'[11]2003'!#REF!</definedName>
    <definedName name="_109__123Graph_B_1" localSheetId="1">[6]revagtrim!#REF!</definedName>
    <definedName name="_1091Tetor_Ar_TOT_Valute_3">'[11]2003'!#REF!</definedName>
    <definedName name="_1092viti2006_1">[12]kursi!$A$27:$M$37</definedName>
    <definedName name="_1093viti2007_1">[12]kursi!$A$41:$M$51</definedName>
    <definedName name="_1094what_1">{"ca",#N/A,FALSE,"Detailed BOP";"ka",#N/A,FALSE,"Detailed BOP";"btl",#N/A,FALSE,"Detailed BOP";#N/A,#N/A,FALSE,"Debt  Stock TBL";"imfprint",#N/A,FALSE,"IMF";"imfdebtservice",#N/A,FALSE,"IMF";"tradeprint",#N/A,FALSE,"Trade"}</definedName>
    <definedName name="_1095what_10">{"ca",#N/A,FALSE,"Detailed BOP";"ka",#N/A,FALSE,"Detailed BOP";"btl",#N/A,FALSE,"Detailed BOP";#N/A,#N/A,FALSE,"Debt  Stock TBL";"imfprint",#N/A,FALSE,"IMF";"imfdebtservice",#N/A,FALSE,"IMF";"tradeprint",#N/A,FALSE,"Trade"}</definedName>
    <definedName name="_1096what_11">{"ca",#N/A,FALSE,"Detailed BOP";"ka",#N/A,FALSE,"Detailed BOP";"btl",#N/A,FALSE,"Detailed BOP";#N/A,#N/A,FALSE,"Debt  Stock TBL";"imfprint",#N/A,FALSE,"IMF";"imfdebtservice",#N/A,FALSE,"IMF";"tradeprint",#N/A,FALSE,"Trade"}</definedName>
    <definedName name="_1097what_12">{"ca",#N/A,FALSE,"Detailed BOP";"ka",#N/A,FALSE,"Detailed BOP";"btl",#N/A,FALSE,"Detailed BOP";#N/A,#N/A,FALSE,"Debt  Stock TBL";"imfprint",#N/A,FALSE,"IMF";"imfdebtservice",#N/A,FALSE,"IMF";"tradeprint",#N/A,FALSE,"Trade"}</definedName>
    <definedName name="_1098what_2">{"ca",#N/A,FALSE,"Detailed BOP";"ka",#N/A,FALSE,"Detailed BOP";"btl",#N/A,FALSE,"Detailed BOP";#N/A,#N/A,FALSE,"Debt  Stock TBL";"imfprint",#N/A,FALSE,"IMF";"imfdebtservice",#N/A,FALSE,"IMF";"tradeprint",#N/A,FALSE,"Trade"}</definedName>
    <definedName name="_1099what_3">{"ca",#N/A,FALSE,"Detailed BOP";"ka",#N/A,FALSE,"Detailed BOP";"btl",#N/A,FALSE,"Detailed BOP";#N/A,#N/A,FALSE,"Debt  Stock TBL";"imfprint",#N/A,FALSE,"IMF";"imfdebtservice",#N/A,FALSE,"IMF";"tradeprint",#N/A,FALSE,"Trade"}</definedName>
    <definedName name="_1100what_4">{"ca",#N/A,FALSE,"Detailed BOP";"ka",#N/A,FALSE,"Detailed BOP";"btl",#N/A,FALSE,"Detailed BOP";#N/A,#N/A,FALSE,"Debt  Stock TBL";"imfprint",#N/A,FALSE,"IMF";"imfdebtservice",#N/A,FALSE,"IMF";"tradeprint",#N/A,FALSE,"Trade"}</definedName>
    <definedName name="_1101what_5">{"ca",#N/A,FALSE,"Detailed BOP";"ka",#N/A,FALSE,"Detailed BOP";"btl",#N/A,FALSE,"Detailed BOP";#N/A,#N/A,FALSE,"Debt  Stock TBL";"imfprint",#N/A,FALSE,"IMF";"imfdebtservice",#N/A,FALSE,"IMF";"tradeprint",#N/A,FALSE,"Trade"}</definedName>
    <definedName name="_1102what_6">{"ca",#N/A,FALSE,"Detailed BOP";"ka",#N/A,FALSE,"Detailed BOP";"btl",#N/A,FALSE,"Detailed BOP";#N/A,#N/A,FALSE,"Debt  Stock TBL";"imfprint",#N/A,FALSE,"IMF";"imfdebtservice",#N/A,FALSE,"IMF";"tradeprint",#N/A,FALSE,"Trade"}</definedName>
    <definedName name="_1103what_7">{"ca",#N/A,FALSE,"Detailed BOP";"ka",#N/A,FALSE,"Detailed BOP";"btl",#N/A,FALSE,"Detailed BOP";#N/A,#N/A,FALSE,"Debt  Stock TBL";"imfprint",#N/A,FALSE,"IMF";"imfdebtservice",#N/A,FALSE,"IMF";"tradeprint",#N/A,FALSE,"Trade"}</definedName>
    <definedName name="_1104what_8">{"ca",#N/A,FALSE,"Detailed BOP";"ka",#N/A,FALSE,"Detailed BOP";"btl",#N/A,FALSE,"Detailed BOP";#N/A,#N/A,FALSE,"Debt  Stock TBL";"imfprint",#N/A,FALSE,"IMF";"imfdebtservice",#N/A,FALSE,"IMF";"tradeprint",#N/A,FALSE,"Trade"}</definedName>
    <definedName name="_1105what_9">{"ca",#N/A,FALSE,"Detailed BOP";"ka",#N/A,FALSE,"Detailed BOP";"btl",#N/A,FALSE,"Detailed BOP";#N/A,#N/A,FALSE,"Debt  Stock TBL";"imfprint",#N/A,FALSE,"IMF";"imfdebtservice",#N/A,FALSE,"IMF";"tradeprint",#N/A,FALSE,"Trade"}</definedName>
    <definedName name="_1106what_1_1">{"ca",#N/A,FALSE,"Detailed BOP";"ka",#N/A,FALSE,"Detailed BOP";"btl",#N/A,FALSE,"Detailed BOP";#N/A,#N/A,FALSE,"Debt  Stock TBL";"imfprint",#N/A,FALSE,"IMF";"imfdebtservice",#N/A,FALSE,"IMF";"tradeprint",#N/A,FALSE,"Trade"}</definedName>
    <definedName name="_1107what_2_1">{"ca",#N/A,FALSE,"Detailed BOP";"ka",#N/A,FALSE,"Detailed BOP";"btl",#N/A,FALSE,"Detailed BOP";#N/A,#N/A,FALSE,"Debt  Stock TBL";"imfprint",#N/A,FALSE,"IMF";"imfdebtservice",#N/A,FALSE,"IMF";"tradeprint",#N/A,FALSE,"Trade"}</definedName>
    <definedName name="_1108what_3_1">{"ca",#N/A,FALSE,"Detailed BOP";"ka",#N/A,FALSE,"Detailed BOP";"btl",#N/A,FALSE,"Detailed BOP";#N/A,#N/A,FALSE,"Debt  Stock TBL";"imfprint",#N/A,FALSE,"IMF";"imfdebtservice",#N/A,FALSE,"IMF";"tradeprint",#N/A,FALSE,"Trade"}</definedName>
    <definedName name="_1109wrn.BOP_MIDTERM._1">{"BOP_TAB",#N/A,FALSE,"N";"MIDTERM_TAB",#N/A,FALSE,"O"}</definedName>
    <definedName name="_1110wrn.BOP_MIDTERM._10">{"BOP_TAB",#N/A,FALSE,"N";"MIDTERM_TAB",#N/A,FALSE,"O"}</definedName>
    <definedName name="_1111wrn.BOP_MIDTERM._11">{"BOP_TAB",#N/A,FALSE,"N";"MIDTERM_TAB",#N/A,FALSE,"O"}</definedName>
    <definedName name="_1112wrn.BOP_MIDTERM._12">{"BOP_TAB",#N/A,FALSE,"N";"MIDTERM_TAB",#N/A,FALSE,"O"}</definedName>
    <definedName name="_1113wrn.BOP_MIDTERM._2">{"BOP_TAB",#N/A,FALSE,"N";"MIDTERM_TAB",#N/A,FALSE,"O"}</definedName>
    <definedName name="_1114wrn.BOP_MIDTERM._3">{"BOP_TAB",#N/A,FALSE,"N";"MIDTERM_TAB",#N/A,FALSE,"O"}</definedName>
    <definedName name="_1115wrn.BOP_MIDTERM._4">{"BOP_TAB",#N/A,FALSE,"N";"MIDTERM_TAB",#N/A,FALSE,"O"}</definedName>
    <definedName name="_1116wrn.BOP_MIDTERM._5">{"BOP_TAB",#N/A,FALSE,"N";"MIDTERM_TAB",#N/A,FALSE,"O"}</definedName>
    <definedName name="_1117wrn.BOP_MIDTERM._6">{"BOP_TAB",#N/A,FALSE,"N";"MIDTERM_TAB",#N/A,FALSE,"O"}</definedName>
    <definedName name="_1118wrn.BOP_MIDTERM._7">{"BOP_TAB",#N/A,FALSE,"N";"MIDTERM_TAB",#N/A,FALSE,"O"}</definedName>
    <definedName name="_1119wrn.BOP_MIDTERM._8">{"BOP_TAB",#N/A,FALSE,"N";"MIDTERM_TAB",#N/A,FALSE,"O"}</definedName>
    <definedName name="_112__123Graph_B_1">[6]revagtrim!#REF!</definedName>
    <definedName name="_1120wrn.BOP_MIDTERM._9">{"BOP_TAB",#N/A,FALSE,"N";"MIDTERM_TAB",#N/A,FALSE,"O"}</definedName>
    <definedName name="_1121wrn.BOP_MIDTERM._1_1">{"BOP_TAB",#N/A,FALSE,"N";"MIDTERM_TAB",#N/A,FALSE,"O"}</definedName>
    <definedName name="_1122wrn.BOP_MIDTERM._2_1">{"BOP_TAB",#N/A,FALSE,"N";"MIDTERM_TAB",#N/A,FALSE,"O"}</definedName>
    <definedName name="_1123wrn.BOP_MIDTERM._3_1">{"BOP_TAB",#N/A,FALSE,"N";"MIDTERM_TAB",#N/A,FALSE,"O"}</definedName>
    <definedName name="_1124wrn.formula._1">{#N/A,#N/A,FALSE,"MS"}</definedName>
    <definedName name="_1125wrn.formula._10">{#N/A,#N/A,FALSE,"MS"}</definedName>
    <definedName name="_1126wrn.formula._11">{#N/A,#N/A,FALSE,"MS"}</definedName>
    <definedName name="_1127wrn.formula._12">{#N/A,#N/A,FALSE,"MS"}</definedName>
    <definedName name="_1128wrn.formula._2">{#N/A,#N/A,FALSE,"MS"}</definedName>
    <definedName name="_1129wrn.formula._3">{#N/A,#N/A,FALSE,"MS"}</definedName>
    <definedName name="_113__123Graph_B_2" localSheetId="1">[6]revagtrim!#REF!</definedName>
    <definedName name="_1130wrn.formula._4">{#N/A,#N/A,FALSE,"MS"}</definedName>
    <definedName name="_1131wrn.formula._5">{#N/A,#N/A,FALSE,"MS"}</definedName>
    <definedName name="_1132wrn.formula._6">{#N/A,#N/A,FALSE,"MS"}</definedName>
    <definedName name="_1133wrn.formula._7">{#N/A,#N/A,FALSE,"MS"}</definedName>
    <definedName name="_1134wrn.formula._8">{#N/A,#N/A,FALSE,"MS"}</definedName>
    <definedName name="_1135wrn.formula._9">{#N/A,#N/A,FALSE,"MS"}</definedName>
    <definedName name="_1136wrn.formula._1_1">{#N/A,#N/A,FALSE,"MS"}</definedName>
    <definedName name="_1137wrn.formula._2_1">{#N/A,#N/A,FALSE,"MS"}</definedName>
    <definedName name="_1138wrn.formula._3_1">{#N/A,#N/A,FALSE,"MS"}</definedName>
    <definedName name="_1139wrn.IMF._.RR._.Office._1">{"ca",#N/A,FALSE,"Detailed BOP";"ka",#N/A,FALSE,"Detailed BOP";"btl",#N/A,FALSE,"Detailed BOP";#N/A,#N/A,FALSE,"Debt  Stock TBL";"imfprint",#N/A,FALSE,"IMF";"imfdebtservice",#N/A,FALSE,"IMF";"tradeprint",#N/A,FALSE,"Trade"}</definedName>
    <definedName name="_1140wrn.IMF._.RR._.Office._10">{"ca",#N/A,FALSE,"Detailed BOP";"ka",#N/A,FALSE,"Detailed BOP";"btl",#N/A,FALSE,"Detailed BOP";#N/A,#N/A,FALSE,"Debt  Stock TBL";"imfprint",#N/A,FALSE,"IMF";"imfdebtservice",#N/A,FALSE,"IMF";"tradeprint",#N/A,FALSE,"Trade"}</definedName>
    <definedName name="_1141wrn.IMF._.RR._.Office._11">{"ca",#N/A,FALSE,"Detailed BOP";"ka",#N/A,FALSE,"Detailed BOP";"btl",#N/A,FALSE,"Detailed BOP";#N/A,#N/A,FALSE,"Debt  Stock TBL";"imfprint",#N/A,FALSE,"IMF";"imfdebtservice",#N/A,FALSE,"IMF";"tradeprint",#N/A,FALSE,"Trade"}</definedName>
    <definedName name="_1142wrn.IMF._.RR._.Office._12">{"ca",#N/A,FALSE,"Detailed BOP";"ka",#N/A,FALSE,"Detailed BOP";"btl",#N/A,FALSE,"Detailed BOP";#N/A,#N/A,FALSE,"Debt  Stock TBL";"imfprint",#N/A,FALSE,"IMF";"imfdebtservice",#N/A,FALSE,"IMF";"tradeprint",#N/A,FALSE,"Trade"}</definedName>
    <definedName name="_1143wrn.IMF._.RR._.Office._2">{"ca",#N/A,FALSE,"Detailed BOP";"ka",#N/A,FALSE,"Detailed BOP";"btl",#N/A,FALSE,"Detailed BOP";#N/A,#N/A,FALSE,"Debt  Stock TBL";"imfprint",#N/A,FALSE,"IMF";"imfdebtservice",#N/A,FALSE,"IMF";"tradeprint",#N/A,FALSE,"Trade"}</definedName>
    <definedName name="_1144wrn.IMF._.RR._.Office._3">{"ca",#N/A,FALSE,"Detailed BOP";"ka",#N/A,FALSE,"Detailed BOP";"btl",#N/A,FALSE,"Detailed BOP";#N/A,#N/A,FALSE,"Debt  Stock TBL";"imfprint",#N/A,FALSE,"IMF";"imfdebtservice",#N/A,FALSE,"IMF";"tradeprint",#N/A,FALSE,"Trade"}</definedName>
    <definedName name="_1145wrn.IMF._.RR._.Office._4">{"ca",#N/A,FALSE,"Detailed BOP";"ka",#N/A,FALSE,"Detailed BOP";"btl",#N/A,FALSE,"Detailed BOP";#N/A,#N/A,FALSE,"Debt  Stock TBL";"imfprint",#N/A,FALSE,"IMF";"imfdebtservice",#N/A,FALSE,"IMF";"tradeprint",#N/A,FALSE,"Trade"}</definedName>
    <definedName name="_1146wrn.IMF._.RR._.Office._5">{"ca",#N/A,FALSE,"Detailed BOP";"ka",#N/A,FALSE,"Detailed BOP";"btl",#N/A,FALSE,"Detailed BOP";#N/A,#N/A,FALSE,"Debt  Stock TBL";"imfprint",#N/A,FALSE,"IMF";"imfdebtservice",#N/A,FALSE,"IMF";"tradeprint",#N/A,FALSE,"Trade"}</definedName>
    <definedName name="_1147wrn.IMF._.RR._.Office._6">{"ca",#N/A,FALSE,"Detailed BOP";"ka",#N/A,FALSE,"Detailed BOP";"btl",#N/A,FALSE,"Detailed BOP";#N/A,#N/A,FALSE,"Debt  Stock TBL";"imfprint",#N/A,FALSE,"IMF";"imfdebtservice",#N/A,FALSE,"IMF";"tradeprint",#N/A,FALSE,"Trade"}</definedName>
    <definedName name="_1148wrn.IMF._.RR._.Office._7">{"ca",#N/A,FALSE,"Detailed BOP";"ka",#N/A,FALSE,"Detailed BOP";"btl",#N/A,FALSE,"Detailed BOP";#N/A,#N/A,FALSE,"Debt  Stock TBL";"imfprint",#N/A,FALSE,"IMF";"imfdebtservice",#N/A,FALSE,"IMF";"tradeprint",#N/A,FALSE,"Trade"}</definedName>
    <definedName name="_1149wrn.IMF._.RR._.Office._8">{"ca",#N/A,FALSE,"Detailed BOP";"ka",#N/A,FALSE,"Detailed BOP";"btl",#N/A,FALSE,"Detailed BOP";#N/A,#N/A,FALSE,"Debt  Stock TBL";"imfprint",#N/A,FALSE,"IMF";"imfdebtservice",#N/A,FALSE,"IMF";"tradeprint",#N/A,FALSE,"Trade"}</definedName>
    <definedName name="_1150wrn.IMF._.RR._.Office._9">{"ca",#N/A,FALSE,"Detailed BOP";"ka",#N/A,FALSE,"Detailed BOP";"btl",#N/A,FALSE,"Detailed BOP";#N/A,#N/A,FALSE,"Debt  Stock TBL";"imfprint",#N/A,FALSE,"IMF";"imfdebtservice",#N/A,FALSE,"IMF";"tradeprint",#N/A,FALSE,"Trade"}</definedName>
    <definedName name="_1151wrn.IMF._.RR._.Office._1_1">{"ca",#N/A,FALSE,"Detailed BOP";"ka",#N/A,FALSE,"Detailed BOP";"btl",#N/A,FALSE,"Detailed BOP";#N/A,#N/A,FALSE,"Debt  Stock TBL";"imfprint",#N/A,FALSE,"IMF";"imfdebtservice",#N/A,FALSE,"IMF";"tradeprint",#N/A,FALSE,"Trade"}</definedName>
    <definedName name="_1152wrn.IMF._.RR._.Office._2_1">{"ca",#N/A,FALSE,"Detailed BOP";"ka",#N/A,FALSE,"Detailed BOP";"btl",#N/A,FALSE,"Detailed BOP";#N/A,#N/A,FALSE,"Debt  Stock TBL";"imfprint",#N/A,FALSE,"IMF";"imfdebtservice",#N/A,FALSE,"IMF";"tradeprint",#N/A,FALSE,"Trade"}</definedName>
    <definedName name="_1153wrn.IMF._.RR._.Office._3_1">{"ca",#N/A,FALSE,"Detailed BOP";"ka",#N/A,FALSE,"Detailed BOP";"btl",#N/A,FALSE,"Detailed BOP";#N/A,#N/A,FALSE,"Debt  Stock TBL";"imfprint",#N/A,FALSE,"IMF";"imfdebtservice",#N/A,FALSE,"IMF";"tradeprint",#N/A,FALSE,"Trade"}</definedName>
    <definedName name="_1154wrn.Input._.and._.output._.tables._1">{#N/A,#N/A,FALSE,"SimInp1";#N/A,#N/A,FALSE,"SimInp2";#N/A,#N/A,FALSE,"SimOut1";#N/A,#N/A,FALSE,"SimOut2";#N/A,#N/A,FALSE,"SimOut3";#N/A,#N/A,FALSE,"SimOut4";#N/A,#N/A,FALSE,"SimOut5"}</definedName>
    <definedName name="_1155wrn.Input._.and._.output._.tables._10">{#N/A,#N/A,FALSE,"SimInp1";#N/A,#N/A,FALSE,"SimInp2";#N/A,#N/A,FALSE,"SimOut1";#N/A,#N/A,FALSE,"SimOut2";#N/A,#N/A,FALSE,"SimOut3";#N/A,#N/A,FALSE,"SimOut4";#N/A,#N/A,FALSE,"SimOut5"}</definedName>
    <definedName name="_1156wrn.Input._.and._.output._.tables._11">{#N/A,#N/A,FALSE,"SimInp1";#N/A,#N/A,FALSE,"SimInp2";#N/A,#N/A,FALSE,"SimOut1";#N/A,#N/A,FALSE,"SimOut2";#N/A,#N/A,FALSE,"SimOut3";#N/A,#N/A,FALSE,"SimOut4";#N/A,#N/A,FALSE,"SimOut5"}</definedName>
    <definedName name="_1157wrn.Input._.and._.output._.tables._12">{#N/A,#N/A,FALSE,"SimInp1";#N/A,#N/A,FALSE,"SimInp2";#N/A,#N/A,FALSE,"SimOut1";#N/A,#N/A,FALSE,"SimOut2";#N/A,#N/A,FALSE,"SimOut3";#N/A,#N/A,FALSE,"SimOut4";#N/A,#N/A,FALSE,"SimOut5"}</definedName>
    <definedName name="_1158wrn.Input._.and._.output._.tables._2">{#N/A,#N/A,FALSE,"SimInp1";#N/A,#N/A,FALSE,"SimInp2";#N/A,#N/A,FALSE,"SimOut1";#N/A,#N/A,FALSE,"SimOut2";#N/A,#N/A,FALSE,"SimOut3";#N/A,#N/A,FALSE,"SimOut4";#N/A,#N/A,FALSE,"SimOut5"}</definedName>
    <definedName name="_1159wrn.Input._.and._.output._.tables._3">{#N/A,#N/A,FALSE,"SimInp1";#N/A,#N/A,FALSE,"SimInp2";#N/A,#N/A,FALSE,"SimOut1";#N/A,#N/A,FALSE,"SimOut2";#N/A,#N/A,FALSE,"SimOut3";#N/A,#N/A,FALSE,"SimOut4";#N/A,#N/A,FALSE,"SimOut5"}</definedName>
    <definedName name="_116__123Graph_B_2">[6]revagtrim!#REF!</definedName>
    <definedName name="_1160wrn.Input._.and._.output._.tables._4">{#N/A,#N/A,FALSE,"SimInp1";#N/A,#N/A,FALSE,"SimInp2";#N/A,#N/A,FALSE,"SimOut1";#N/A,#N/A,FALSE,"SimOut2";#N/A,#N/A,FALSE,"SimOut3";#N/A,#N/A,FALSE,"SimOut4";#N/A,#N/A,FALSE,"SimOut5"}</definedName>
    <definedName name="_1161wrn.Input._.and._.output._.tables._5">{#N/A,#N/A,FALSE,"SimInp1";#N/A,#N/A,FALSE,"SimInp2";#N/A,#N/A,FALSE,"SimOut1";#N/A,#N/A,FALSE,"SimOut2";#N/A,#N/A,FALSE,"SimOut3";#N/A,#N/A,FALSE,"SimOut4";#N/A,#N/A,FALSE,"SimOut5"}</definedName>
    <definedName name="_1162wrn.Input._.and._.output._.tables._6">{#N/A,#N/A,FALSE,"SimInp1";#N/A,#N/A,FALSE,"SimInp2";#N/A,#N/A,FALSE,"SimOut1";#N/A,#N/A,FALSE,"SimOut2";#N/A,#N/A,FALSE,"SimOut3";#N/A,#N/A,FALSE,"SimOut4";#N/A,#N/A,FALSE,"SimOut5"}</definedName>
    <definedName name="_1163wrn.Input._.and._.output._.tables._7">{#N/A,#N/A,FALSE,"SimInp1";#N/A,#N/A,FALSE,"SimInp2";#N/A,#N/A,FALSE,"SimOut1";#N/A,#N/A,FALSE,"SimOut2";#N/A,#N/A,FALSE,"SimOut3";#N/A,#N/A,FALSE,"SimOut4";#N/A,#N/A,FALSE,"SimOut5"}</definedName>
    <definedName name="_1164wrn.Input._.and._.output._.tables._8">{#N/A,#N/A,FALSE,"SimInp1";#N/A,#N/A,FALSE,"SimInp2";#N/A,#N/A,FALSE,"SimOut1";#N/A,#N/A,FALSE,"SimOut2";#N/A,#N/A,FALSE,"SimOut3";#N/A,#N/A,FALSE,"SimOut4";#N/A,#N/A,FALSE,"SimOut5"}</definedName>
    <definedName name="_1165wrn.Input._.and._.output._.tables._9">{#N/A,#N/A,FALSE,"SimInp1";#N/A,#N/A,FALSE,"SimInp2";#N/A,#N/A,FALSE,"SimOut1";#N/A,#N/A,FALSE,"SimOut2";#N/A,#N/A,FALSE,"SimOut3";#N/A,#N/A,FALSE,"SimOut4";#N/A,#N/A,FALSE,"SimOut5"}</definedName>
    <definedName name="_1166wrn.Input._.and._.output._.tables._1_1">{#N/A,#N/A,FALSE,"SimInp1";#N/A,#N/A,FALSE,"SimInp2";#N/A,#N/A,FALSE,"SimOut1";#N/A,#N/A,FALSE,"SimOut2";#N/A,#N/A,FALSE,"SimOut3";#N/A,#N/A,FALSE,"SimOut4";#N/A,#N/A,FALSE,"SimOut5"}</definedName>
    <definedName name="_1167wrn.Input._.and._.output._.tables._2_1">{#N/A,#N/A,FALSE,"SimInp1";#N/A,#N/A,FALSE,"SimInp2";#N/A,#N/A,FALSE,"SimOut1";#N/A,#N/A,FALSE,"SimOut2";#N/A,#N/A,FALSE,"SimOut3";#N/A,#N/A,FALSE,"SimOut4";#N/A,#N/A,FALSE,"SimOut5"}</definedName>
    <definedName name="_1168wrn.Input._.and._.output._.tables._3_1">{#N/A,#N/A,FALSE,"SimInp1";#N/A,#N/A,FALSE,"SimInp2";#N/A,#N/A,FALSE,"SimOut1";#N/A,#N/A,FALSE,"SimOut2";#N/A,#N/A,FALSE,"SimOut3";#N/A,#N/A,FALSE,"SimOut4";#N/A,#N/A,FALSE,"SimOut5"}</definedName>
    <definedName name="_1169wrn.Main._.Economic._.Indicators._1">{"Main Economic Indicators",#N/A,FALSE,"C"}</definedName>
    <definedName name="_117__123Graph_B_3" localSheetId="1">[6]revagtrim!#REF!</definedName>
    <definedName name="_1170wrn.Main._.Economic._.Indicators._10">{"Main Economic Indicators",#N/A,FALSE,"C"}</definedName>
    <definedName name="_1171wrn.Main._.Economic._.Indicators._11">{"Main Economic Indicators",#N/A,FALSE,"C"}</definedName>
    <definedName name="_1172wrn.Main._.Economic._.Indicators._12">{"Main Economic Indicators",#N/A,FALSE,"C"}</definedName>
    <definedName name="_1173wrn.Main._.Economic._.Indicators._2">{"Main Economic Indicators",#N/A,FALSE,"C"}</definedName>
    <definedName name="_1174wrn.Main._.Economic._.Indicators._3">{"Main Economic Indicators",#N/A,FALSE,"C"}</definedName>
    <definedName name="_1175wrn.Main._.Economic._.Indicators._4">{"Main Economic Indicators",#N/A,FALSE,"C"}</definedName>
    <definedName name="_1176wrn.Main._.Economic._.Indicators._5">{"Main Economic Indicators",#N/A,FALSE,"C"}</definedName>
    <definedName name="_1177wrn.Main._.Economic._.Indicators._6">{"Main Economic Indicators",#N/A,FALSE,"C"}</definedName>
    <definedName name="_1178wrn.Main._.Economic._.Indicators._7">{"Main Economic Indicators",#N/A,FALSE,"C"}</definedName>
    <definedName name="_1179wrn.Main._.Economic._.Indicators._8">{"Main Economic Indicators",#N/A,FALSE,"C"}</definedName>
    <definedName name="_1180wrn.Main._.Economic._.Indicators._9">{"Main Economic Indicators",#N/A,FALSE,"C"}</definedName>
    <definedName name="_1181wrn.Main._.Economic._.Indicators._1_1">{"Main Economic Indicators",#N/A,FALSE,"C"}</definedName>
    <definedName name="_1182wrn.Main._.Economic._.Indicators._2_1">{"Main Economic Indicators",#N/A,FALSE,"C"}</definedName>
    <definedName name="_1183wrn.Main._.Economic._.Indicators._3_1">{"Main Economic Indicators",#N/A,FALSE,"C"}</definedName>
    <definedName name="_1184wrn.MDABOP._1">{"BOP_TAB",#N/A,FALSE,"N";"MIDTERM_TAB",#N/A,FALSE,"O";"FUND_CRED",#N/A,FALSE,"P";"DEBT_TAB1",#N/A,FALSE,"Q";"DEBT_TAB2",#N/A,FALSE,"Q";"FORFIN_TAB1",#N/A,FALSE,"R";"FORFIN_TAB2",#N/A,FALSE,"R";"BOP_ANALY",#N/A,FALSE,"U"}</definedName>
    <definedName name="_1185wrn.MDABOP._10">{"BOP_TAB",#N/A,FALSE,"N";"MIDTERM_TAB",#N/A,FALSE,"O";"FUND_CRED",#N/A,FALSE,"P";"DEBT_TAB1",#N/A,FALSE,"Q";"DEBT_TAB2",#N/A,FALSE,"Q";"FORFIN_TAB1",#N/A,FALSE,"R";"FORFIN_TAB2",#N/A,FALSE,"R";"BOP_ANALY",#N/A,FALSE,"U"}</definedName>
    <definedName name="_1186wrn.MDABOP._11">{"BOP_TAB",#N/A,FALSE,"N";"MIDTERM_TAB",#N/A,FALSE,"O";"FUND_CRED",#N/A,FALSE,"P";"DEBT_TAB1",#N/A,FALSE,"Q";"DEBT_TAB2",#N/A,FALSE,"Q";"FORFIN_TAB1",#N/A,FALSE,"R";"FORFIN_TAB2",#N/A,FALSE,"R";"BOP_ANALY",#N/A,FALSE,"U"}</definedName>
    <definedName name="_1187wrn.MDABOP._12">{"BOP_TAB",#N/A,FALSE,"N";"MIDTERM_TAB",#N/A,FALSE,"O";"FUND_CRED",#N/A,FALSE,"P";"DEBT_TAB1",#N/A,FALSE,"Q";"DEBT_TAB2",#N/A,FALSE,"Q";"FORFIN_TAB1",#N/A,FALSE,"R";"FORFIN_TAB2",#N/A,FALSE,"R";"BOP_ANALY",#N/A,FALSE,"U"}</definedName>
    <definedName name="_1188wrn.MDABOP._2">{"BOP_TAB",#N/A,FALSE,"N";"MIDTERM_TAB",#N/A,FALSE,"O";"FUND_CRED",#N/A,FALSE,"P";"DEBT_TAB1",#N/A,FALSE,"Q";"DEBT_TAB2",#N/A,FALSE,"Q";"FORFIN_TAB1",#N/A,FALSE,"R";"FORFIN_TAB2",#N/A,FALSE,"R";"BOP_ANALY",#N/A,FALSE,"U"}</definedName>
    <definedName name="_1189wrn.MDABOP._3">{"BOP_TAB",#N/A,FALSE,"N";"MIDTERM_TAB",#N/A,FALSE,"O";"FUND_CRED",#N/A,FALSE,"P";"DEBT_TAB1",#N/A,FALSE,"Q";"DEBT_TAB2",#N/A,FALSE,"Q";"FORFIN_TAB1",#N/A,FALSE,"R";"FORFIN_TAB2",#N/A,FALSE,"R";"BOP_ANALY",#N/A,FALSE,"U"}</definedName>
    <definedName name="_1190wrn.MDABOP._4">{"BOP_TAB",#N/A,FALSE,"N";"MIDTERM_TAB",#N/A,FALSE,"O";"FUND_CRED",#N/A,FALSE,"P";"DEBT_TAB1",#N/A,FALSE,"Q";"DEBT_TAB2",#N/A,FALSE,"Q";"FORFIN_TAB1",#N/A,FALSE,"R";"FORFIN_TAB2",#N/A,FALSE,"R";"BOP_ANALY",#N/A,FALSE,"U"}</definedName>
    <definedName name="_1191wrn.MDABOP._5">{"BOP_TAB",#N/A,FALSE,"N";"MIDTERM_TAB",#N/A,FALSE,"O";"FUND_CRED",#N/A,FALSE,"P";"DEBT_TAB1",#N/A,FALSE,"Q";"DEBT_TAB2",#N/A,FALSE,"Q";"FORFIN_TAB1",#N/A,FALSE,"R";"FORFIN_TAB2",#N/A,FALSE,"R";"BOP_ANALY",#N/A,FALSE,"U"}</definedName>
    <definedName name="_1192wrn.MDABOP._6">{"BOP_TAB",#N/A,FALSE,"N";"MIDTERM_TAB",#N/A,FALSE,"O";"FUND_CRED",#N/A,FALSE,"P";"DEBT_TAB1",#N/A,FALSE,"Q";"DEBT_TAB2",#N/A,FALSE,"Q";"FORFIN_TAB1",#N/A,FALSE,"R";"FORFIN_TAB2",#N/A,FALSE,"R";"BOP_ANALY",#N/A,FALSE,"U"}</definedName>
    <definedName name="_1193wrn.MDABOP._7">{"BOP_TAB",#N/A,FALSE,"N";"MIDTERM_TAB",#N/A,FALSE,"O";"FUND_CRED",#N/A,FALSE,"P";"DEBT_TAB1",#N/A,FALSE,"Q";"DEBT_TAB2",#N/A,FALSE,"Q";"FORFIN_TAB1",#N/A,FALSE,"R";"FORFIN_TAB2",#N/A,FALSE,"R";"BOP_ANALY",#N/A,FALSE,"U"}</definedName>
    <definedName name="_1194wrn.MDABOP._8">{"BOP_TAB",#N/A,FALSE,"N";"MIDTERM_TAB",#N/A,FALSE,"O";"FUND_CRED",#N/A,FALSE,"P";"DEBT_TAB1",#N/A,FALSE,"Q";"DEBT_TAB2",#N/A,FALSE,"Q";"FORFIN_TAB1",#N/A,FALSE,"R";"FORFIN_TAB2",#N/A,FALSE,"R";"BOP_ANALY",#N/A,FALSE,"U"}</definedName>
    <definedName name="_1195wrn.MDABOP._9">{"BOP_TAB",#N/A,FALSE,"N";"MIDTERM_TAB",#N/A,FALSE,"O";"FUND_CRED",#N/A,FALSE,"P";"DEBT_TAB1",#N/A,FALSE,"Q";"DEBT_TAB2",#N/A,FALSE,"Q";"FORFIN_TAB1",#N/A,FALSE,"R";"FORFIN_TAB2",#N/A,FALSE,"R";"BOP_ANALY",#N/A,FALSE,"U"}</definedName>
    <definedName name="_1196wrn.MDABOP._1_1">{"BOP_TAB",#N/A,FALSE,"N";"MIDTERM_TAB",#N/A,FALSE,"O";"FUND_CRED",#N/A,FALSE,"P";"DEBT_TAB1",#N/A,FALSE,"Q";"DEBT_TAB2",#N/A,FALSE,"Q";"FORFIN_TAB1",#N/A,FALSE,"R";"FORFIN_TAB2",#N/A,FALSE,"R";"BOP_ANALY",#N/A,FALSE,"U"}</definedName>
    <definedName name="_1197wrn.MDABOP._2_1">{"BOP_TAB",#N/A,FALSE,"N";"MIDTERM_TAB",#N/A,FALSE,"O";"FUND_CRED",#N/A,FALSE,"P";"DEBT_TAB1",#N/A,FALSE,"Q";"DEBT_TAB2",#N/A,FALSE,"Q";"FORFIN_TAB1",#N/A,FALSE,"R";"FORFIN_TAB2",#N/A,FALSE,"R";"BOP_ANALY",#N/A,FALSE,"U"}</definedName>
    <definedName name="_1198wrn.MDABOP._3_1">{"BOP_TAB",#N/A,FALSE,"N";"MIDTERM_TAB",#N/A,FALSE,"O";"FUND_CRED",#N/A,FALSE,"P";"DEBT_TAB1",#N/A,FALSE,"Q";"DEBT_TAB2",#N/A,FALSE,"Q";"FORFIN_TAB1",#N/A,FALSE,"R";"FORFIN_TAB2",#N/A,FALSE,"R";"BOP_ANALY",#N/A,FALSE,"U"}</definedName>
    <definedName name="_1199wrn.MONA._1">{"MONA",#N/A,FALSE,"S"}</definedName>
    <definedName name="_12__123Graph_A_3">'[1]DAILY from archive'!#REF!</definedName>
    <definedName name="_120__123Graph_B_3">[6]revagtrim!#REF!</definedName>
    <definedName name="_1200wrn.MONA._10">{"MONA",#N/A,FALSE,"S"}</definedName>
    <definedName name="_1201wrn.MONA._11">{"MONA",#N/A,FALSE,"S"}</definedName>
    <definedName name="_1202wrn.MONA._12">{"MONA",#N/A,FALSE,"S"}</definedName>
    <definedName name="_1203wrn.MONA._2">{"MONA",#N/A,FALSE,"S"}</definedName>
    <definedName name="_1204wrn.MONA._3">{"MONA",#N/A,FALSE,"S"}</definedName>
    <definedName name="_1205wrn.MONA._4">{"MONA",#N/A,FALSE,"S"}</definedName>
    <definedName name="_1206wrn.MONA._5">{"MONA",#N/A,FALSE,"S"}</definedName>
    <definedName name="_1207wrn.MONA._6">{"MONA",#N/A,FALSE,"S"}</definedName>
    <definedName name="_1208wrn.MONA._7">{"MONA",#N/A,FALSE,"S"}</definedName>
    <definedName name="_1209wrn.MONA._8">{"MONA",#N/A,FALSE,"S"}</definedName>
    <definedName name="_121__123Graph_BCPI_ER_LOG_1" localSheetId="1">[2]ER!#REF!</definedName>
    <definedName name="_1210wrn.MONA._9">{"MONA",#N/A,FALSE,"S"}</definedName>
    <definedName name="_1211wrn.MONA._1_1">{"MONA",#N/A,FALSE,"S"}</definedName>
    <definedName name="_1212wrn.MONA._2_1">{"MONA",#N/A,FALSE,"S"}</definedName>
    <definedName name="_1213wrn.MONA._3_1">{"MONA",#N/A,FALSE,"S"}</definedName>
    <definedName name="_1214wrn.Output._.tables._1">{#N/A,#N/A,FALSE,"I";#N/A,#N/A,FALSE,"J";#N/A,#N/A,FALSE,"K";#N/A,#N/A,FALSE,"L";#N/A,#N/A,FALSE,"M";#N/A,#N/A,FALSE,"N";#N/A,#N/A,FALSE,"O"}</definedName>
    <definedName name="_1215wrn.Output._.tables._10">{#N/A,#N/A,FALSE,"I";#N/A,#N/A,FALSE,"J";#N/A,#N/A,FALSE,"K";#N/A,#N/A,FALSE,"L";#N/A,#N/A,FALSE,"M";#N/A,#N/A,FALSE,"N";#N/A,#N/A,FALSE,"O"}</definedName>
    <definedName name="_1216wrn.Output._.tables._11">{#N/A,#N/A,FALSE,"I";#N/A,#N/A,FALSE,"J";#N/A,#N/A,FALSE,"K";#N/A,#N/A,FALSE,"L";#N/A,#N/A,FALSE,"M";#N/A,#N/A,FALSE,"N";#N/A,#N/A,FALSE,"O"}</definedName>
    <definedName name="_1217wrn.Output._.tables._12">{#N/A,#N/A,FALSE,"I";#N/A,#N/A,FALSE,"J";#N/A,#N/A,FALSE,"K";#N/A,#N/A,FALSE,"L";#N/A,#N/A,FALSE,"M";#N/A,#N/A,FALSE,"N";#N/A,#N/A,FALSE,"O"}</definedName>
    <definedName name="_1218wrn.Output._.tables._2">{#N/A,#N/A,FALSE,"I";#N/A,#N/A,FALSE,"J";#N/A,#N/A,FALSE,"K";#N/A,#N/A,FALSE,"L";#N/A,#N/A,FALSE,"M";#N/A,#N/A,FALSE,"N";#N/A,#N/A,FALSE,"O"}</definedName>
    <definedName name="_1219wrn.Output._.tables._3">{#N/A,#N/A,FALSE,"I";#N/A,#N/A,FALSE,"J";#N/A,#N/A,FALSE,"K";#N/A,#N/A,FALSE,"L";#N/A,#N/A,FALSE,"M";#N/A,#N/A,FALSE,"N";#N/A,#N/A,FALSE,"O"}</definedName>
    <definedName name="_1220wrn.Output._.tables._4">{#N/A,#N/A,FALSE,"I";#N/A,#N/A,FALSE,"J";#N/A,#N/A,FALSE,"K";#N/A,#N/A,FALSE,"L";#N/A,#N/A,FALSE,"M";#N/A,#N/A,FALSE,"N";#N/A,#N/A,FALSE,"O"}</definedName>
    <definedName name="_1221wrn.Output._.tables._5">{#N/A,#N/A,FALSE,"I";#N/A,#N/A,FALSE,"J";#N/A,#N/A,FALSE,"K";#N/A,#N/A,FALSE,"L";#N/A,#N/A,FALSE,"M";#N/A,#N/A,FALSE,"N";#N/A,#N/A,FALSE,"O"}</definedName>
    <definedName name="_1222wrn.Output._.tables._6">{#N/A,#N/A,FALSE,"I";#N/A,#N/A,FALSE,"J";#N/A,#N/A,FALSE,"K";#N/A,#N/A,FALSE,"L";#N/A,#N/A,FALSE,"M";#N/A,#N/A,FALSE,"N";#N/A,#N/A,FALSE,"O"}</definedName>
    <definedName name="_1223wrn.Output._.tables._7">{#N/A,#N/A,FALSE,"I";#N/A,#N/A,FALSE,"J";#N/A,#N/A,FALSE,"K";#N/A,#N/A,FALSE,"L";#N/A,#N/A,FALSE,"M";#N/A,#N/A,FALSE,"N";#N/A,#N/A,FALSE,"O"}</definedName>
    <definedName name="_1224wrn.Output._.tables._8">{#N/A,#N/A,FALSE,"I";#N/A,#N/A,FALSE,"J";#N/A,#N/A,FALSE,"K";#N/A,#N/A,FALSE,"L";#N/A,#N/A,FALSE,"M";#N/A,#N/A,FALSE,"N";#N/A,#N/A,FALSE,"O"}</definedName>
    <definedName name="_1225wrn.Output._.tables._9">{#N/A,#N/A,FALSE,"I";#N/A,#N/A,FALSE,"J";#N/A,#N/A,FALSE,"K";#N/A,#N/A,FALSE,"L";#N/A,#N/A,FALSE,"M";#N/A,#N/A,FALSE,"N";#N/A,#N/A,FALSE,"O"}</definedName>
    <definedName name="_1226wrn.Output._.tables._1_1">{#N/A,#N/A,FALSE,"I";#N/A,#N/A,FALSE,"J";#N/A,#N/A,FALSE,"K";#N/A,#N/A,FALSE,"L";#N/A,#N/A,FALSE,"M";#N/A,#N/A,FALSE,"N";#N/A,#N/A,FALSE,"O"}</definedName>
    <definedName name="_1227wrn.Output._.tables._2_1">{#N/A,#N/A,FALSE,"I";#N/A,#N/A,FALSE,"J";#N/A,#N/A,FALSE,"K";#N/A,#N/A,FALSE,"L";#N/A,#N/A,FALSE,"M";#N/A,#N/A,FALSE,"N";#N/A,#N/A,FALSE,"O"}</definedName>
    <definedName name="_1228wrn.Output._.tables._3_1">{#N/A,#N/A,FALSE,"I";#N/A,#N/A,FALSE,"J";#N/A,#N/A,FALSE,"K";#N/A,#N/A,FALSE,"L";#N/A,#N/A,FALSE,"M";#N/A,#N/A,FALSE,"N";#N/A,#N/A,FALSE,"O"}</definedName>
    <definedName name="_1229wrn.Print._.Detailed._.Tables.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0wrn.Print._.Detailed._.Tables._1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1wrn.Print._.Detailed._.Tables._1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2wrn.Print._.Detailed._.Tables._1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3wrn.Print._.Detailed._.Tables.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4wrn.Print._.Detailed._.Tables.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5wrn.Print._.Detailed._.Tables._4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6wrn.Print._.Detailed._.Tables._5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7wrn.Print._.Detailed._.Tables._6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8wrn.Print._.Detailed._.Tables._7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9wrn.Print._.Detailed._.Tables._8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__123Graph_BCPI_ER_LOG_1">[2]ER!#REF!</definedName>
    <definedName name="_1240wrn.Print._.Detailed._.Tables._9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1wrn.Print._.Detailed._.Tables._1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2wrn.Print._.Detailed._.Tables._2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3wrn.Print._.Detailed._.Tables._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4wrn.WEO._1">{"WEO",#N/A,FALSE,"T"}</definedName>
    <definedName name="_1245wrn.WEO._10">{"WEO",#N/A,FALSE,"T"}</definedName>
    <definedName name="_1246wrn.WEO._11">{"WEO",#N/A,FALSE,"T"}</definedName>
    <definedName name="_1247wrn.WEO._12">{"WEO",#N/A,FALSE,"T"}</definedName>
    <definedName name="_1248wrn.WEO._2">{"WEO",#N/A,FALSE,"T"}</definedName>
    <definedName name="_1249wrn.WEO._3">{"WEO",#N/A,FALSE,"T"}</definedName>
    <definedName name="_125__123Graph_BCPI_ER_LOG_2" localSheetId="1">[2]ER!#REF!</definedName>
    <definedName name="_1250wrn.WEO._4">{"WEO",#N/A,FALSE,"T"}</definedName>
    <definedName name="_1251wrn.WEO._5">{"WEO",#N/A,FALSE,"T"}</definedName>
    <definedName name="_1252wrn.WEO._6">{"WEO",#N/A,FALSE,"T"}</definedName>
    <definedName name="_1253wrn.WEO._7">{"WEO",#N/A,FALSE,"T"}</definedName>
    <definedName name="_1254wrn.WEO._8">{"WEO",#N/A,FALSE,"T"}</definedName>
    <definedName name="_1255wrn.WEO._9">{"WEO",#N/A,FALSE,"T"}</definedName>
    <definedName name="_1256wrn.WEO._1_1">{"WEO",#N/A,FALSE,"T"}</definedName>
    <definedName name="_1257wrn.WEO._2_1">{"WEO",#N/A,FALSE,"T"}</definedName>
    <definedName name="_1258wrn.WEO._3_1">{"WEO",#N/A,FALSE,"T"}</definedName>
    <definedName name="_1259wvu.Print.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0wvu.Print._1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1wvu.Print._1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2wvu.Print._1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3wvu.Print.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4wvu.Print.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5wvu.Print._4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6wvu.Print._5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7wvu.Print._6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8wvu.Print._7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9wvu.Print._8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0wvu.Print._9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1wvu.Print._1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2wvu.Print._2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3wvu.Print._3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4YEAR2009_1">#REF!</definedName>
    <definedName name="_1275YEAR2009_2">#REF!</definedName>
    <definedName name="_1276YEAR2013_1" localSheetId="1">#REF!</definedName>
    <definedName name="_1279YEAR2013_1">#REF!</definedName>
    <definedName name="_128__123Graph_BCPI_ER_LOG_2">[2]ER!#REF!</definedName>
    <definedName name="_1280YEAR2013_2" localSheetId="1">#REF!</definedName>
    <definedName name="_1283YEAR2013_2">#REF!</definedName>
    <definedName name="_1284YEAR2013_3" localSheetId="1">#REF!</definedName>
    <definedName name="_1287YEAR2013_3">#REF!</definedName>
    <definedName name="_1288YEAR2013_4" localSheetId="1">#REF!</definedName>
    <definedName name="_129__123Graph_BCPI_ER_LOG_3" localSheetId="1">[2]ER!#REF!</definedName>
    <definedName name="_1291YEAR2013_4">#REF!</definedName>
    <definedName name="_1292YEAR2013_5" localSheetId="1">#REF!</definedName>
    <definedName name="_1295YEAR2013_5">#REF!</definedName>
    <definedName name="_13__123Graph_AADVANCE_1" localSheetId="1">#REF!</definedName>
    <definedName name="_132__123Graph_BCPI_ER_LOG_3">[2]ER!#REF!</definedName>
    <definedName name="_133__123Graph_BCUMCHANGE_1" localSheetId="1">'[3]DAILY from archive'!#REF!</definedName>
    <definedName name="_136__123Graph_BCUMCHANGE_1">'[3]DAILY from archive'!#REF!</definedName>
    <definedName name="_137__123Graph_BCUMCHANGE_2" localSheetId="1">'[3]DAILY from archive'!#REF!</definedName>
    <definedName name="_140__123Graph_BCUMCHANGE_2">'[3]DAILY from archive'!#REF!</definedName>
    <definedName name="_141__123Graph_BCUMCHANGE_3" localSheetId="1">'[3]DAILY from archive'!#REF!</definedName>
    <definedName name="_144__123Graph_BCUMCHANGE_3">'[3]DAILY from archive'!#REF!</definedName>
    <definedName name="_145__123Graph_BDAILYEXR_1" localSheetId="1">'[3]DAILY from archive'!#REF!</definedName>
    <definedName name="_148__123Graph_BDAILYEXR_1">'[3]DAILY from archive'!#REF!</definedName>
    <definedName name="_149__123Graph_BDAILYEXR_2" localSheetId="1">'[3]DAILY from archive'!#REF!</definedName>
    <definedName name="_152__123Graph_BDAILYEXR_2">'[3]DAILY from archive'!#REF!</definedName>
    <definedName name="_153__123Graph_BDAILYEXR_3" localSheetId="1">'[3]DAILY from archive'!#REF!</definedName>
    <definedName name="_156__123Graph_BDAILYEXR_3">'[3]DAILY from archive'!#REF!</definedName>
    <definedName name="_157__123Graph_BDAILYRATE_1" localSheetId="1">'[3]DAILY from archive'!#REF!</definedName>
    <definedName name="_16__123Graph_AADVANCE_1">#REF!</definedName>
    <definedName name="_160__123Graph_BDAILYRATE_1">'[3]DAILY from archive'!#REF!</definedName>
    <definedName name="_161__123Graph_BDAILYRATE_2" localSheetId="1">'[3]DAILY from archive'!#REF!</definedName>
    <definedName name="_164__123Graph_BDAILYRATE_2">'[3]DAILY from archive'!#REF!</definedName>
    <definedName name="_165__123Graph_BDAILYRATE_3" localSheetId="1">'[3]DAILY from archive'!#REF!</definedName>
    <definedName name="_168__123Graph_BDAILYRATE_3">'[3]DAILY from archive'!#REF!</definedName>
    <definedName name="_169__123Graph_BIBA_IBRD_1" localSheetId="1">[2]WB!#REF!</definedName>
    <definedName name="_17__123Graph_AADVANCE_2" localSheetId="1">#REF!</definedName>
    <definedName name="_172__123Graph_BIBA_IBRD_1">[2]WB!#REF!</definedName>
    <definedName name="_173__123Graph_BIBA_IBRD_2" localSheetId="1">[2]WB!#REF!</definedName>
    <definedName name="_176__123Graph_BIBA_IBRD_2">[2]WB!#REF!</definedName>
    <definedName name="_177__123Graph_BIBA_IBRD_3" localSheetId="1">[2]WB!#REF!</definedName>
    <definedName name="_180__123Graph_BIBA_IBRD_3">[2]WB!#REF!</definedName>
    <definedName name="_181__123Graph_BREER_1" localSheetId="1">[2]ER!#REF!</definedName>
    <definedName name="_184__123Graph_BREER_1">[2]ER!#REF!</definedName>
    <definedName name="_185__123Graph_BREER_2" localSheetId="1">[2]ER!#REF!</definedName>
    <definedName name="_188__123Graph_BREER_2">[2]ER!#REF!</definedName>
    <definedName name="_189__123Graph_BREER_3" localSheetId="1">[2]ER!#REF!</definedName>
    <definedName name="_192__123Graph_BREER_3">[2]ER!#REF!</definedName>
    <definedName name="_193__123Graph_C_1" localSheetId="1">[6]revagtrim!#REF!</definedName>
    <definedName name="_196__123Graph_C_1">[6]revagtrim!#REF!</definedName>
    <definedName name="_197__123Graph_C_2" localSheetId="1">[6]revagtrim!#REF!</definedName>
    <definedName name="_20__123Graph_AADVANCE_2">#REF!</definedName>
    <definedName name="_200__123Graph_C_2">[6]revagtrim!#REF!</definedName>
    <definedName name="_201__123Graph_C_3" localSheetId="1">[6]revagtrim!#REF!</definedName>
    <definedName name="_204__123Graph_C_3">[6]revagtrim!#REF!</definedName>
    <definedName name="_205__123Graph_CDAILYEXR_1" localSheetId="1">'[3]DAILY from archive'!#REF!</definedName>
    <definedName name="_208__123Graph_CDAILYEXR_1">'[3]DAILY from archive'!#REF!</definedName>
    <definedName name="_209__123Graph_CDAILYEXR_2" localSheetId="1">'[3]DAILY from archive'!#REF!</definedName>
    <definedName name="_21__123Graph_AADVANCE_3" localSheetId="1">#REF!</definedName>
    <definedName name="_212__123Graph_CDAILYEXR_2">'[3]DAILY from archive'!#REF!</definedName>
    <definedName name="_213__123Graph_CDAILYEXR_3" localSheetId="1">'[3]DAILY from archive'!#REF!</definedName>
    <definedName name="_216__123Graph_CDAILYEXR_3">'[3]DAILY from archive'!#REF!</definedName>
    <definedName name="_217__123Graph_CDAILYRATE_1" localSheetId="1">'[3]DAILY from archive'!#REF!</definedName>
    <definedName name="_220__123Graph_CDAILYRATE_1">'[3]DAILY from archive'!#REF!</definedName>
    <definedName name="_221__123Graph_CDAILYRATE_2" localSheetId="1">'[3]DAILY from archive'!#REF!</definedName>
    <definedName name="_224__123Graph_CDAILYRATE_2">'[3]DAILY from archive'!#REF!</definedName>
    <definedName name="_225__123Graph_CDAILYRATE_3" localSheetId="1">'[3]DAILY from archive'!#REF!</definedName>
    <definedName name="_228__123Graph_CDAILYRATE_3">'[3]DAILY from archive'!#REF!</definedName>
    <definedName name="_229__123Graph_CREER_1" localSheetId="1">[2]ER!#REF!</definedName>
    <definedName name="_232__123Graph_CREER_1">[2]ER!#REF!</definedName>
    <definedName name="_233__123Graph_CREER_2" localSheetId="1">[2]ER!#REF!</definedName>
    <definedName name="_236__123Graph_CREER_2">[2]ER!#REF!</definedName>
    <definedName name="_237__123Graph_CREER_3" localSheetId="1">[2]ER!#REF!</definedName>
    <definedName name="_24__123Graph_AADVANCE_3">#REF!</definedName>
    <definedName name="_240__123Graph_CREER_3">[2]ER!#REF!</definedName>
    <definedName name="_241__123Graph_D_1" localSheetId="1">[7]SEI!#REF!</definedName>
    <definedName name="_244__123Graph_D_1">[7]SEI!#REF!</definedName>
    <definedName name="_245__123Graph_D_2" localSheetId="1">[7]SEI!#REF!</definedName>
    <definedName name="_248__123Graph_D_2">[7]SEI!#REF!</definedName>
    <definedName name="_249__123Graph_D_3" localSheetId="1">[7]SEI!#REF!</definedName>
    <definedName name="_25__123Graph_ACPI_ER_LOG_1" localSheetId="1">[2]ER!#REF!</definedName>
    <definedName name="_252__123Graph_D_3">[7]SEI!#REF!</definedName>
    <definedName name="_253__123Graph_DDAILYEXR_1" localSheetId="1">'[3]DAILY from archive'!#REF!</definedName>
    <definedName name="_256__123Graph_DDAILYEXR_1">'[3]DAILY from archive'!#REF!</definedName>
    <definedName name="_257__123Graph_DDAILYEXR_2" localSheetId="1">'[3]DAILY from archive'!#REF!</definedName>
    <definedName name="_260__123Graph_DDAILYEXR_2">'[3]DAILY from archive'!#REF!</definedName>
    <definedName name="_261__123Graph_DDAILYEXR_3" localSheetId="1">'[3]DAILY from archive'!#REF!</definedName>
    <definedName name="_264__123Graph_DDAILYEXR_3">'[3]DAILY from archive'!#REF!</definedName>
    <definedName name="_265__123Graph_DDAILYRATE_1" localSheetId="1">'[3]DAILY from archive'!#REF!</definedName>
    <definedName name="_268__123Graph_DDAILYRATE_1">'[3]DAILY from archive'!#REF!</definedName>
    <definedName name="_269__123Graph_DDAILYRATE_2" localSheetId="1">'[3]DAILY from archive'!#REF!</definedName>
    <definedName name="_272__123Graph_DDAILYRATE_2">'[3]DAILY from archive'!#REF!</definedName>
    <definedName name="_273__123Graph_DDAILYRATE_3" localSheetId="1">'[3]DAILY from archive'!#REF!</definedName>
    <definedName name="_276__123Graph_DDAILYRATE_3">'[3]DAILY from archive'!#REF!</definedName>
    <definedName name="_277__123Graph_E_1" localSheetId="1">[7]SEI!#REF!</definedName>
    <definedName name="_28__123Graph_ACPI_ER_LOG_1">[2]ER!#REF!</definedName>
    <definedName name="_280__123Graph_E_1">[7]SEI!#REF!</definedName>
    <definedName name="_281__123Graph_E_2" localSheetId="1">[7]SEI!#REF!</definedName>
    <definedName name="_284__123Graph_E_2">[7]SEI!#REF!</definedName>
    <definedName name="_285__123Graph_E_3" localSheetId="1">[7]SEI!#REF!</definedName>
    <definedName name="_288__123Graph_E_3">[7]SEI!#REF!</definedName>
    <definedName name="_289__123Graph_EDAILYEXR_1" localSheetId="1">'[3]DAILY from archive'!#REF!</definedName>
    <definedName name="_29__123Graph_ACPI_ER_LOG_2" localSheetId="1">[2]ER!#REF!</definedName>
    <definedName name="_292__123Graph_EDAILYEXR_1">'[3]DAILY from archive'!#REF!</definedName>
    <definedName name="_293__123Graph_EDAILYEXR_2" localSheetId="1">'[3]DAILY from archive'!#REF!</definedName>
    <definedName name="_296__123Graph_EDAILYEXR_2">'[3]DAILY from archive'!#REF!</definedName>
    <definedName name="_297__123Graph_EDAILYEXR_3" localSheetId="1">'[3]DAILY from archive'!#REF!</definedName>
    <definedName name="_300__123Graph_EDAILYEXR_3">'[3]DAILY from archive'!#REF!</definedName>
    <definedName name="_301__123Graph_F_1" localSheetId="1">[7]SEI!#REF!</definedName>
    <definedName name="_304__123Graph_F_1">[7]SEI!#REF!</definedName>
    <definedName name="_305__123Graph_F_2" localSheetId="1">[7]SEI!#REF!</definedName>
    <definedName name="_308__123Graph_F_2">[7]SEI!#REF!</definedName>
    <definedName name="_309__123Graph_F_3" localSheetId="1">[7]SEI!#REF!</definedName>
    <definedName name="_312__123Graph_F_3">[7]SEI!#REF!</definedName>
    <definedName name="_313__123Graph_XCUMCHANGE_1" localSheetId="1">'[3]DAILY from archive'!#REF!</definedName>
    <definedName name="_316__123Graph_XCUMCHANGE_1">'[3]DAILY from archive'!#REF!</definedName>
    <definedName name="_317__123Graph_XCUMCHANGE_2" localSheetId="1">'[3]DAILY from archive'!#REF!</definedName>
    <definedName name="_32__123Graph_ACPI_ER_LOG_2">[2]ER!#REF!</definedName>
    <definedName name="_320__123Graph_XCUMCHANGE_2">'[3]DAILY from archive'!#REF!</definedName>
    <definedName name="_321__123Graph_XCUMCHANGE_3" localSheetId="1">'[3]DAILY from archive'!#REF!</definedName>
    <definedName name="_324__123Graph_XCUMCHANGE_3">'[3]DAILY from archive'!#REF!</definedName>
    <definedName name="_325_A_1" localSheetId="1">#REF!</definedName>
    <definedName name="_328_A_1">#REF!</definedName>
    <definedName name="_329_A_2" localSheetId="1">#REF!</definedName>
    <definedName name="_33__123Graph_ACPI_ER_LOG_3" localSheetId="1">[2]ER!#REF!</definedName>
    <definedName name="_332_A_2">#REF!</definedName>
    <definedName name="_333_A_3" localSheetId="1">#REF!</definedName>
    <definedName name="_336_A_3">#REF!</definedName>
    <definedName name="_337_ftn1_1">#REF!</definedName>
    <definedName name="_338_ftn2_1">#REF!</definedName>
    <definedName name="_339_ftn3_1">#REF!</definedName>
    <definedName name="_340_ftn4_1">#REF!</definedName>
    <definedName name="_341_ftn5_1">#REF!</definedName>
    <definedName name="_342_ftn6_1">#REF!</definedName>
    <definedName name="_343_ftnref1_1">#REF!</definedName>
    <definedName name="_344_ftnref2_1">#REF!</definedName>
    <definedName name="_345_ftnref3_1">#REF!</definedName>
    <definedName name="_346_ftnref4_1">#REF!</definedName>
    <definedName name="_347_ftnref5_1">#REF!</definedName>
    <definedName name="_348_ftnref6_1">#REF!</definedName>
    <definedName name="_349_Key2_1" localSheetId="1">[13]Contents!#REF!</definedName>
    <definedName name="_352_Key2_1">[13]Contents!#REF!</definedName>
    <definedName name="_353_Key2_2" localSheetId="1">[13]Contents!#REF!</definedName>
    <definedName name="_356_Key2_2">[13]Contents!#REF!</definedName>
    <definedName name="_357_Key2_3" localSheetId="1">[13]Contents!#REF!</definedName>
    <definedName name="_36__123Graph_ACPI_ER_LOG_3">[2]ER!#REF!</definedName>
    <definedName name="_360_Key2_3">[13]Contents!#REF!</definedName>
    <definedName name="_361_Macros_Import_.qbop_1">_Macros_Import_.qbop</definedName>
    <definedName name="_362_Macros_Import_.qbop_2">_Macros_Import_.qbop</definedName>
    <definedName name="_363_Macros_Import_.qbop_3">_Macros_Import_.qbop</definedName>
    <definedName name="_364ACTIVATE_1" localSheetId="1">#REF!</definedName>
    <definedName name="_367ACTIVATE_1">#REF!</definedName>
    <definedName name="_368ACTIVATE_2" localSheetId="1">#REF!</definedName>
    <definedName name="_37__123Graph_ACUMCHANGE_1" localSheetId="1">'[3]DAILY from archive'!#REF!</definedName>
    <definedName name="_371ACTIVATE_2">#REF!</definedName>
    <definedName name="_372ACTIVATE_3" localSheetId="1">#REF!</definedName>
    <definedName name="_375ACTIVATE_3">#REF!</definedName>
    <definedName name="_376ams_1">{"Main Economic Indicators",#N/A,FALSE,"C"}</definedName>
    <definedName name="_377ams_10">{"Main Economic Indicators",#N/A,FALSE,"C"}</definedName>
    <definedName name="_378ams_11">{"Main Economic Indicators",#N/A,FALSE,"C"}</definedName>
    <definedName name="_379ams_12">{"Main Economic Indicators",#N/A,FALSE,"C"}</definedName>
    <definedName name="_380ams_2">{"Main Economic Indicators",#N/A,FALSE,"C"}</definedName>
    <definedName name="_381ams_3">{"Main Economic Indicators",#N/A,FALSE,"C"}</definedName>
    <definedName name="_382ams_4">{"Main Economic Indicators",#N/A,FALSE,"C"}</definedName>
    <definedName name="_383ams_5">{"Main Economic Indicators",#N/A,FALSE,"C"}</definedName>
    <definedName name="_384ams_6">{"Main Economic Indicators",#N/A,FALSE,"C"}</definedName>
    <definedName name="_385ams_7">{"Main Economic Indicators",#N/A,FALSE,"C"}</definedName>
    <definedName name="_386ams_8">{"Main Economic Indicators",#N/A,FALSE,"C"}</definedName>
    <definedName name="_387ams_9">{"Main Economic Indicators",#N/A,FALSE,"C"}</definedName>
    <definedName name="_388ams_1_1">{"Main Economic Indicators",#N/A,FALSE,"C"}</definedName>
    <definedName name="_389ams_2_1">{"Main Economic Indicators",#N/A,FALSE,"C"}</definedName>
    <definedName name="_390ams_3_1">{"Main Economic Indicators",#N/A,FALSE,"C"}</definedName>
    <definedName name="_391amstwo_1">{"Main Economic Indicators",#N/A,FALSE,"C"}</definedName>
    <definedName name="_392amstwo_10">{"Main Economic Indicators",#N/A,FALSE,"C"}</definedName>
    <definedName name="_393amstwo_11">{"Main Economic Indicators",#N/A,FALSE,"C"}</definedName>
    <definedName name="_394amstwo_12">{"Main Economic Indicators",#N/A,FALSE,"C"}</definedName>
    <definedName name="_395amstwo_2">{"Main Economic Indicators",#N/A,FALSE,"C"}</definedName>
    <definedName name="_396amstwo_3">{"Main Economic Indicators",#N/A,FALSE,"C"}</definedName>
    <definedName name="_397amstwo_4">{"Main Economic Indicators",#N/A,FALSE,"C"}</definedName>
    <definedName name="_398amstwo_5">{"Main Economic Indicators",#N/A,FALSE,"C"}</definedName>
    <definedName name="_399amstwo_6">{"Main Economic Indicators",#N/A,FALSE,"C"}</definedName>
    <definedName name="_4__123Graph_A_1">'[1]DAILY from archive'!#REF!</definedName>
    <definedName name="_40__123Graph_ACUMCHANGE_1">'[3]DAILY from archive'!#REF!</definedName>
    <definedName name="_400amstwo_7">{"Main Economic Indicators",#N/A,FALSE,"C"}</definedName>
    <definedName name="_401amstwo_8">{"Main Economic Indicators",#N/A,FALSE,"C"}</definedName>
    <definedName name="_402amstwo_9">{"Main Economic Indicators",#N/A,FALSE,"C"}</definedName>
    <definedName name="_403amstwo_1_1">{"Main Economic Indicators",#N/A,FALSE,"C"}</definedName>
    <definedName name="_404amstwo_2_1">{"Main Economic Indicators",#N/A,FALSE,"C"}</definedName>
    <definedName name="_405amstwo_3_1">{"Main Economic Indicators",#N/A,FALSE,"C"}</definedName>
    <definedName name="_406assu_1" localSheetId="1">#REF!</definedName>
    <definedName name="_409assu_1">#REF!</definedName>
    <definedName name="_41__123Graph_ACUMCHANGE_2" localSheetId="1">'[3]DAILY from archive'!#REF!</definedName>
    <definedName name="_410assu_2" localSheetId="1">#REF!</definedName>
    <definedName name="_413assu_2">#REF!</definedName>
    <definedName name="_414assu_3" localSheetId="1">#REF!</definedName>
    <definedName name="_417assu_3">#REF!</definedName>
    <definedName name="_418basktinf_1" localSheetId="1">[14]Bask_fd!#REF!</definedName>
    <definedName name="_421basktinf_1">[14]Bask_fd!#REF!</definedName>
    <definedName name="_422basktinf_2" localSheetId="1">[14]Bask_fd!#REF!</definedName>
    <definedName name="_425basktinf_2">[14]Bask_fd!#REF!</definedName>
    <definedName name="_426basktinf_3" localSheetId="1">[14]Bask_fd!#REF!</definedName>
    <definedName name="_429basktinf_3">[14]Bask_fd!#REF!</definedName>
    <definedName name="_430basktinf12__1" localSheetId="1">[14]Bask_fd!#REF!</definedName>
    <definedName name="_433basktinf12__1">[14]Bask_fd!#REF!</definedName>
    <definedName name="_434basktinf12__2" localSheetId="1">[14]Bask_fd!#REF!</definedName>
    <definedName name="_437basktinf12__2">[14]Bask_fd!#REF!</definedName>
    <definedName name="_438basktinf12__3" localSheetId="1">[14]Bask_fd!#REF!</definedName>
    <definedName name="_44__123Graph_ACUMCHANGE_2">'[3]DAILY from archive'!#REF!</definedName>
    <definedName name="_441basktinf12__3">[14]Bask_fd!#REF!</definedName>
    <definedName name="_442cont_1" localSheetId="1">#REF!</definedName>
    <definedName name="_445cont_1">#REF!</definedName>
    <definedName name="_446cont_2" localSheetId="1">#REF!</definedName>
    <definedName name="_449cont_2">#REF!</definedName>
    <definedName name="_45__123Graph_ACUMCHANGE_3" localSheetId="1">'[3]DAILY from archive'!#REF!</definedName>
    <definedName name="_450cont_3" localSheetId="1">#REF!</definedName>
    <definedName name="_453cont_3">#REF!</definedName>
    <definedName name="_454Copyfrom_1">#REF!</definedName>
    <definedName name="_455Copyfrom_2">#REF!</definedName>
    <definedName name="_456COUNTER_1" localSheetId="1">#REF!</definedName>
    <definedName name="_459COUNTER_1">#REF!</definedName>
    <definedName name="_460COUNTER_2" localSheetId="1">#REF!</definedName>
    <definedName name="_463COUNTER_2">#REF!</definedName>
    <definedName name="_464COUNTER_3" localSheetId="1">#REF!</definedName>
    <definedName name="_467COUNTER_3">#REF!</definedName>
    <definedName name="_468DATES_1" localSheetId="1">[15]RED98DATA!#REF!</definedName>
    <definedName name="_471DATES_1">[15]RED98DATA!#REF!</definedName>
    <definedName name="_472DATES_2" localSheetId="1">[15]RED98DATA!#REF!</definedName>
    <definedName name="_475DATES_2">[15]RED98DATA!#REF!</definedName>
    <definedName name="_476DATES_3" localSheetId="1">[15]RED98DATA!#REF!</definedName>
    <definedName name="_479DATES_3">[15]RED98DATA!#REF!</definedName>
    <definedName name="_48__123Graph_ACUMCHANGE_3">'[3]DAILY from archive'!#REF!</definedName>
    <definedName name="_480Dhjetor_Ar_TOT_Lek_1" localSheetId="1">'[11]2003'!#REF!</definedName>
    <definedName name="_483Dhjetor_Ar_TOT_Lek_1">'[11]2003'!#REF!</definedName>
    <definedName name="_484Dhjetor_Ar_TOT_Lek_2" localSheetId="1">'[11]2003'!#REF!</definedName>
    <definedName name="_487Dhjetor_Ar_TOT_Lek_2">'[11]2003'!#REF!</definedName>
    <definedName name="_488Dhjetor_Ar_TOT_Lek_3" localSheetId="1">'[11]2003'!#REF!</definedName>
    <definedName name="_49__123Graph_ADAILYRATE_1" localSheetId="1">'[3]DAILY from archive'!#REF!</definedName>
    <definedName name="_491Dhjetor_Ar_TOT_Lek_3">'[11]2003'!#REF!</definedName>
    <definedName name="_492Dhjetor_Ar_TOT_Valute_1" localSheetId="1">'[11]2003'!#REF!</definedName>
    <definedName name="_495Dhjetor_Ar_TOT_Valute_1">'[11]2003'!#REF!</definedName>
    <definedName name="_496Dhjetor_Ar_TOT_Valute_2" localSheetId="1">'[11]2003'!#REF!</definedName>
    <definedName name="_499Dhjetor_Ar_TOT_Valute_2">'[11]2003'!#REF!</definedName>
    <definedName name="_5__123Graph_A_2" localSheetId="1">'[1]DAILY from archive'!#REF!</definedName>
    <definedName name="_500Dhjetor_Ar_TOT_Valute_3" localSheetId="1">'[11]2003'!#REF!</definedName>
    <definedName name="_503Dhjetor_Ar_TOT_Valute_3">'[11]2003'!#REF!</definedName>
    <definedName name="_504endrit_1">{"Main Economic Indicators",#N/A,FALSE,"C"}</definedName>
    <definedName name="_505endrit_10">{"Main Economic Indicators",#N/A,FALSE,"C"}</definedName>
    <definedName name="_506endrit_11">{"Main Economic Indicators",#N/A,FALSE,"C"}</definedName>
    <definedName name="_507endrit_12">{"Main Economic Indicators",#N/A,FALSE,"C"}</definedName>
    <definedName name="_508endrit_2">{"Main Economic Indicators",#N/A,FALSE,"C"}</definedName>
    <definedName name="_509endrit_3">{"Main Economic Indicators",#N/A,FALSE,"C"}</definedName>
    <definedName name="_510endrit_4">{"Main Economic Indicators",#N/A,FALSE,"C"}</definedName>
    <definedName name="_511endrit_5">{"Main Economic Indicators",#N/A,FALSE,"C"}</definedName>
    <definedName name="_512endrit_6">{"Main Economic Indicators",#N/A,FALSE,"C"}</definedName>
    <definedName name="_513endrit_7">{"Main Economic Indicators",#N/A,FALSE,"C"}</definedName>
    <definedName name="_514endrit_8">{"Main Economic Indicators",#N/A,FALSE,"C"}</definedName>
    <definedName name="_515endrit_9">{"Main Economic Indicators",#N/A,FALSE,"C"}</definedName>
    <definedName name="_516endrit_1_1">{"Main Economic Indicators",#N/A,FALSE,"C"}</definedName>
    <definedName name="_517endrit_2_1">{"Main Economic Indicators",#N/A,FALSE,"C"}</definedName>
    <definedName name="_518endrit_3_1">{"Main Economic Indicators",#N/A,FALSE,"C"}</definedName>
    <definedName name="_519ergferger_1">{"Main Economic Indicators",#N/A,FALSE,"C"}</definedName>
    <definedName name="_52__123Graph_ADAILYRATE_1">'[3]DAILY from archive'!#REF!</definedName>
    <definedName name="_520ergferger_10">{"Main Economic Indicators",#N/A,FALSE,"C"}</definedName>
    <definedName name="_521ergferger_11">{"Main Economic Indicators",#N/A,FALSE,"C"}</definedName>
    <definedName name="_522ergferger_12">{"Main Economic Indicators",#N/A,FALSE,"C"}</definedName>
    <definedName name="_523ergferger_2">{"Main Economic Indicators",#N/A,FALSE,"C"}</definedName>
    <definedName name="_524ergferger_3">{"Main Economic Indicators",#N/A,FALSE,"C"}</definedName>
    <definedName name="_525ergferger_4">{"Main Economic Indicators",#N/A,FALSE,"C"}</definedName>
    <definedName name="_526ergferger_5">{"Main Economic Indicators",#N/A,FALSE,"C"}</definedName>
    <definedName name="_527ergferger_6">{"Main Economic Indicators",#N/A,FALSE,"C"}</definedName>
    <definedName name="_528ergferger_7">{"Main Economic Indicators",#N/A,FALSE,"C"}</definedName>
    <definedName name="_529ergferger_8">{"Main Economic Indicators",#N/A,FALSE,"C"}</definedName>
    <definedName name="_53__123Graph_ADAILYRATE_2" localSheetId="1">'[3]DAILY from archive'!#REF!</definedName>
    <definedName name="_530ergferger_9">{"Main Economic Indicators",#N/A,FALSE,"C"}</definedName>
    <definedName name="_531ergferger_1_1">{"Main Economic Indicators",#N/A,FALSE,"C"}</definedName>
    <definedName name="_532ergferger_2_1">{"Main Economic Indicators",#N/A,FALSE,"C"}</definedName>
    <definedName name="_533ergferger_3_1">{"Main Economic Indicators",#N/A,FALSE,"C"}</definedName>
    <definedName name="_534Excel_BuiltIn_Print_Area_1">#REF!</definedName>
    <definedName name="_535GOVERNMENT_1" localSheetId="1">#REF!</definedName>
    <definedName name="_538GOVERNMENT_1">#REF!</definedName>
    <definedName name="_539GOVERNMENT_2" localSheetId="1">#REF!</definedName>
    <definedName name="_542GOVERNMENT_2">#REF!</definedName>
    <definedName name="_543GOVERNMENT_3" localSheetId="1">#REF!</definedName>
    <definedName name="_546GOVERNMENT_3">#REF!</definedName>
    <definedName name="_547Gusht_Ar_TOT_Lek_1" localSheetId="1">'[11]2003'!#REF!</definedName>
    <definedName name="_550Gusht_Ar_TOT_Lek_1">'[11]2003'!#REF!</definedName>
    <definedName name="_551Gusht_Ar_TOT_Lek_2" localSheetId="1">'[11]2003'!#REF!</definedName>
    <definedName name="_554Gusht_Ar_TOT_Lek_2">'[11]2003'!#REF!</definedName>
    <definedName name="_555Gusht_Ar_TOT_Lek_3" localSheetId="1">'[11]2003'!#REF!</definedName>
    <definedName name="_558Gusht_Ar_TOT_Lek_3">'[11]2003'!#REF!</definedName>
    <definedName name="_559Gusht_Ar_TOT_Valute_1" localSheetId="1">'[11]2003'!#REF!</definedName>
    <definedName name="_56__123Graph_ADAILYRATE_2">'[3]DAILY from archive'!#REF!</definedName>
    <definedName name="_562Gusht_Ar_TOT_Valute_1">'[11]2003'!#REF!</definedName>
    <definedName name="_563Gusht_Ar_TOT_Valute_2" localSheetId="1">'[11]2003'!#REF!</definedName>
    <definedName name="_566Gusht_Ar_TOT_Valute_2">'[11]2003'!#REF!</definedName>
    <definedName name="_567Gusht_Ar_TOT_Valute_3" localSheetId="1">'[11]2003'!#REF!</definedName>
    <definedName name="_57__123Graph_ADAILYRATE_3" localSheetId="1">'[3]DAILY from archive'!#REF!</definedName>
    <definedName name="_570Gusht_Ar_TOT_Valute_3">'[11]2003'!#REF!</definedName>
    <definedName name="_571Janar_Ar_TOT_Lek_1" localSheetId="1">'[11]2003'!#REF!</definedName>
    <definedName name="_574Janar_Ar_TOT_Lek_1">'[11]2003'!#REF!</definedName>
    <definedName name="_575Janar_Ar_TOT_Lek_2" localSheetId="1">'[11]2003'!#REF!</definedName>
    <definedName name="_578Janar_Ar_TOT_Lek_2">'[11]2003'!#REF!</definedName>
    <definedName name="_579Janar_Ar_TOT_Lek_3" localSheetId="1">'[11]2003'!#REF!</definedName>
    <definedName name="_582Janar_Ar_TOT_Lek_3">'[11]2003'!#REF!</definedName>
    <definedName name="_583Janar_Ar_TOT_Valute_1" localSheetId="1">'[11]2003'!#REF!</definedName>
    <definedName name="_586Janar_Ar_TOT_Valute_1">'[11]2003'!#REF!</definedName>
    <definedName name="_587Janar_Ar_TOT_Valute_2" localSheetId="1">'[11]2003'!#REF!</definedName>
    <definedName name="_590Janar_Ar_TOT_Valute_2">'[11]2003'!#REF!</definedName>
    <definedName name="_591Janar_Ar_TOT_Valute_3" localSheetId="1">'[11]2003'!#REF!</definedName>
    <definedName name="_594Janar_Ar_TOT_Valute_3">'[11]2003'!#REF!</definedName>
    <definedName name="_595Korrik_Ar_TOT_Lek_1" localSheetId="1">'[11]2003'!#REF!</definedName>
    <definedName name="_598Korrik_Ar_TOT_Lek_1">'[11]2003'!#REF!</definedName>
    <definedName name="_599Korrik_Ar_TOT_Lek_2" localSheetId="1">'[11]2003'!#REF!</definedName>
    <definedName name="_60__123Graph_ADAILYRATE_3">'[3]DAILY from archive'!#REF!</definedName>
    <definedName name="_602Korrik_Ar_TOT_Lek_2">'[11]2003'!#REF!</definedName>
    <definedName name="_603Korrik_Ar_TOT_Lek_3" localSheetId="1">'[11]2003'!#REF!</definedName>
    <definedName name="_606Korrik_Ar_TOT_Lek_3">'[11]2003'!#REF!</definedName>
    <definedName name="_607Korrik_Ar_TOT_Valute_1" localSheetId="1">'[11]2003'!#REF!</definedName>
    <definedName name="_61__123Graph_AGRAPH1_1" localSheetId="1">[4]M!#REF!</definedName>
    <definedName name="_610Korrik_Ar_TOT_Valute_1">'[11]2003'!#REF!</definedName>
    <definedName name="_611Korrik_Ar_TOT_Valute_2" localSheetId="1">'[11]2003'!#REF!</definedName>
    <definedName name="_614Korrik_Ar_TOT_Valute_2">'[11]2003'!#REF!</definedName>
    <definedName name="_615Korrik_Ar_TOT_Valute_3" localSheetId="1">'[11]2003'!#REF!</definedName>
    <definedName name="_618Korrik_Ar_TOT_Valute_3">'[11]2003'!#REF!</definedName>
    <definedName name="_619MACRO_1" localSheetId="1">#REF!</definedName>
    <definedName name="_622MACRO_1">#REF!</definedName>
    <definedName name="_623MACRO_2" localSheetId="1">#REF!</definedName>
    <definedName name="_626MACRO_2">#REF!</definedName>
    <definedName name="_627MACRO_3" localSheetId="1">#REF!</definedName>
    <definedName name="_630MACRO_3">#REF!</definedName>
    <definedName name="_631Maj_Ar_TOT_Lek_1" localSheetId="1">'[11]2003'!#REF!</definedName>
    <definedName name="_634Maj_Ar_TOT_Lek_1">'[11]2003'!#REF!</definedName>
    <definedName name="_635Maj_Ar_TOT_Lek_2" localSheetId="1">'[11]2003'!#REF!</definedName>
    <definedName name="_638Maj_Ar_TOT_Lek_2">'[11]2003'!#REF!</definedName>
    <definedName name="_639Maj_Ar_TOT_Lek_3" localSheetId="1">'[11]2003'!#REF!</definedName>
    <definedName name="_64__123Graph_AGRAPH1_1">[4]M!#REF!</definedName>
    <definedName name="_642Maj_Ar_TOT_Lek_3">'[11]2003'!#REF!</definedName>
    <definedName name="_643Maj_Ar_TOT_Valute_1" localSheetId="1">'[11]2003'!#REF!</definedName>
    <definedName name="_646Maj_Ar_TOT_Valute_1">'[11]2003'!#REF!</definedName>
    <definedName name="_647Maj_Ar_TOT_Valute_2" localSheetId="1">'[11]2003'!#REF!</definedName>
    <definedName name="_65__123Graph_AGRAPH1_2" localSheetId="1">[4]M!#REF!</definedName>
    <definedName name="_650Maj_Ar_TOT_Valute_2">'[11]2003'!#REF!</definedName>
    <definedName name="_651Maj_Ar_TOT_Valute_3" localSheetId="1">'[11]2003'!#REF!</definedName>
    <definedName name="_654Maj_Ar_TOT_Valute_3">'[11]2003'!#REF!</definedName>
    <definedName name="_655MIDDLE_1" localSheetId="1">#REF!</definedName>
    <definedName name="_658MIDDLE_1">#REF!</definedName>
    <definedName name="_659MIDDLE_2" localSheetId="1">#REF!</definedName>
    <definedName name="_662MIDDLE_2">#REF!</definedName>
    <definedName name="_663MIDDLE_3" localSheetId="1">#REF!</definedName>
    <definedName name="_666MIDDLE_3">#REF!</definedName>
    <definedName name="_667mod1.03_1" localSheetId="1">[16]ModDef!#REF!</definedName>
    <definedName name="_670mod1.03_1">[16]ModDef!#REF!</definedName>
    <definedName name="_671mod1.03_2" localSheetId="1">[16]ModDef!#REF!</definedName>
    <definedName name="_674mod1.03_2">[16]ModDef!#REF!</definedName>
    <definedName name="_675mod1.03_3" localSheetId="1">[16]ModDef!#REF!</definedName>
    <definedName name="_678mod1.03_3">[16]ModDef!#REF!</definedName>
    <definedName name="_679namehp_1" localSheetId="1">[17]SA_HP!#REF!</definedName>
    <definedName name="_68__123Graph_AGRAPH1_2">[4]M!#REF!</definedName>
    <definedName name="_682namehp_1">[17]SA_HP!#REF!</definedName>
    <definedName name="_683namehp_2" localSheetId="1">[17]SA_HP!#REF!</definedName>
    <definedName name="_686namehp_2">[17]SA_HP!#REF!</definedName>
    <definedName name="_687namehp_3" localSheetId="1">[17]SA_HP!#REF!</definedName>
    <definedName name="_69__123Graph_AGRAPH1_3" localSheetId="1">[4]M!#REF!</definedName>
    <definedName name="_690namehp_3">[17]SA_HP!#REF!</definedName>
    <definedName name="_691Nentor_Ar_TOT_Lek_1" localSheetId="1">'[11]2003'!#REF!</definedName>
    <definedName name="_694Nentor_Ar_TOT_Lek_1">'[11]2003'!#REF!</definedName>
    <definedName name="_695Nentor_Ar_TOT_Lek_2" localSheetId="1">'[11]2003'!#REF!</definedName>
    <definedName name="_698Nentor_Ar_TOT_Lek_2">'[11]2003'!#REF!</definedName>
    <definedName name="_699Nentor_Ar_TOT_Lek_3" localSheetId="1">'[11]2003'!#REF!</definedName>
    <definedName name="_702Nentor_Ar_TOT_Lek_3">'[11]2003'!#REF!</definedName>
    <definedName name="_703Nentor_Ar_TOT_Valute_1" localSheetId="1">'[11]2003'!#REF!</definedName>
    <definedName name="_706Nentor_Ar_TOT_Valute_1">'[11]2003'!#REF!</definedName>
    <definedName name="_707Nentor_Ar_TOT_Valute_2" localSheetId="1">'[11]2003'!#REF!</definedName>
    <definedName name="_710Nentor_Ar_TOT_Valute_2">'[11]2003'!#REF!</definedName>
    <definedName name="_711Nentor_Ar_TOT_Valute_3" localSheetId="1">'[11]2003'!#REF!</definedName>
    <definedName name="_714Nentor_Ar_TOT_Valute_3">'[11]2003'!#REF!</definedName>
    <definedName name="_715newname_1" localSheetId="1">[2]ER!#REF!</definedName>
    <definedName name="_718newname_1">[2]ER!#REF!</definedName>
    <definedName name="_719newname_2" localSheetId="1">[2]ER!#REF!</definedName>
    <definedName name="_72__123Graph_AGRAPH1_3">[4]M!#REF!</definedName>
    <definedName name="_722newname_2">[2]ER!#REF!</definedName>
    <definedName name="_723newname_3" localSheetId="1">[2]ER!#REF!</definedName>
    <definedName name="_726newname_3">[2]ER!#REF!</definedName>
    <definedName name="_727newname2_1">{#N/A,#N/A,FALSE,"I";#N/A,#N/A,FALSE,"J";#N/A,#N/A,FALSE,"K";#N/A,#N/A,FALSE,"L";#N/A,#N/A,FALSE,"M";#N/A,#N/A,FALSE,"N";#N/A,#N/A,FALSE,"O"}</definedName>
    <definedName name="_728newname2_10">{#N/A,#N/A,FALSE,"I";#N/A,#N/A,FALSE,"J";#N/A,#N/A,FALSE,"K";#N/A,#N/A,FALSE,"L";#N/A,#N/A,FALSE,"M";#N/A,#N/A,FALSE,"N";#N/A,#N/A,FALSE,"O"}</definedName>
    <definedName name="_729newname2_11">{#N/A,#N/A,FALSE,"I";#N/A,#N/A,FALSE,"J";#N/A,#N/A,FALSE,"K";#N/A,#N/A,FALSE,"L";#N/A,#N/A,FALSE,"M";#N/A,#N/A,FALSE,"N";#N/A,#N/A,FALSE,"O"}</definedName>
    <definedName name="_73__123Graph_AGRAPH2_1" localSheetId="1">[4]M!#REF!</definedName>
    <definedName name="_730newname2_12">{#N/A,#N/A,FALSE,"I";#N/A,#N/A,FALSE,"J";#N/A,#N/A,FALSE,"K";#N/A,#N/A,FALSE,"L";#N/A,#N/A,FALSE,"M";#N/A,#N/A,FALSE,"N";#N/A,#N/A,FALSE,"O"}</definedName>
    <definedName name="_731newname2_2">{#N/A,#N/A,FALSE,"I";#N/A,#N/A,FALSE,"J";#N/A,#N/A,FALSE,"K";#N/A,#N/A,FALSE,"L";#N/A,#N/A,FALSE,"M";#N/A,#N/A,FALSE,"N";#N/A,#N/A,FALSE,"O"}</definedName>
    <definedName name="_732newname2_3">{#N/A,#N/A,FALSE,"I";#N/A,#N/A,FALSE,"J";#N/A,#N/A,FALSE,"K";#N/A,#N/A,FALSE,"L";#N/A,#N/A,FALSE,"M";#N/A,#N/A,FALSE,"N";#N/A,#N/A,FALSE,"O"}</definedName>
    <definedName name="_733newname2_4">{#N/A,#N/A,FALSE,"I";#N/A,#N/A,FALSE,"J";#N/A,#N/A,FALSE,"K";#N/A,#N/A,FALSE,"L";#N/A,#N/A,FALSE,"M";#N/A,#N/A,FALSE,"N";#N/A,#N/A,FALSE,"O"}</definedName>
    <definedName name="_734newname2_5">{#N/A,#N/A,FALSE,"I";#N/A,#N/A,FALSE,"J";#N/A,#N/A,FALSE,"K";#N/A,#N/A,FALSE,"L";#N/A,#N/A,FALSE,"M";#N/A,#N/A,FALSE,"N";#N/A,#N/A,FALSE,"O"}</definedName>
    <definedName name="_735newname2_6">{#N/A,#N/A,FALSE,"I";#N/A,#N/A,FALSE,"J";#N/A,#N/A,FALSE,"K";#N/A,#N/A,FALSE,"L";#N/A,#N/A,FALSE,"M";#N/A,#N/A,FALSE,"N";#N/A,#N/A,FALSE,"O"}</definedName>
    <definedName name="_736newname2_7">{#N/A,#N/A,FALSE,"I";#N/A,#N/A,FALSE,"J";#N/A,#N/A,FALSE,"K";#N/A,#N/A,FALSE,"L";#N/A,#N/A,FALSE,"M";#N/A,#N/A,FALSE,"N";#N/A,#N/A,FALSE,"O"}</definedName>
    <definedName name="_737newname2_8">{#N/A,#N/A,FALSE,"I";#N/A,#N/A,FALSE,"J";#N/A,#N/A,FALSE,"K";#N/A,#N/A,FALSE,"L";#N/A,#N/A,FALSE,"M";#N/A,#N/A,FALSE,"N";#N/A,#N/A,FALSE,"O"}</definedName>
    <definedName name="_738newname2_9">{#N/A,#N/A,FALSE,"I";#N/A,#N/A,FALSE,"J";#N/A,#N/A,FALSE,"K";#N/A,#N/A,FALSE,"L";#N/A,#N/A,FALSE,"M";#N/A,#N/A,FALSE,"N";#N/A,#N/A,FALSE,"O"}</definedName>
    <definedName name="_739newname2_1_1">{#N/A,#N/A,FALSE,"I";#N/A,#N/A,FALSE,"J";#N/A,#N/A,FALSE,"K";#N/A,#N/A,FALSE,"L";#N/A,#N/A,FALSE,"M";#N/A,#N/A,FALSE,"N";#N/A,#N/A,FALSE,"O"}</definedName>
    <definedName name="_740newname2_2_1">{#N/A,#N/A,FALSE,"I";#N/A,#N/A,FALSE,"J";#N/A,#N/A,FALSE,"K";#N/A,#N/A,FALSE,"L";#N/A,#N/A,FALSE,"M";#N/A,#N/A,FALSE,"N";#N/A,#N/A,FALSE,"O"}</definedName>
    <definedName name="_741newname2_3_1">{#N/A,#N/A,FALSE,"I";#N/A,#N/A,FALSE,"J";#N/A,#N/A,FALSE,"K";#N/A,#N/A,FALSE,"L";#N/A,#N/A,FALSE,"M";#N/A,#N/A,FALSE,"N";#N/A,#N/A,FALSE,"O"}</definedName>
    <definedName name="_742newname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3newname3_1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4newname3_1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5newname3_1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6newname3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7newname3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8newname3_4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9newname3_5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0newname3_6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1newname3_7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2newname3_8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3newname3_9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4newname3_1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5newname3_2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6newname3_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7newname4_1">{"WEO",#N/A,FALSE,"T"}</definedName>
    <definedName name="_758newname4_10">{"WEO",#N/A,FALSE,"T"}</definedName>
    <definedName name="_759newname4_11">{"WEO",#N/A,FALSE,"T"}</definedName>
    <definedName name="_76__123Graph_AGRAPH2_1">[4]M!#REF!</definedName>
    <definedName name="_760newname4_12">{"WEO",#N/A,FALSE,"T"}</definedName>
    <definedName name="_761newname4_2">{"WEO",#N/A,FALSE,"T"}</definedName>
    <definedName name="_762newname4_3">{"WEO",#N/A,FALSE,"T"}</definedName>
    <definedName name="_763newname4_4">{"WEO",#N/A,FALSE,"T"}</definedName>
    <definedName name="_764newname4_5">{"WEO",#N/A,FALSE,"T"}</definedName>
    <definedName name="_765newname4_6">{"WEO",#N/A,FALSE,"T"}</definedName>
    <definedName name="_766newname4_7">{"WEO",#N/A,FALSE,"T"}</definedName>
    <definedName name="_767newname4_8">{"WEO",#N/A,FALSE,"T"}</definedName>
    <definedName name="_768newname4_9">{"WEO",#N/A,FALSE,"T"}</definedName>
    <definedName name="_769newname4_1_1">{"WEO",#N/A,FALSE,"T"}</definedName>
    <definedName name="_77__123Graph_AGRAPH2_2" localSheetId="1">[4]M!#REF!</definedName>
    <definedName name="_770newname4_2_1">{"WEO",#N/A,FALSE,"T"}</definedName>
    <definedName name="_771newname4_3_1">{"WEO",#N/A,FALSE,"T"}</definedName>
    <definedName name="_772newname5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3newname5_1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4newname5_1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5newname5_1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6newname5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7newname5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8newname5_4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9newname5_5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0newname5_6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1newname5_7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2newname5_8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3newname5_9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4newname5_1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5newname5_2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6newname5_3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7NFP_VE_1" localSheetId="1">[16]Model!#REF!</definedName>
    <definedName name="_790NFP_VE_1">[16]Model!#REF!</definedName>
    <definedName name="_791NFP_VE_2" localSheetId="1">[16]Model!#REF!</definedName>
    <definedName name="_794NFP_VE_2">[16]Model!#REF!</definedName>
    <definedName name="_795NFP_VE_3" localSheetId="1">[16]Model!#REF!</definedName>
    <definedName name="_798NFP_VE_3">[16]Model!#REF!</definedName>
    <definedName name="_799NFP_VE_1_1" localSheetId="1">[16]Model!#REF!</definedName>
    <definedName name="_8__123Graph_A_2">'[1]DAILY from archive'!#REF!</definedName>
    <definedName name="_80__123Graph_AGRAPH2_2">[4]M!#REF!</definedName>
    <definedName name="_802NFP_VE_1_1">[16]Model!#REF!</definedName>
    <definedName name="_803NFP_VE_1_2" localSheetId="1">[16]Model!#REF!</definedName>
    <definedName name="_806NFP_VE_1_2">[16]Model!#REF!</definedName>
    <definedName name="_807NFP_VE_1_3" localSheetId="1">[16]Model!#REF!</definedName>
    <definedName name="_81__123Graph_AGRAPH2_3" localSheetId="1">[4]M!#REF!</definedName>
    <definedName name="_810NFP_VE_1_3">[16]Model!#REF!</definedName>
    <definedName name="_811outl_1" localSheetId="1">#REF!</definedName>
    <definedName name="_814outl_1">#REF!</definedName>
    <definedName name="_815outl_2" localSheetId="1">#REF!</definedName>
    <definedName name="_818outl_2">#REF!</definedName>
    <definedName name="_819outl_3" localSheetId="1">#REF!</definedName>
    <definedName name="_822outl_3">#REF!</definedName>
    <definedName name="_823p_1" localSheetId="1">[18]labels!#REF!</definedName>
    <definedName name="_826p_1">[18]labels!#REF!</definedName>
    <definedName name="_827p_2" localSheetId="1">[18]labels!#REF!</definedName>
    <definedName name="_830p_2">[18]labels!#REF!</definedName>
    <definedName name="_831p_3" localSheetId="1">[18]labels!#REF!</definedName>
    <definedName name="_834p_3">[18]labels!#REF!</definedName>
    <definedName name="_835PEOP_1" localSheetId="1">[16]Model!#REF!</definedName>
    <definedName name="_838PEOP_1">[16]Model!#REF!</definedName>
    <definedName name="_839PEOP_2" localSheetId="1">[16]Model!#REF!</definedName>
    <definedName name="_84__123Graph_AGRAPH2_3">[4]M!#REF!</definedName>
    <definedName name="_842PEOP_2">[16]Model!#REF!</definedName>
    <definedName name="_843PEOP_3" localSheetId="1">[16]Model!#REF!</definedName>
    <definedName name="_846PEOP_3">[16]Model!#REF!</definedName>
    <definedName name="_847PEOP_1_1" localSheetId="1">[16]Model!#REF!</definedName>
    <definedName name="_85__123Graph_AGRAPH3_1" localSheetId="1">[4]M!#REF!</definedName>
    <definedName name="_850PEOP_1_1">[16]Model!#REF!</definedName>
    <definedName name="_851PEOP_1_2" localSheetId="1">[16]Model!#REF!</definedName>
    <definedName name="_854PEOP_1_2">[16]Model!#REF!</definedName>
    <definedName name="_855PEOP_1_3" localSheetId="1">[16]Model!#REF!</definedName>
    <definedName name="_858PEOP_1_3">[16]Model!#REF!</definedName>
    <definedName name="_859Prill_Ar_TOT_Lek_1" localSheetId="1">'[11]2003'!#REF!</definedName>
    <definedName name="_862Prill_Ar_TOT_Lek_1">'[11]2003'!#REF!</definedName>
    <definedName name="_863Prill_Ar_TOT_Lek_2" localSheetId="1">'[11]2003'!#REF!</definedName>
    <definedName name="_866Prill_Ar_TOT_Lek_2">'[11]2003'!#REF!</definedName>
    <definedName name="_867Prill_Ar_TOT_Lek_3" localSheetId="1">'[11]2003'!#REF!</definedName>
    <definedName name="_870Prill_Ar_TOT_Lek_3">'[11]2003'!#REF!</definedName>
    <definedName name="_871Prill_Ar_TOT_Valute_1" localSheetId="1">'[11]2003'!#REF!</definedName>
    <definedName name="_874Prill_Ar_TOT_Valute_1">'[11]2003'!#REF!</definedName>
    <definedName name="_875Prill_Ar_TOT_Valute_2" localSheetId="1">'[11]2003'!#REF!</definedName>
    <definedName name="_878Prill_Ar_TOT_Valute_2">'[11]2003'!#REF!</definedName>
    <definedName name="_879Prill_Ar_TOT_Valute_3" localSheetId="1">'[11]2003'!#REF!</definedName>
    <definedName name="_88__123Graph_AGRAPH3_1">[4]M!#REF!</definedName>
    <definedName name="_882Prill_Ar_TOT_Valute_3">'[11]2003'!#REF!</definedName>
    <definedName name="_883Qershor_Ar_TOT_Lek_1" localSheetId="1">'[11]2003'!#REF!</definedName>
    <definedName name="_886Qershor_Ar_TOT_Lek_1">'[11]2003'!#REF!</definedName>
    <definedName name="_887Qershor_Ar_TOT_Lek_2" localSheetId="1">'[11]2003'!#REF!</definedName>
    <definedName name="_89__123Graph_AGRAPH3_2" localSheetId="1">[4]M!#REF!</definedName>
    <definedName name="_890Qershor_Ar_TOT_Lek_2">'[11]2003'!#REF!</definedName>
    <definedName name="_891Qershor_Ar_TOT_Lek_3" localSheetId="1">'[11]2003'!#REF!</definedName>
    <definedName name="_894Qershor_Ar_TOT_Lek_3">'[11]2003'!#REF!</definedName>
    <definedName name="_895Qershor_Ar_TOT_Valute_1" localSheetId="1">'[11]2003'!#REF!</definedName>
    <definedName name="_898Qershor_Ar_TOT_Valute_1">'[11]2003'!#REF!</definedName>
    <definedName name="_899Qershor_Ar_TOT_Valute_2" localSheetId="1">'[11]2003'!#REF!</definedName>
    <definedName name="_9__123Graph_A_3" localSheetId="1">'[1]DAILY from archive'!#REF!</definedName>
    <definedName name="_902Qershor_Ar_TOT_Valute_2">'[11]2003'!#REF!</definedName>
    <definedName name="_903Qershor_Ar_TOT_Valute_3" localSheetId="1">'[11]2003'!#REF!</definedName>
    <definedName name="_906Qershor_Ar_TOT_Valute_3">'[11]2003'!#REF!</definedName>
    <definedName name="_907rtre_1">{"Main Economic Indicators",#N/A,FALSE,"C"}</definedName>
    <definedName name="_908rtre_10">{"Main Economic Indicators",#N/A,FALSE,"C"}</definedName>
    <definedName name="_909rtre_11">{"Main Economic Indicators",#N/A,FALSE,"C"}</definedName>
    <definedName name="_910rtre_12">{"Main Economic Indicators",#N/A,FALSE,"C"}</definedName>
    <definedName name="_911rtre_2">{"Main Economic Indicators",#N/A,FALSE,"C"}</definedName>
    <definedName name="_912rtre_3">{"Main Economic Indicators",#N/A,FALSE,"C"}</definedName>
    <definedName name="_913rtre_4">{"Main Economic Indicators",#N/A,FALSE,"C"}</definedName>
    <definedName name="_914rtre_5">{"Main Economic Indicators",#N/A,FALSE,"C"}</definedName>
    <definedName name="_915rtre_6">{"Main Economic Indicators",#N/A,FALSE,"C"}</definedName>
    <definedName name="_916rtre_7">{"Main Economic Indicators",#N/A,FALSE,"C"}</definedName>
    <definedName name="_917rtre_8">{"Main Economic Indicators",#N/A,FALSE,"C"}</definedName>
    <definedName name="_918rtre_9">{"Main Economic Indicators",#N/A,FALSE,"C"}</definedName>
    <definedName name="_919rtre_1_1">{"Main Economic Indicators",#N/A,FALSE,"C"}</definedName>
    <definedName name="_92__123Graph_AGRAPH3_2">[4]M!#REF!</definedName>
    <definedName name="_920rtre_2_1">{"Main Economic Indicators",#N/A,FALSE,"C"}</definedName>
    <definedName name="_921rtre_3_1">{"Main Economic Indicators",#N/A,FALSE,"C"}</definedName>
    <definedName name="_922STOP_1" localSheetId="1">#REF!</definedName>
    <definedName name="_925STOP_1">#REF!</definedName>
    <definedName name="_926STOP_2" localSheetId="1">#REF!</definedName>
    <definedName name="_929STOP_2">#REF!</definedName>
    <definedName name="_93__123Graph_AGRAPH3_3" localSheetId="1">[4]M!#REF!</definedName>
    <definedName name="_930STOP_3" localSheetId="1">#REF!</definedName>
    <definedName name="_933STOP_3">#REF!</definedName>
    <definedName name="_934Shkurt_Ar_TOT_Lek_1" localSheetId="1">'[11]2003'!#REF!</definedName>
    <definedName name="_937Shkurt_Ar_TOT_Lek_1">'[11]2003'!#REF!</definedName>
    <definedName name="_938Shkurt_Ar_TOT_Lek_2" localSheetId="1">'[11]2003'!#REF!</definedName>
    <definedName name="_941Shkurt_Ar_TOT_Lek_2">'[11]2003'!#REF!</definedName>
    <definedName name="_942Shkurt_Ar_TOT_Lek_3" localSheetId="1">'[11]2003'!#REF!</definedName>
    <definedName name="_945Shkurt_Ar_TOT_Lek_3">'[11]2003'!#REF!</definedName>
    <definedName name="_946Shkurt_Ar_TOT_Valute_1" localSheetId="1">'[11]2003'!#REF!</definedName>
    <definedName name="_949Shkurt_Ar_TOT_Valute_1">'[11]2003'!#REF!</definedName>
    <definedName name="_950Shkurt_Ar_TOT_Valute_2" localSheetId="1">'[11]2003'!#REF!</definedName>
    <definedName name="_953Shkurt_Ar_TOT_Valute_2">'[11]2003'!#REF!</definedName>
    <definedName name="_954Shkurt_Ar_TOT_Valute_3" localSheetId="1">'[11]2003'!#REF!</definedName>
    <definedName name="_957Shkurt_Ar_TOT_Valute_3">'[11]2003'!#REF!</definedName>
    <definedName name="_958Shtator_Ar_TOT_Lek_1" localSheetId="1">'[11]2003'!#REF!</definedName>
    <definedName name="_96__123Graph_AGRAPH3_3">[4]M!#REF!</definedName>
    <definedName name="_961Shtator_Ar_TOT_Lek_1">'[11]2003'!#REF!</definedName>
    <definedName name="_962Shtator_Ar_TOT_Lek_2" localSheetId="1">'[11]2003'!#REF!</definedName>
    <definedName name="_965Shtator_Ar_TOT_Lek_2">'[11]2003'!#REF!</definedName>
    <definedName name="_966Shtator_Ar_TOT_Lek_3" localSheetId="1">'[11]2003'!#REF!</definedName>
    <definedName name="_969Shtator_Ar_TOT_Lek_3">'[11]2003'!#REF!</definedName>
    <definedName name="_97__123Graph_AREER_1" localSheetId="1">[2]ER!#REF!</definedName>
    <definedName name="_970Shtator_Ar_TOT_Valute_1" localSheetId="1">'[11]2003'!#REF!</definedName>
    <definedName name="_973Shtator_Ar_TOT_Valute_1">'[11]2003'!#REF!</definedName>
    <definedName name="_974Shtator_Ar_TOT_Valute_2" localSheetId="1">'[11]2003'!#REF!</definedName>
    <definedName name="_977Shtator_Ar_TOT_Valute_2">'[11]2003'!#REF!</definedName>
    <definedName name="_978Shtator_Ar_TOT_Valute_3" localSheetId="1">'[11]2003'!#REF!</definedName>
    <definedName name="_981Shtator_Ar_TOT_Valute_3">'[11]2003'!#REF!</definedName>
    <definedName name="_982tab11_1" localSheetId="1">#REF!</definedName>
    <definedName name="_985tab11_1">#REF!</definedName>
    <definedName name="_986tab11_2" localSheetId="1">#REF!</definedName>
    <definedName name="_989tab11_2">#REF!</definedName>
    <definedName name="_990tab11_3" localSheetId="1">#REF!</definedName>
    <definedName name="_993tab11_3">#REF!</definedName>
    <definedName name="_994tab12_1" localSheetId="1">#REF!</definedName>
    <definedName name="_997tab12_1">#REF!</definedName>
    <definedName name="_998tab12_2" localSheetId="1">#REF!</definedName>
    <definedName name="_A" localSheetId="1">#REF!</definedName>
    <definedName name="_A">#REF!</definedName>
    <definedName name="_C">#REF!</definedName>
    <definedName name="_COL1">[16]SimInp1:ModDef!$A$1:$V$130</definedName>
    <definedName name="_D">#REF!</definedName>
    <definedName name="_E">#REF!</definedName>
    <definedName name="_END94">'[2]End-94'!$D$102:$AS$189</definedName>
    <definedName name="_Fill">#REF!</definedName>
    <definedName name="_Filler">[19]A!$A$43:$A$598</definedName>
    <definedName name="_ftn1">#REF!</definedName>
    <definedName name="_ftn2">#REF!</definedName>
    <definedName name="_ftn3">#REF!</definedName>
    <definedName name="_ftn4">#REF!</definedName>
    <definedName name="_ftn5">#REF!</definedName>
    <definedName name="_ftn6">#REF!</definedName>
    <definedName name="_ftn7">#REF!</definedName>
    <definedName name="_ftn8">#REF!</definedName>
    <definedName name="_ftnref1">#REF!</definedName>
    <definedName name="_ftnref2">#REF!</definedName>
    <definedName name="_ftnref3">#REF!</definedName>
    <definedName name="_ftnref4">#REF!</definedName>
    <definedName name="_ftnref5">#REF!</definedName>
    <definedName name="_ftnref6">#REF!</definedName>
    <definedName name="_ftnref7">#REF!</definedName>
    <definedName name="_ftnref8">#REF!</definedName>
    <definedName name="_H">#REF!</definedName>
    <definedName name="_K">#REF!</definedName>
    <definedName name="_Key2" localSheetId="1">[13]Contents!#REF!</definedName>
    <definedName name="_Key2">[13]Contents!#REF!</definedName>
    <definedName name="_L">#REF!</definedName>
    <definedName name="_Macros_Import_.qbop">#N/A</definedName>
    <definedName name="_MCV1">[20]Main!$E$64:$AH$64</definedName>
    <definedName name="_Order1">0</definedName>
    <definedName name="_Order2">0</definedName>
    <definedName name="_P">#REF!</definedName>
    <definedName name="_Parse_Out">#REF!</definedName>
    <definedName name="_Q">#REF!</definedName>
    <definedName name="_Regression_Out">#REF!</definedName>
    <definedName name="_Regression_X">#REF!</definedName>
    <definedName name="_Regression_Y">#REF!</definedName>
    <definedName name="_S">#REF!</definedName>
    <definedName name="_SUM2">[2]BoP!$G$174:$AR$216</definedName>
    <definedName name="_T">#REF!</definedName>
    <definedName name="_tab06">#REF!</definedName>
    <definedName name="_tab07">#REF!</definedName>
    <definedName name="_tab1">#REF!</definedName>
    <definedName name="_tab10">#REF!</definedName>
    <definedName name="_tab11" localSheetId="1">#REF!</definedName>
    <definedName name="_tab11">#REF!</definedName>
    <definedName name="_tab12" localSheetId="1">#REF!</definedName>
    <definedName name="_tab12">#REF!</definedName>
    <definedName name="_tab13">#REF!</definedName>
    <definedName name="_tab14" localSheetId="1">#REF!</definedName>
    <definedName name="_tab14">#REF!</definedName>
    <definedName name="_tab15" localSheetId="1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 localSheetId="1">[9]Assumptions!#REF!</definedName>
    <definedName name="_tab9">[9]Assumptions!#REF!</definedName>
    <definedName name="_TB1">[21]SummaryCG!$A$4:$CL$77</definedName>
    <definedName name="_TB2">[21]CGRev!$A$4:$CL$43</definedName>
    <definedName name="_TB3">[21]CGExp!$A$4:$CL$86</definedName>
    <definedName name="_TB4">[21]CGExternal!$B$4:$CL$55</definedName>
    <definedName name="_TB5">[21]CGAuthMeth!$B$4:$CL$55</definedName>
    <definedName name="_TB6">[21]CGAuthMeth!$B$64:$CL$131</definedName>
    <definedName name="_TB7">[21]CGFin_Monthly!$B$4:$AC$73</definedName>
    <definedName name="_TB8">[21]CGFin_Monthly!$B$174:$AC$234</definedName>
    <definedName name="_V">#REF!</definedName>
    <definedName name="_W">#REF!</definedName>
    <definedName name="_WB1">[2]WB!$D$13:$AF$264</definedName>
    <definedName name="_WB2">[2]WB!$AG$13:$AQ$264</definedName>
    <definedName name="_X">#REF!</definedName>
    <definedName name="a">[22]Debt!$T$2</definedName>
    <definedName name="ACTIVATE" localSheetId="1">#REF!</definedName>
    <definedName name="ACTIVATE">#REF!</definedName>
    <definedName name="AID">#REF!</definedName>
    <definedName name="AlPr_TB_1">#REF!</definedName>
    <definedName name="AlPr_TB_1b">#REF!</definedName>
    <definedName name="ALTBCA">[20]QQ!$E$11:$AH$11</definedName>
    <definedName name="ALTNGDP_R">[20]Q4!$E$53:$AH$53</definedName>
    <definedName name="ALTPCPI">[20]Q6!$E$27:$AH$27</definedName>
    <definedName name="ams">{"Main Economic Indicators",#N/A,FALSE,"C"}</definedName>
    <definedName name="ams_1">{"Main Economic Indicators",#N/A,FALSE,"C"}</definedName>
    <definedName name="ams_2">{"Main Economic Indicators",#N/A,FALSE,"C"}</definedName>
    <definedName name="ams_3">{"Main Economic Indicators",#N/A,FALSE,"C"}</definedName>
    <definedName name="amstwo">{"Main Economic Indicators",#N/A,FALSE,"C"}</definedName>
    <definedName name="amstwo_1">{"Main Economic Indicators",#N/A,FALSE,"C"}</definedName>
    <definedName name="amstwo_2">{"Main Economic Indicators",#N/A,FALSE,"C"}</definedName>
    <definedName name="amstwo_3">{"Main Economic Indicators",#N/A,FALSE,"C"}</definedName>
    <definedName name="anscount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 localSheetId="1">#REF!</definedName>
    <definedName name="assu">#REF!</definedName>
    <definedName name="ASSUMPN2">#REF!</definedName>
    <definedName name="ATS">#REF!</definedName>
    <definedName name="Balance_of_payments">#REF!</definedName>
    <definedName name="basktind">[14]Bask_fd!$BR$9:$CE$51</definedName>
    <definedName name="basktinf" localSheetId="1">[14]Bask_fd!#REF!</definedName>
    <definedName name="basktinf">[14]Bask_fd!#REF!</definedName>
    <definedName name="basktinf12_" localSheetId="1">[14]Bask_fd!#REF!</definedName>
    <definedName name="basktinf12_">[14]Bask_fd!#REF!</definedName>
    <definedName name="BCA">[20]QQ!$E$9:$AH$9</definedName>
    <definedName name="BCA_GDP">[20]QQ!$E$10:$AH$10</definedName>
    <definedName name="BCA_NGDP">#REF!</definedName>
    <definedName name="BE">[20]Q6!$E$137:$AH$137</definedName>
    <definedName name="BEA">[20]QQ!$E$140:$AH$140</definedName>
    <definedName name="BEC">#REF!</definedName>
    <definedName name="BED">#REF!</definedName>
    <definedName name="BED_6">#REF!</definedName>
    <definedName name="BEO">[20]Q6!$E$142:$AH$142</definedName>
    <definedName name="BER">[20]QQ!$E$141:$AH$141</definedName>
    <definedName name="BESD">[20]Q7!$E$42:$AH$42</definedName>
    <definedName name="BF">[20]QQ!$E$55:$AH$55</definedName>
    <definedName name="BFD">[20]QQ!$E$58:$AH$58</definedName>
    <definedName name="BFDA">[20]Q6!$E$60:$AH$60</definedName>
    <definedName name="BFDI">[20]Q6!$E$63:$AH$63</definedName>
    <definedName name="BFDIL">[20]QQ!$E$65:$AH$65</definedName>
    <definedName name="BFL_D">[20]DA!$E$49:$AH$49</definedName>
    <definedName name="BFO">[20]QQ!$E$90:$AH$90</definedName>
    <definedName name="BFOA">[20]Q6!$E$98:$AH$98</definedName>
    <definedName name="BFOAG">[20]QQ!$E$100:$AH$100</definedName>
    <definedName name="BFOAP">[20]Q6!$E$101:$AH$101</definedName>
    <definedName name="BFOG">[20]Q6!$E$93:$AH$93</definedName>
    <definedName name="BFOL">[20]QQ!$E$104:$AH$104</definedName>
    <definedName name="BFOL_B">[20]QQ!$E$118:$AH$118</definedName>
    <definedName name="BFOL_G">[20]QQ!$E$113:$AH$113</definedName>
    <definedName name="BFOL_L">#REF!</definedName>
    <definedName name="BFOL_O">[20]Q6!$E$120:$AH$120</definedName>
    <definedName name="BFOL_S">#REF!</definedName>
    <definedName name="BFOLB">#REF!</definedName>
    <definedName name="BFOLG">[20]Q6!$E$107:$AH$107</definedName>
    <definedName name="BFOLG_L">#REF!</definedName>
    <definedName name="BFOLP">[20]Q6!$E$109:$AH$109</definedName>
    <definedName name="BFOP">[20]Q6!$E$95:$AH$95</definedName>
    <definedName name="BFP">[20]QQ!$E$68:$AH$68</definedName>
    <definedName name="BFPA">[20]Q6!$E$75:$AH$75</definedName>
    <definedName name="BFPAG">[20]QQ!$E$77:$AH$77</definedName>
    <definedName name="BFPG">[20]Q6!$E$72:$AH$72</definedName>
    <definedName name="BFPL">[20]Q6!$E$78:$AH$78</definedName>
    <definedName name="BFPLBN">#REF!</definedName>
    <definedName name="BFPLD">[20]QQ!$E$83:$AH$83</definedName>
    <definedName name="BFPLD_G">#REF!</definedName>
    <definedName name="BFPLDG">[20]Q6!$E$88:$AH$88</definedName>
    <definedName name="BFPLDP">[20]Q6!$E$86:$AH$86</definedName>
    <definedName name="BFPLE">[20]Q6!$E$81:$AH$81</definedName>
    <definedName name="BFPLE_G">#REF!</definedName>
    <definedName name="BFPLMM">#REF!</definedName>
    <definedName name="BFPP">[20]Q6!$E$70:$AH$70</definedName>
    <definedName name="BFRA">[20]QQ!$E$123:$AH$123</definedName>
    <definedName name="BFUND">[20]Q6!$E$115:$AH$115</definedName>
    <definedName name="BGS">[20]Q6!$E$13:$AH$13</definedName>
    <definedName name="BI">[20]Q6!$E$32:$AH$32</definedName>
    <definedName name="BIC">[20]Q6!$E$35:$AH$35</definedName>
    <definedName name="BID">[20]Q6!$E$38:$AH$38</definedName>
    <definedName name="BIL">[15]Work!$B$26:$AG$97</definedName>
    <definedName name="BIP">#REF!</definedName>
    <definedName name="BK">[20]Q6!$E$48:$AH$48</definedName>
    <definedName name="BKF">[20]QQ!$E$51:$AH$51</definedName>
    <definedName name="BKF_6">[20]Q6!$E$139:$AH$139</definedName>
    <definedName name="BKFA">#REF!</definedName>
    <definedName name="BKO">[20]Q6!$E$52:$AH$52</definedName>
    <definedName name="BM">[20]Q6!$E$24:$AH$24</definedName>
    <definedName name="BMG">[20]Q6!$E$27:$AH$27</definedName>
    <definedName name="BMII">[20]QQ!$E$40:$AH$40</definedName>
    <definedName name="BMII_7">[20]Q7!$E$40:$AH$40</definedName>
    <definedName name="BMS">[20]Q6!$E$29:$AH$29</definedName>
    <definedName name="BOP">[20]Q6!$E$130:$AH$130</definedName>
    <definedName name="BOP_GDP">[20]Q6!$E$131:$AH$131</definedName>
    <definedName name="BRASS">[20]QQ!$E$150:$AH$150</definedName>
    <definedName name="BRASS_6">[20]Q6!$E$126:$AH$126</definedName>
    <definedName name="BRO">#REF!</definedName>
    <definedName name="BTR">[20]Q6!$E$42:$AH$42</definedName>
    <definedName name="BTRG">[20]Q6!$E$44:$AH$44</definedName>
    <definedName name="BTRP">[20]Q6!$E$45:$AH$45</definedName>
    <definedName name="budfin">#REF!</definedName>
    <definedName name="budget_financing">#REF!</definedName>
    <definedName name="BX">[20]Q6!$E$16:$AH$16</definedName>
    <definedName name="BXG">[20]Q6!$E$19:$AH$19</definedName>
    <definedName name="BXS">[20]Q6!$E$21:$AH$21</definedName>
    <definedName name="CAD">#REF!</definedName>
    <definedName name="CalcMCV_4">[20]Q4!$E$58:$AH$58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[15]RED98DATA!$B$62:$CG$74</definedName>
    <definedName name="CHART1_3">[15]RED98DATA!$B$2:$BY$78</definedName>
    <definedName name="CHART10_11">[15]RED98DATA!$A$160:$CJ$249</definedName>
    <definedName name="CHART11">[15]RED98DATA!$A$253:$U$258</definedName>
    <definedName name="CHART14">[15]RED98DATA!$A$178:$F$197</definedName>
    <definedName name="CHART5_6">[15]RED98DATA!$A$79:$J$129</definedName>
    <definedName name="CHART7_8">[15]RED98DATA!$A$130:$BA$158</definedName>
    <definedName name="CHART9">[15]RED98DATA!$A$159:$AM$185</definedName>
    <definedName name="CHF">#REF!</definedName>
    <definedName name="CHK1.1">[20]Q1!$E$61:$AH$61</definedName>
    <definedName name="CHK2.1">[20]Main!$E$67:$AH$67</definedName>
    <definedName name="CHK2.2">[20]Main!$E$70:$AH$70</definedName>
    <definedName name="CHK2.3">[20]Main!$E$75:$AH$75</definedName>
    <definedName name="CHK3.1">[20]Q3!$E$61:$AH$61</definedName>
    <definedName name="CHK5.1">[20]Q5!$E$107:$AH$107</definedName>
    <definedName name="CNY">#REF!</definedName>
    <definedName name="cont" localSheetId="1">#REF!</definedName>
    <definedName name="cont">#REF!</definedName>
    <definedName name="CONTENTS">#REF!</definedName>
    <definedName name="Copyfrom">#REF!</definedName>
    <definedName name="COUNTER" localSheetId="1">#REF!</definedName>
    <definedName name="COUNTER">#REF!</definedName>
    <definedName name="CPF">[2]CPFs!$F$13:$AF$84</definedName>
    <definedName name="cpi">[15]Work!$ER$4:$FK$97</definedName>
    <definedName name="cpi_cmp">#REF!</definedName>
    <definedName name="cpi_nsa">[15]Work!$FM$5:$GF$97</definedName>
    <definedName name="Current_account">#REF!</definedName>
    <definedName name="CurrVintage">'[23]A Current Data'!$D$60</definedName>
    <definedName name="D">[20]DA!$E$9:$AH$9</definedName>
    <definedName name="D_ALTBCA_GDP">[24]DA!$E$78:$AH$78</definedName>
    <definedName name="D_ALTNGDP_R">[24]DA!$E$26:$AH$26</definedName>
    <definedName name="D_ALTNGDP_RG">[24]DA!$E$27:$AH$27</definedName>
    <definedName name="D_ALTPCPI">[24]DA!$E$50:$AH$50</definedName>
    <definedName name="D_ALTPCPIG">[24]DA!$E$51:$AH$51</definedName>
    <definedName name="D_B">[20]DA!$E$22:$AH$22</definedName>
    <definedName name="D_BCA_GDP">[24]DA!$E$77:$AH$77</definedName>
    <definedName name="D_BFD">[24]DA!$E$85:$AH$85</definedName>
    <definedName name="D_BFL">[24]DA!$E$120:$AH$120</definedName>
    <definedName name="D_BFL_D">#REF!</definedName>
    <definedName name="D_BFL_S">[24]DA!$E$121:$AH$121</definedName>
    <definedName name="D_BFLG">[24]DA!$E$122:$AH$122</definedName>
    <definedName name="D_BFOP">[24]DA!$E$87:$AH$87</definedName>
    <definedName name="D_BFPP">[24]DA!$E$86:$AH$86</definedName>
    <definedName name="D_BFRA1">[24]DA!$E$93:$AH$93</definedName>
    <definedName name="D_BFX">[24]DA!$E$91:$AH$91</definedName>
    <definedName name="D_BFXG">[24]DA!$E$89:$AH$89</definedName>
    <definedName name="D_BFXP">[24]DA!$E$84:$AH$84</definedName>
    <definedName name="D_BRASS">[24]DA!$E$118:$AH$118</definedName>
    <definedName name="D_CalcNGS">[24]DA!$E$46:$AH$46</definedName>
    <definedName name="D_CalcNMG_R">[24]DA!$E$73:$AH$73</definedName>
    <definedName name="D_CalcNXG_R">[24]DA!$E$70:$AH$70</definedName>
    <definedName name="D_D">[24]DA!$E$117:$AH$117</definedName>
    <definedName name="D_D_B">[24]DA!$E$114:$AH$114</definedName>
    <definedName name="D_D_Bdiff">[24]DA!$E$105:$AH$105</definedName>
    <definedName name="D_D_Bdiff1">[24]DA!$E$106:$AH$106</definedName>
    <definedName name="D_D_G">[24]DA!$E$115:$AH$115</definedName>
    <definedName name="D_D_Gdiff">[24]DA!$E$102:$AH$102</definedName>
    <definedName name="D_D_Gdiff1">[24]DA!$E$103:$AH$103</definedName>
    <definedName name="D_D_S">[24]DA!$E$116:$AH$116</definedName>
    <definedName name="D_D_Sdiff">#REF!</definedName>
    <definedName name="D_D_Sdiff1">#REF!</definedName>
    <definedName name="D_DA">[24]DA!$E$119:$AH$119</definedName>
    <definedName name="D_DAdiff">[24]DA!$E$111:$AH$111</definedName>
    <definedName name="D_DAdiff1">[24]DA!$E$112:$AH$112</definedName>
    <definedName name="D_Ddiff">[24]DA!$E$99:$AH$99</definedName>
    <definedName name="D_Ddiff1">[24]DA!$E$100:$AH$100</definedName>
    <definedName name="D_DSdiff">[24]DA!$E$108:$AH$108</definedName>
    <definedName name="D_DSdiff1">[24]DA!$E$109:$AH$109</definedName>
    <definedName name="D_EDNA">[24]DA!$E$17:$AH$17</definedName>
    <definedName name="D_ENDA">[24]DA!$E$16:$AH$16</definedName>
    <definedName name="D_G">[20]DA!$E$21:$AH$21</definedName>
    <definedName name="D_GCB">[24]DA!$E$62:$AH$62</definedName>
    <definedName name="D_GGB">[24]DA!$E$63:$AH$63</definedName>
    <definedName name="D_Ind">[2]DSA!$G$7:$AU$96</definedName>
    <definedName name="D_L">[20]Q7!$E$13:$AH$13</definedName>
    <definedName name="D_MCV">[24]DA!$E$10:$AH$10</definedName>
    <definedName name="D_MCV_B">[24]DA!$E$12:$AH$12</definedName>
    <definedName name="D_MCV_D">[24]DA!$E$13:$AH$13</definedName>
    <definedName name="D_MCV_N">[24]DA!$E$9:$AH$9</definedName>
    <definedName name="D_MCV_T">[24]DA!$E$11:$AH$11</definedName>
    <definedName name="D_NGDP">[24]DA!$E$35:$AH$35</definedName>
    <definedName name="D_NGDP_D">[24]DA!$E$57:$AH$57</definedName>
    <definedName name="D_NGDP_DAQ">[24]DA!$E$59:$AH$59</definedName>
    <definedName name="D_NGDP_DQ">#REF!</definedName>
    <definedName name="D_NGDP_RG">[24]DA!$E$28:$AH$28</definedName>
    <definedName name="D_NGDP_RGAQ">[24]DA!$E$30:$AH$30</definedName>
    <definedName name="D_NGDP_RGQ">[24]DA!$E$29:$AH$29</definedName>
    <definedName name="D_NGDPD">[24]DA!$E$36:$AH$36</definedName>
    <definedName name="D_NGDPDPC">[24]DA!$E$39:$AH$39</definedName>
    <definedName name="D_NGS">[24]DA!$E$44:$AH$44</definedName>
    <definedName name="D_NMG_R">[24]DA!$E$72:$AH$72</definedName>
    <definedName name="D_NSDGDP">[24]DA!$E$42:$AH$42</definedName>
    <definedName name="D_NSDGDP_R">[24]DA!$E$32:$AH$32</definedName>
    <definedName name="D_NTDD_RG">[24]DA!$E$21:$AH$21</definedName>
    <definedName name="D_NTDD_RGAQ">[24]DA!$E$23:$AH$23</definedName>
    <definedName name="D_NTDD_RGQ">[24]DA!$E$22:$AH$22</definedName>
    <definedName name="D_NXG_R">[24]DA!$E$69:$AH$69</definedName>
    <definedName name="D_O">[20]Q7!$E$23:$AH$23</definedName>
    <definedName name="D_OTB">[24]DA!$E$67:$AH$67</definedName>
    <definedName name="D_PCPI">#REF!</definedName>
    <definedName name="D_PCPIAQ">#REF!</definedName>
    <definedName name="D_PCPIG">[24]DA!$E$52:$AH$52</definedName>
    <definedName name="D_PCPIGAQ">[24]DA!$E$54:$AH$54</definedName>
    <definedName name="D_PCPIGQ">[24]DA!$E$53:$AH$53</definedName>
    <definedName name="D_PCPIQ">#REF!</definedName>
    <definedName name="D_PPPPC">[24]DA!$E$40:$AH$40</definedName>
    <definedName name="D_PPPWGT">[24]DA!$E$37:$AH$37</definedName>
    <definedName name="D_S">[20]Q7!$E$16:$AH$16</definedName>
    <definedName name="D_SRM">[20]Q7!$E$34:$AH$34</definedName>
    <definedName name="D_SY">#REF!</definedName>
    <definedName name="D_WPCP33_D">[24]DA!$E$66:$AH$66</definedName>
    <definedName name="DA">[20]DA!$E$33:$AH$33</definedName>
    <definedName name="date">#REF!</definedName>
    <definedName name="DATES" localSheetId="1">[15]RED98DATA!#REF!</definedName>
    <definedName name="DATES">[15]RED98DATA!#REF!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[20]Q7!$E$28:$AH$28</definedName>
    <definedName name="DG">[20]Q7!$E$27:$AH$27</definedName>
    <definedName name="DG_S">[20]Q7!$E$18:$AH$18</definedName>
    <definedName name="Dhjetor_Ar_TOT_Lek" localSheetId="1">'[11]2003'!#REF!</definedName>
    <definedName name="Dhjetor_Ar_TOT_Lek">'[11]2003'!#REF!</definedName>
    <definedName name="Dhjetor_Ar_TOT_Valute" localSheetId="1">'[11]2003'!#REF!</definedName>
    <definedName name="Dhjetor_Ar_TOT_Valute">'[11]2003'!#REF!</definedName>
    <definedName name="Discount_NC">'[25]Triangle private'!$C$17</definedName>
    <definedName name="DiscountRate">#REF!</definedName>
    <definedName name="DKK">#REF!</definedName>
    <definedName name="DM">#REF!</definedName>
    <definedName name="DO">[20]Q7!$E$29:$AH$29</definedName>
    <definedName name="doc">[15]DOC!$A$1:$L$43</definedName>
    <definedName name="DOCFILE">#REF!</definedName>
    <definedName name="DS">[20]DA!$E$38:$AH$38</definedName>
    <definedName name="DSA_Assumptions">[2]DSA!$G$666:$AJ$698</definedName>
    <definedName name="DSDSI">[20]Q7!$E$42:$AH$42</definedName>
    <definedName name="DSDSP">[20]Q7!$E$52:$AH$52</definedName>
    <definedName name="DSI">[20]Q7!$E$46:$AH$46</definedName>
    <definedName name="DSP">[20]Q7!$E$56:$AH$56</definedName>
    <definedName name="DSPG">[20]Q7!$E$58:$AH$58</definedName>
    <definedName name="DTS">#REF!</definedName>
    <definedName name="EBRD">[2]EBRD!$D$14:$AM$120</definedName>
    <definedName name="ECU">#REF!</definedName>
    <definedName name="EDNA">[20]QQ!$E$151:$AH$151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[20]Q5!$DZ$1</definedName>
    <definedName name="ENDA">[20]QQ!$E$147:$AH$147</definedName>
    <definedName name="endrit">{"Main Economic Indicators",#N/A,FALSE,"C"}</definedName>
    <definedName name="endrit_1">{"Main Economic Indicators",#N/A,FALSE,"C"}</definedName>
    <definedName name="endrit_2">{"Main Economic Indicators",#N/A,FALSE,"C"}</definedName>
    <definedName name="endrit_3">{"Main Economic Indicators",#N/A,FALSE,"C"}</definedName>
    <definedName name="ergferger">{"Main Economic Indicators",#N/A,FALSE,"C"}</definedName>
    <definedName name="ergferger_1">{"Main Economic Indicators",#N/A,FALSE,"C"}</definedName>
    <definedName name="ergferger_2">{"Main Economic Indicators",#N/A,FALSE,"C"}</definedName>
    <definedName name="ergferger_3">{"Main Economic Indicators",#N/A,FALSE,"C"}</definedName>
    <definedName name="ESP">#REF!</definedName>
    <definedName name="Excel_BuiltIn_Print_Area">#REF!</definedName>
    <definedName name="Excel_BuiltIn_Print_Titles">([20]Micro!$A$1:$C$65536,[20]Micro!$A$1:$IV$7)</definedName>
    <definedName name="ExitWRS">[20]Main!$AB$25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[2]BoP!$G$365:$AK$434</definedName>
    <definedName name="FLRES">#REF!</definedName>
    <definedName name="FLRESC">#REF!</definedName>
    <definedName name="FMB">[20]Q4!$E$51:$AH$51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[20]Q4!$E$18:$AH$18</definedName>
    <definedName name="GCB_NGDP">[20]Q7!$E$19:$AH$19</definedName>
    <definedName name="GCD">[20]Q4!$E$21:$AH$21</definedName>
    <definedName name="GCEI">[20]Q4!$E$16:$AH$16</definedName>
    <definedName name="GCENL">[20]Q4!$E$13:$AH$13</definedName>
    <definedName name="GCND">[20]Q4!$E$24:$AH$24</definedName>
    <definedName name="GCND_NGDP">[20]Q4!$E$25:$AH$25</definedName>
    <definedName name="GCRG">[20]Q4!$E$10:$AH$10</definedName>
    <definedName name="GEORED98.XLS">[15]RED98DATA!$B$2:$BW$78</definedName>
    <definedName name="GGB">[20]Q4!$E$40:$AH$40</definedName>
    <definedName name="GGB_NGDP">[20]Q7!$E$41:$AH$41</definedName>
    <definedName name="GGD">[20]Q4!$E$43:$AH$43</definedName>
    <definedName name="GGED">[20]Q4!$E$35:$AH$35</definedName>
    <definedName name="GGEI">[20]Q4!$E$38:$AH$38</definedName>
    <definedName name="GGENL">[20]Q4!$E$32:$AH$32</definedName>
    <definedName name="GGND">[20]Q4!$E$46:$AH$46</definedName>
    <definedName name="GGRG">[20]Q4!$E$29:$AH$29</definedName>
    <definedName name="GOVERNMENT" localSheetId="1">#REF!</definedName>
    <definedName name="GOVERNMENT">#REF!</definedName>
    <definedName name="Grac_IDA">#REF!</definedName>
    <definedName name="Grace_IDA">#REF!</definedName>
    <definedName name="Grace_NC">'[25]Triangle private'!$C$14</definedName>
    <definedName name="Gross_reserves">#REF!</definedName>
    <definedName name="Gusht_Ar_TOT_Lek" localSheetId="1">'[11]2003'!#REF!</definedName>
    <definedName name="Gusht_Ar_TOT_Lek">'[11]2003'!#REF!</definedName>
    <definedName name="Gusht_Ar_TOT_Valute" localSheetId="1">'[11]2003'!#REF!</definedName>
    <definedName name="Gusht_Ar_TOT_Valute">'[11]2003'!#REF!</definedName>
    <definedName name="HERE">#REF!</definedName>
    <definedName name="IM">[2]BoP!$G$259:$AR$307</definedName>
    <definedName name="IMF">[2]IMF!$C$5:$AP$55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[26]Aid:Services!$A$39:$AJ$46</definedName>
    <definedName name="Interest_NC">'[25]Triangle private'!$C$16</definedName>
    <definedName name="InterestRate">#REF!</definedName>
    <definedName name="ISD">#REF!</definedName>
    <definedName name="ITL">#REF!</definedName>
    <definedName name="Janar_Ar_TOT_Lek" localSheetId="1">'[11]2003'!#REF!</definedName>
    <definedName name="Janar_Ar_TOT_Lek">'[11]2003'!#REF!</definedName>
    <definedName name="Janar_Ar_TOT_Valute" localSheetId="1">'[11]2003'!#REF!</definedName>
    <definedName name="Janar_Ar_TOT_Valute">'[11]2003'!#REF!</definedName>
    <definedName name="JPY">#REF!</definedName>
    <definedName name="KA">#REF!</definedName>
    <definedName name="KEND">#REF!</definedName>
    <definedName name="KMENU">#REF!</definedName>
    <definedName name="Korrik_Ar_TOT_Lek" localSheetId="1">'[11]2003'!#REF!</definedName>
    <definedName name="Korrik_Ar_TOT_Lek">'[11]2003'!#REF!</definedName>
    <definedName name="Korrik_Ar_TOT_Valute" localSheetId="1">'[11]2003'!#REF!</definedName>
    <definedName name="Korrik_Ar_TOT_Valute">'[11]2003'!#REF!</definedName>
    <definedName name="KWD">#REF!</definedName>
    <definedName name="latest1998">#REF!</definedName>
    <definedName name="LCM">[20]Q3!$E$46:$AH$46</definedName>
    <definedName name="LE">[20]Q3!$E$13:$AH$13</definedName>
    <definedName name="LEM">[20]Q3!$E$52:$AH$52</definedName>
    <definedName name="LHEM">[20]Q3!$E$34:$AH$34</definedName>
    <definedName name="LHM">[20]Q3!$E$55:$AH$55</definedName>
    <definedName name="LIPM">[20]Q3!$E$43:$AH$43</definedName>
    <definedName name="liquidity_reserve">#REF!</definedName>
    <definedName name="LLF">[20]Q3!$E$10:$AH$10</definedName>
    <definedName name="LP">[20]Q6!$E$19:$AH$19</definedName>
    <definedName name="LULCM">[20]Q3!$E$37:$AH$37</definedName>
    <definedName name="LUR">[20]Q3!$E$16:$AH$16</definedName>
    <definedName name="Lyon">[27]C!$O$1</definedName>
    <definedName name="MACRO" localSheetId="1">#REF!</definedName>
    <definedName name="MACRO">#REF!</definedName>
    <definedName name="MACROS">#REF!</definedName>
    <definedName name="Maj_Ar_TOT_Lek" localSheetId="1">'[11]2003'!#REF!</definedName>
    <definedName name="Maj_Ar_TOT_Lek">'[11]2003'!#REF!</definedName>
    <definedName name="Maj_Ar_TOT_Valute" localSheetId="1">'[11]2003'!#REF!</definedName>
    <definedName name="Maj_Ar_TOT_Valute">'[11]2003'!#REF!</definedName>
    <definedName name="Mars_Ar_TOT_Lek">#REF!</definedName>
    <definedName name="Mars_Ar_TOT_Valute">#REF!</definedName>
    <definedName name="Maturity_NC">'[25]Triangle private'!$C$15</definedName>
    <definedName name="MCV">[20]Main!$E$63:$AH$63</definedName>
    <definedName name="MCV_B">[20]QQ!$E$157:$AH$157</definedName>
    <definedName name="MCV_B1">[20]Q6!$E$158:$AH$158</definedName>
    <definedName name="MCV_D">[20]DA!$E$62:$AH$62</definedName>
    <definedName name="MCV_D1">[20]DA!$E$63:$AH$63</definedName>
    <definedName name="MCV_N">[20]Q4!$E$58:$AH$58</definedName>
    <definedName name="MCV_N1">[20]Q1!$E$59:$AH$59</definedName>
    <definedName name="MCV_T">[20]Micro!$E$103:$AH$103</definedName>
    <definedName name="MCV_T1">[20]Q5!$E$104:$AH$104</definedName>
    <definedName name="MIDDLE" localSheetId="1">#REF!</definedName>
    <definedName name="MIDDLE">#REF!</definedName>
    <definedName name="MNT_1_TB">#REF!</definedName>
    <definedName name="MNT_2_TB">#REF!</definedName>
    <definedName name="MNT_3_TB">#REF!</definedName>
    <definedName name="mod1.03" localSheetId="1">[16]ModDef!#REF!</definedName>
    <definedName name="mod1.03">[16]ModDef!#REF!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[20]Q3!$E$27:$AH$27</definedName>
    <definedName name="MS_BMG">[20]Q3!$E$29:$AH$29</definedName>
    <definedName name="MS_BXG">[20]Q3!$E$28:$AH$28</definedName>
    <definedName name="MS_GCB_NGDP">[20]Q3!$E$19:$AH$19</definedName>
    <definedName name="MS_GGB_NGDP">[20]Q3!$E$20:$AH$20</definedName>
    <definedName name="MS_LUR">[20]Q3!$E$15:$AH$15</definedName>
    <definedName name="MS_NGDP">[20]Q3!$E$12:$AH$12</definedName>
    <definedName name="MS_NGDP_RG">[20]Q3!$E$9:$AH$9</definedName>
    <definedName name="MS_PCPIG">[20]Q3!$E$16:$AH$16</definedName>
    <definedName name="MS_TMG_RPCH">[20]Q3!$E$24:$AH$24</definedName>
    <definedName name="MS_TXG_RPCH">[20]Q3!$E$23:$AH$23</definedName>
    <definedName name="mt_moneyprog">#REF!</definedName>
    <definedName name="MTPROJ">#REF!</definedName>
    <definedName name="namehp" localSheetId="1">[17]SA_HP!#REF!</definedName>
    <definedName name="namehp">[17]SA_HP!#REF!</definedName>
    <definedName name="NAMES">#REF!</definedName>
    <definedName name="NAMES_Q">#REF!</definedName>
    <definedName name="namesreer">#REF!</definedName>
    <definedName name="namesweo">#REF!</definedName>
    <definedName name="NC_R">[20]Q1!$E$8:$AH$8</definedName>
    <definedName name="NCG">[20]Main!$E$8:$AH$8</definedName>
    <definedName name="NCG_R">[20]Q4!$E$11:$AH$11</definedName>
    <definedName name="NCP">[20]Main!$E$11:$AH$11</definedName>
    <definedName name="NCP_R">[20]Q4!$E$14:$AH$14</definedName>
    <definedName name="Nentor_Ar_TOT_Lek" localSheetId="1">'[11]2003'!#REF!</definedName>
    <definedName name="Nentor_Ar_TOT_Lek">'[11]2003'!#REF!</definedName>
    <definedName name="Nentor_Ar_TOT_Valute" localSheetId="1">'[11]2003'!#REF!</definedName>
    <definedName name="Nentor_Ar_TOT_Valute">'[11]2003'!#REF!</definedName>
    <definedName name="newname" localSheetId="1">[2]ER!#REF!</definedName>
    <definedName name="newname">[2]ER!#REF!</definedName>
    <definedName name="newname2">{#N/A,#N/A,FALSE,"I";#N/A,#N/A,FALSE,"J";#N/A,#N/A,FALSE,"K";#N/A,#N/A,FALSE,"L";#N/A,#N/A,FALSE,"M";#N/A,#N/A,FALSE,"N";#N/A,#N/A,FALSE,"O"}</definedName>
    <definedName name="newname2_1">{#N/A,#N/A,FALSE,"I";#N/A,#N/A,FALSE,"J";#N/A,#N/A,FALSE,"K";#N/A,#N/A,FALSE,"L";#N/A,#N/A,FALSE,"M";#N/A,#N/A,FALSE,"N";#N/A,#N/A,FALSE,"O"}</definedName>
    <definedName name="newname2_2">{#N/A,#N/A,FALSE,"I";#N/A,#N/A,FALSE,"J";#N/A,#N/A,FALSE,"K";#N/A,#N/A,FALSE,"L";#N/A,#N/A,FALSE,"M";#N/A,#N/A,FALSE,"N";#N/A,#N/A,FALSE,"O"}</definedName>
    <definedName name="newname2_3">{#N/A,#N/A,FALSE,"I";#N/A,#N/A,FALSE,"J";#N/A,#N/A,FALSE,"K";#N/A,#N/A,FALSE,"L";#N/A,#N/A,FALSE,"M";#N/A,#N/A,FALSE,"N";#N/A,#N/A,FALSE,"O"}</definedName>
    <definedName name="newname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>{"WEO",#N/A,FALSE,"T"}</definedName>
    <definedName name="newname4_1">{"WEO",#N/A,FALSE,"T"}</definedName>
    <definedName name="newname4_2">{"WEO",#N/A,FALSE,"T"}</definedName>
    <definedName name="newname4_3">{"WEO",#N/A,FALSE,"T"}</definedName>
    <definedName name="newname5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FA_assumptions">#REF!</definedName>
    <definedName name="NFB_R">[20]Q1!$E$29:$AH$29</definedName>
    <definedName name="NFB_R_GDP">[20]Q1!$E$30:$AH$30</definedName>
    <definedName name="NFI">[20]Main!$E$20:$AH$20</definedName>
    <definedName name="NFI_R">[20]Q4!$E$23:$AH$23</definedName>
    <definedName name="NFIG">[20]Main!$E$23:$AH$23</definedName>
    <definedName name="NFIP">[20]Main!$E$26:$AH$26</definedName>
    <definedName name="NFP_VE" localSheetId="1">[16]Model!#REF!</definedName>
    <definedName name="NFP_VE">[16]Model!#REF!</definedName>
    <definedName name="NFP_VE_1" localSheetId="1">[16]Model!#REF!</definedName>
    <definedName name="NFP_VE_1">[16]Model!#REF!</definedName>
    <definedName name="NGDP">[20]Main!$E$47:$AH$47</definedName>
    <definedName name="NGDP_D">[20]Q3!$E$22:$AH$22</definedName>
    <definedName name="NGDP_D.ARQ">[20]Q2!$E$21:$CB$21</definedName>
    <definedName name="NGDP_D.Q">[20]Q2!$E$20:$CB$20</definedName>
    <definedName name="NGDP_D.YOY">[20]Q2!$E$22:$CB$22</definedName>
    <definedName name="NGDP_D.YOYAVG">[20]Q2!$L$23:$CB$23</definedName>
    <definedName name="NGDP_DG">[20]Q6!$E$23:$AH$23</definedName>
    <definedName name="NGDP_R">[20]Q4!$E$50:$AH$50</definedName>
    <definedName name="NGDP_R.ARQ">[20]Q2!$E$10:$CB$10</definedName>
    <definedName name="NGDP_R.Q">[20]Q2!$E$9:$CB$9</definedName>
    <definedName name="NGDP_R.YOY">[20]Q2!$E$11:$CB$11</definedName>
    <definedName name="NGDP_R.YOYAVG">[20]Q2!$L$12:$CB$12</definedName>
    <definedName name="NGDP_RG">[20]Q4!$E$51:$AH$51</definedName>
    <definedName name="NGK">#REF!</definedName>
    <definedName name="NGS">[20]Main!$E$50:$AH$50</definedName>
    <definedName name="NGS_NGDP">[20]Main!$E$51:$AH$51</definedName>
    <definedName name="NGSG">[20]Main!$E$53:$AH$53</definedName>
    <definedName name="NGSP">[20]Main!$E$56:$AH$56</definedName>
    <definedName name="NI">[20]Main!$E$14:$AH$14</definedName>
    <definedName name="NI_GDP">[20]Main!$E$16:$AH$16</definedName>
    <definedName name="NI_NGDP">[20]Main!$E$16:$AH$16</definedName>
    <definedName name="NI_R">[20]Q1!$E$17:$AH$17</definedName>
    <definedName name="NINV">[20]Main!$E$18:$AH$18</definedName>
    <definedName name="NINV_R">[20]Q4!$E$20:$AH$20</definedName>
    <definedName name="NINV_R_GDP">[20]Q1!$E$21:$AH$21</definedName>
    <definedName name="NM">[20]Main!$E$38:$AH$38</definedName>
    <definedName name="NM_R">[20]Q4!$E$41:$AH$41</definedName>
    <definedName name="NMG">[20]Main!$E$41:$AH$41</definedName>
    <definedName name="NMG_R">[20]Q1!$E$44:$AH$44</definedName>
    <definedName name="NMG_RG">[20]Q1!$E$45:$AH$45</definedName>
    <definedName name="NMS">[20]Main!$E$44:$AH$44</definedName>
    <definedName name="NMS_R">[20]Q1!$E$47:$AH$47</definedName>
    <definedName name="NOK">#REF!</definedName>
    <definedName name="Non_BRO">#REF!</definedName>
    <definedName name="NTDD_R">[20]Q1!$E$26:$AH$26</definedName>
    <definedName name="NTDD_R.ARQ">[20]Q2!$E$15:$CB$15</definedName>
    <definedName name="NTDD_R.Q">[20]Q2!$E$14:$CB$14</definedName>
    <definedName name="NTDD_R.YOY">[20]Q2!$E$16:$CB$16</definedName>
    <definedName name="NTDD_R.YOYAVG">[20]Q2!$L$17:$CB$17</definedName>
    <definedName name="NTDD_RG">[20]Q4!$E$27:$AH$27</definedName>
    <definedName name="NX">[20]Main!$E$29:$AH$29</definedName>
    <definedName name="NX_R">[20]Q4!$E$32:$AH$32</definedName>
    <definedName name="NXG">[20]Main!$E$32:$AH$32</definedName>
    <definedName name="NXG_R">[20]Q1!$E$35:$AH$35</definedName>
    <definedName name="NXG_RG">[20]Q1!$E$36:$AH$36</definedName>
    <definedName name="NXS">[20]Main!$E$35:$AH$35</definedName>
    <definedName name="NXS_R">[20]Q1!$E$38:$AH$38</definedName>
    <definedName name="outl" localSheetId="1">#REF!</definedName>
    <definedName name="outl">#REF!</definedName>
    <definedName name="outl2">#REF!</definedName>
    <definedName name="OUTLOOK">#REF!</definedName>
    <definedName name="OUTLOOK2">#REF!</definedName>
    <definedName name="p" localSheetId="1">[18]labels!#REF!</definedName>
    <definedName name="p">[18]labels!#REF!</definedName>
    <definedName name="Paym_Cap">[2]Debt!$G$249:$AQ$309</definedName>
    <definedName name="pchBMG">#REF!</definedName>
    <definedName name="pchBXG">#REF!</definedName>
    <definedName name="pchNM_R">[20]Q1!$E$42:$AH$42</definedName>
    <definedName name="pchNMG_R">[20]Q4!$E$45:$AH$45</definedName>
    <definedName name="pchNX_R">[20]Q1!$E$33:$AH$33</definedName>
    <definedName name="pchNXG_R">[20]Q4!$E$36:$AH$36</definedName>
    <definedName name="PCPI">[20]Q3!$E$25:$AH$25</definedName>
    <definedName name="PCPI.ARQ">[20]Q2!$E$26:$CB$26</definedName>
    <definedName name="PCPI.Q">[20]Q2!$E$25:$CB$25</definedName>
    <definedName name="PCPI.YOY">[20]Q2!$E$27:$CB$27</definedName>
    <definedName name="PCPI.YOYAVG">[20]Q2!$L$28:$CB$28</definedName>
    <definedName name="PCPIE">[20]Q3!$E$29:$AH$29</definedName>
    <definedName name="PCPIG">[20]Q6!$E$26:$AH$26</definedName>
    <definedName name="PEND">#REF!</definedName>
    <definedName name="PEOP" localSheetId="1">[16]Model!#REF!</definedName>
    <definedName name="PEOP">[16]Model!#REF!</definedName>
    <definedName name="PEOP_1" localSheetId="1">[16]Model!#REF!</definedName>
    <definedName name="PEOP_1">[16]Model!#REF!</definedName>
    <definedName name="per931_987">#REF!</definedName>
    <definedName name="PFP">[2]PFP!$C$5:$AG$59</definedName>
    <definedName name="PMENU">#REF!</definedName>
    <definedName name="PPPWGT">[20]Main!$E$65:$AH$65</definedName>
    <definedName name="Pr_tb_5">[21]Prj_Food!$A$10:$O$40</definedName>
    <definedName name="Pr_tb_6">[21]Prj_Fuel!$A$11:$P$38</definedName>
    <definedName name="Pr_tb_7">[21]Pr_Electr!$A$10:$I$34</definedName>
    <definedName name="Pr_tb_8">'[21]JunPrg_9899&amp;beyond'!$A$1332:$AE$1383</definedName>
    <definedName name="Pr_tb_9">'[21]JunPrg_9899&amp;beyond'!$A$1389:$AE$1457</definedName>
    <definedName name="Pr_tb_food0">'[21]JunPrg_9899&amp;beyond'!$A$883:$AE$900</definedName>
    <definedName name="Pr_tb_food1">'[21]JunPrg_9899&amp;beyond'!$A$912:$AE$944</definedName>
    <definedName name="Pr_tb_food2">'[21]JunPrg_9899&amp;beyond'!$A$946:$AE$984</definedName>
    <definedName name="Pr_tb_food3">'[21]JunPrg_9899&amp;beyond'!$A$985:$AE$1028</definedName>
    <definedName name="Pr_tb1">'[21]JunPrg_9899&amp;beyond'!$A$4:$AE$75</definedName>
    <definedName name="Pr_tb1b">'[21]JunPrg_9899&amp;beyond'!$A$1105:$AE$1176</definedName>
    <definedName name="Pr_tb2">'[21]JunPrg_9899&amp;beyond'!$A$150:$AE$190</definedName>
    <definedName name="Pr_tb2b">'[21]JunPrg_9899&amp;beyond'!$A$1206:$AE$1249</definedName>
    <definedName name="Pr_tb3">'[21]JunPrg_9899&amp;beyond'!$A$198:$AE$272</definedName>
    <definedName name="Pr_tb3b">'[21]JunPrg_9899&amp;beyond'!$A$1252:$AE$1327</definedName>
    <definedName name="Pr_tb4">'[21]JunPrg_9899&amp;beyond'!$A$1032:$AE$1089</definedName>
    <definedName name="Prill_Ar_TOT_Lek" localSheetId="1">'[11]2003'!#REF!</definedName>
    <definedName name="Prill_Ar_TOT_Lek">'[11]2003'!#REF!</definedName>
    <definedName name="Prill_Ar_TOT_Valute" localSheetId="1">'[11]2003'!#REF!</definedName>
    <definedName name="Prill_Ar_TOT_Valute">'[11]2003'!#REF!</definedName>
    <definedName name="print">#REF!</definedName>
    <definedName name="Print_Area_table10">#REF!</definedName>
    <definedName name="PrintThis_Links">[20]Links!$A$1:$F$33</definedName>
    <definedName name="PTE">#REF!</definedName>
    <definedName name="Qershor_Ar_TOT_Lek" localSheetId="1">'[11]2003'!#REF!</definedName>
    <definedName name="Qershor_Ar_TOT_Lek">'[11]2003'!#REF!</definedName>
    <definedName name="Qershor_Ar_TOT_Valute" localSheetId="1">'[11]2003'!#REF!</definedName>
    <definedName name="Qershor_Ar_TOT_Valute">'[11]2003'!#REF!</definedName>
    <definedName name="REAL">#REF!</definedName>
    <definedName name="RED_BOP">[2]RED!$C$2:$AA$54</definedName>
    <definedName name="RED_D">[2]RED!$C$57:$AA$97</definedName>
    <definedName name="RED_DS">[2]RED!$AD$3:$AW$30</definedName>
    <definedName name="RED_TRD">[2]RED!$BC$3:$BF$45</definedName>
    <definedName name="REDBOP">#REF!</definedName>
    <definedName name="REDUC">#REF!</definedName>
    <definedName name="REER">[15]Work!$AK$26:$AV$97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[20]ErrCheck!$A$4</definedName>
    <definedName name="rngLastSave">[20]Main!$G$19</definedName>
    <definedName name="rngLastSent">[20]Main!$G$18</definedName>
    <definedName name="rngLastUpdate">[20]Links!$D$2</definedName>
    <definedName name="rngNeedsUpdate">[20]Links!$E$2</definedName>
    <definedName name="rngNews">[29]Main!$AB$27</definedName>
    <definedName name="rngQuestChecked">[20]ErrCheck!$A$3</definedName>
    <definedName name="rtre">{"Main Economic Indicators",#N/A,FALSE,"C"}</definedName>
    <definedName name="rtre_1">{"Main Economic Indicators",#N/A,FALSE,"C"}</definedName>
    <definedName name="rtre_2">{"Main Economic Indicators",#N/A,FALSE,"C"}</definedName>
    <definedName name="rtre_3">{"Main Economic Indicators",#N/A,FALSE,"C"}</definedName>
    <definedName name="Rwvu.Print.">NA()</definedName>
    <definedName name="rxrate">[15]Work!$DB$1:$DU$97</definedName>
    <definedName name="s">#REF!</definedName>
    <definedName name="SAR">#REF!</definedName>
    <definedName name="SECTORS">#REF!</definedName>
    <definedName name="SEK">#REF!</definedName>
    <definedName name="sencount">2</definedName>
    <definedName name="SERVICE">#REF!</definedName>
    <definedName name="Shkurt_Ar_TOT_Lek" localSheetId="1">'[11]2003'!#REF!</definedName>
    <definedName name="Shkurt_Ar_TOT_Lek">'[11]2003'!#REF!</definedName>
    <definedName name="Shkurt_Ar_TOT_Valute" localSheetId="1">'[11]2003'!#REF!</definedName>
    <definedName name="Shkurt_Ar_TOT_Valute">'[11]2003'!#REF!</definedName>
    <definedName name="Shtator_Ar_TOT_Lek" localSheetId="1">'[11]2003'!#REF!</definedName>
    <definedName name="Shtator_Ar_TOT_Lek">'[11]2003'!#REF!</definedName>
    <definedName name="Shtator_Ar_TOT_Valute" localSheetId="1">'[11]2003'!#REF!</definedName>
    <definedName name="Shtator_Ar_TOT_Valute">'[11]2003'!#REF!</definedName>
    <definedName name="STOP" localSheetId="1">#REF!</definedName>
    <definedName name="STOP">#REF!</definedName>
    <definedName name="sum">[2]BoP!$G$174:$AR$216</definedName>
    <definedName name="SUMMARY1">#REF!</definedName>
    <definedName name="SUMMARY2">#REF!</definedName>
    <definedName name="SumSumTbl">#REF!</definedName>
    <definedName name="t_bills">'[15]T-bills2'!$A$1:$J$31</definedName>
    <definedName name="tab17bop">#REF!</definedName>
    <definedName name="Tabel">[10]Tregues!$A$1:$J$50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 localSheetId="1">#REF!</definedName>
    <definedName name="TABLE14">#REF!</definedName>
    <definedName name="TABLE15" localSheetId="1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[30]StRp_Tbl1!$B$4:$AF$109</definedName>
    <definedName name="TB_SR_2">#REF!</definedName>
    <definedName name="TB_Sub">[21]CGExp!$B$135:$CL$192</definedName>
    <definedName name="TB_Subsd">#REF!</definedName>
    <definedName name="Tb_Tax_3year">[21]TaxRev!$A$2:$L$66</definedName>
    <definedName name="TB_Taxes">'[21]JunPrg_9899&amp;beyond'!$A$487:$AE$559</definedName>
    <definedName name="TB1_x">#REF!</definedName>
    <definedName name="TB1_xx">#REF!</definedName>
    <definedName name="TB1b">[21]SummaryCG!$A$79:$CL$150</definedName>
    <definedName name="TB1b_x">#REF!</definedName>
    <definedName name="TB2b">[21]CGRev!$A$57:$CL$99</definedName>
    <definedName name="TB3b">[21]CGExp!$B$284:$CL$356</definedName>
    <definedName name="TB5b">[21]CGAuthMeth!$B$174:$CL$223</definedName>
    <definedName name="TB6b">[21]CGAuthMeth!$B$231:$CL$297</definedName>
    <definedName name="TB7b">[21]CGFin_Monthly!$B$92:$AC$142</definedName>
    <definedName name="tblChecks">[20]ErrCheck!$A$3:$E$5</definedName>
    <definedName name="tblLinks">[20]Links!$A$4:$F$33</definedName>
    <definedName name="TBPRJ4">#REF!</definedName>
    <definedName name="Tbs1thr4">#REF!</definedName>
    <definedName name="Tetor_Ar_TOT_Lek" localSheetId="1">'[11]2003'!#REF!</definedName>
    <definedName name="Tetor_Ar_TOT_Lek">'[11]2003'!#REF!</definedName>
    <definedName name="Tetor_Ar_TOT_Valute" localSheetId="1">'[11]2003'!#REF!</definedName>
    <definedName name="Tetor_Ar_TOT_Valute">'[11]2003'!#REF!</definedName>
    <definedName name="TM">[20]Q5!$E$19:$AH$19</definedName>
    <definedName name="TM_D">[20]Q5!$E$23:$AH$23</definedName>
    <definedName name="TM_DPCH">[20]Q5!$E$24:$AH$24</definedName>
    <definedName name="TM_R">[20]Q5!$E$22:$AH$22</definedName>
    <definedName name="TM_RPCH">[20]Q5!$E$21:$AH$21</definedName>
    <definedName name="TMG">[20]Q5!$E$38:$AH$38</definedName>
    <definedName name="TMG_D">[20]Q5!$E$42:$AH$42</definedName>
    <definedName name="TMG_DPCH">[20]Q5!$E$43:$AH$43</definedName>
    <definedName name="TMG_R">[20]Q5!$E$41:$AH$41</definedName>
    <definedName name="TMG_RPCH">[20]Micro!$E$40:$AH$40</definedName>
    <definedName name="TMGO">[20]Micro!$E$58:$AH$58</definedName>
    <definedName name="TMGO_D">[20]Q5!$E$63:$AH$63</definedName>
    <definedName name="TMGO_DPCH">[20]Q5!$E$64:$AH$64</definedName>
    <definedName name="TMGO_R">[20]Q5!$E$62:$AH$62</definedName>
    <definedName name="TMGO_RPCH">[20]Q5!$E$60:$AH$60</definedName>
    <definedName name="TMGXO">[20]Q5!$E$82:$AH$82</definedName>
    <definedName name="TMGXO_D">[20]Q5!$E$88:$AH$88</definedName>
    <definedName name="TMGXO_DPCH">[20]Q5!$E$89:$AH$89</definedName>
    <definedName name="TMGXO_R">[20]Q5!$E$87:$AH$87</definedName>
    <definedName name="TMGXO_RPCH">[20]Q5!$E$84:$AH$84</definedName>
    <definedName name="TMS">[20]Q5!$E$97:$AH$97</definedName>
    <definedName name="Trade">[2]BoP!$G$218:$AR$256</definedName>
    <definedName name="Trade_balance">#REF!</definedName>
    <definedName name="TRANSFERTEST">#REF!</definedName>
    <definedName name="TX">[20]Q5!$E$11:$AH$11</definedName>
    <definedName name="TX_D">[20]Q5!$E$15:$AH$15</definedName>
    <definedName name="TX_DPCH">[20]Q5!$E$16:$AH$16</definedName>
    <definedName name="TX_R">[20]Q5!$E$14:$AH$14</definedName>
    <definedName name="TX_RPCH">[20]Q5!$E$13:$AH$13</definedName>
    <definedName name="TXG">[20]Q5!$E$30:$AH$30</definedName>
    <definedName name="TXG_D">[20]Q5!$E$34:$AH$34</definedName>
    <definedName name="TXG_DPCH">[20]Q5!$E$35:$AH$35</definedName>
    <definedName name="TXG_R">[20]Q5!$E$33:$AH$33</definedName>
    <definedName name="TXG_RPCH">[20]Micro!$E$32:$AH$32</definedName>
    <definedName name="TXGO">[20]Micro!$E$49:$AH$49</definedName>
    <definedName name="TXGO_D">[20]Q5!$E$54:$AH$54</definedName>
    <definedName name="TXGO_DPCH">[20]Q5!$E$55:$AH$55</definedName>
    <definedName name="TXGO_R">[20]Q5!$E$53:$AH$53</definedName>
    <definedName name="TXGO_RPCH">[20]Q5!$E$51:$AH$51</definedName>
    <definedName name="TXGXO">[20]Q5!$E$72:$AH$72</definedName>
    <definedName name="TXGXO_D">[20]Q5!$E$78:$AH$78</definedName>
    <definedName name="TXGXO_DPCH">[20]Q5!$E$79:$AH$79</definedName>
    <definedName name="TXGXO_R">[20]Q5!$E$77:$AH$77</definedName>
    <definedName name="TXGXO_RPCH">[20]Q5!$E$74:$AH$74</definedName>
    <definedName name="TXS">[20]Q5!$E$95:$AH$95</definedName>
    <definedName name="UCC">#REF!</definedName>
    <definedName name="USD">#REF!</definedName>
    <definedName name="USERNAME">#REF!</definedName>
    <definedName name="ValidationList">#REF!</definedName>
    <definedName name="viti2006">[12]kursi!$A$27:$M$37</definedName>
    <definedName name="viti2007">[12]kursi!$A$41:$M$51</definedName>
    <definedName name="WEO">#REF!</definedName>
    <definedName name="WEODATES">#REF!</definedName>
    <definedName name="weonames">#REF!</definedName>
    <definedName name="what">{"ca",#N/A,FALSE,"Detailed BOP";"ka",#N/A,FALSE,"Detailed BOP";"btl",#N/A,FALSE,"Detailed BOP";#N/A,#N/A,FALSE,"Debt  Stock TBL";"imfprint",#N/A,FALSE,"IMF";"imfdebtservice",#N/A,FALSE,"IMF";"tradeprint",#N/A,FALSE,"Trade"}</definedName>
    <definedName name="what_1">{"ca",#N/A,FALSE,"Detailed BOP";"ka",#N/A,FALSE,"Detailed BOP";"btl",#N/A,FALSE,"Detailed BOP";#N/A,#N/A,FALSE,"Debt  Stock TBL";"imfprint",#N/A,FALSE,"IMF";"imfdebtservice",#N/A,FALSE,"IMF";"tradeprint",#N/A,FALSE,"Trade"}</definedName>
    <definedName name="what_2">{"ca",#N/A,FALSE,"Detailed BOP";"ka",#N/A,FALSE,"Detailed BOP";"btl",#N/A,FALSE,"Detailed BOP";#N/A,#N/A,FALSE,"Debt  Stock TBL";"imfprint",#N/A,FALSE,"IMF";"imfdebtservice",#N/A,FALSE,"IMF";"tradeprint",#N/A,FALSE,"Trade"}</definedName>
    <definedName name="what_3">{"ca",#N/A,FALSE,"Detailed BOP";"ka",#N/A,FALSE,"Detailed BOP";"btl",#N/A,FALSE,"Detailed BOP";#N/A,#N/A,FALSE,"Debt  Stock TBL";"imfprint",#N/A,FALSE,"IMF";"imfdebtservice",#N/A,FALSE,"IMF";"tradeprint",#N/A,FALSE,"Trade"}</definedName>
    <definedName name="WPCP33_D">[20]Micro!$E$67:$AH$67</definedName>
    <definedName name="WPCP33pch">[20]Q5!$E$68:$AH$68</definedName>
    <definedName name="wrn.BOP_MIDTERM.">{"BOP_TAB",#N/A,FALSE,"N";"MIDTERM_TAB",#N/A,FALSE,"O"}</definedName>
    <definedName name="wrn.BOP_MIDTERM._1">{"BOP_TAB",#N/A,FALSE,"N";"MIDTERM_TAB",#N/A,FALSE,"O"}</definedName>
    <definedName name="wrn.BOP_MIDTERM._2">{"BOP_TAB",#N/A,FALSE,"N";"MIDTERM_TAB",#N/A,FALSE,"O"}</definedName>
    <definedName name="wrn.BOP_MIDTERM._3">{"BOP_TAB",#N/A,FALSE,"N";"MIDTERM_TAB",#N/A,FALSE,"O"}</definedName>
    <definedName name="wrn.formula.">{#N/A,#N/A,FALSE,"MS"}</definedName>
    <definedName name="wrn.formula._1">{#N/A,#N/A,FALSE,"MS"}</definedName>
    <definedName name="wrn.formula._2">{#N/A,#N/A,FALSE,"MS"}</definedName>
    <definedName name="wrn.formula._3">{#N/A,#N/A,FALSE,"MS"}</definedName>
    <definedName name="wrn.IMF._.RR._.Office.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2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3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>{#N/A,#N/A,FALSE,"SimInp1";#N/A,#N/A,FALSE,"SimInp2";#N/A,#N/A,FALSE,"SimOut1";#N/A,#N/A,FALSE,"SimOut2";#N/A,#N/A,FALSE,"SimOut3";#N/A,#N/A,FALSE,"SimOut4";#N/A,#N/A,FALSE,"SimOut5"}</definedName>
    <definedName name="wrn.Input._.and._.output._.tables._1">{#N/A,#N/A,FALSE,"SimInp1";#N/A,#N/A,FALSE,"SimInp2";#N/A,#N/A,FALSE,"SimOut1";#N/A,#N/A,FALSE,"SimOut2";#N/A,#N/A,FALSE,"SimOut3";#N/A,#N/A,FALSE,"SimOut4";#N/A,#N/A,FALSE,"SimOut5"}</definedName>
    <definedName name="wrn.Input._.and._.output._.tables._2">{#N/A,#N/A,FALSE,"SimInp1";#N/A,#N/A,FALSE,"SimInp2";#N/A,#N/A,FALSE,"SimOut1";#N/A,#N/A,FALSE,"SimOut2";#N/A,#N/A,FALSE,"SimOut3";#N/A,#N/A,FALSE,"SimOut4";#N/A,#N/A,FALSE,"SimOut5"}</definedName>
    <definedName name="wrn.Input._.and._.output._.tables._3">{#N/A,#N/A,FALSE,"SimInp1";#N/A,#N/A,FALSE,"SimInp2";#N/A,#N/A,FALSE,"SimOut1";#N/A,#N/A,FALSE,"SimOut2";#N/A,#N/A,FALSE,"SimOut3";#N/A,#N/A,FALSE,"SimOut4";#N/A,#N/A,FALSE,"SimOut5"}</definedName>
    <definedName name="wrn.Main._.Economic._.Indicators.">{"Main Economic Indicators",#N/A,FALSE,"C"}</definedName>
    <definedName name="wrn.Main._.Economic._.Indicators._1">{"Main Economic Indicators",#N/A,FALSE,"C"}</definedName>
    <definedName name="wrn.Main._.Economic._.Indicators._2">{"Main Economic Indicators",#N/A,FALSE,"C"}</definedName>
    <definedName name="wrn.Main._.Economic._.Indicators._3">{"Main Economic Indicators",#N/A,FALSE,"C"}</definedName>
    <definedName name="wrn.MDABOP.">{"BOP_TAB",#N/A,FALSE,"N";"MIDTERM_TAB",#N/A,FALSE,"O";"FUND_CRED",#N/A,FALSE,"P";"DEBT_TAB1",#N/A,FALSE,"Q";"DEBT_TAB2",#N/A,FALSE,"Q";"FORFIN_TAB1",#N/A,FALSE,"R";"FORFIN_TAB2",#N/A,FALSE,"R";"BOP_ANALY",#N/A,FALSE,"U"}</definedName>
    <definedName name="wrn.MDABOP._1">{"BOP_TAB",#N/A,FALSE,"N";"MIDTERM_TAB",#N/A,FALSE,"O";"FUND_CRED",#N/A,FALSE,"P";"DEBT_TAB1",#N/A,FALSE,"Q";"DEBT_TAB2",#N/A,FALSE,"Q";"FORFIN_TAB1",#N/A,FALSE,"R";"FORFIN_TAB2",#N/A,FALSE,"R";"BOP_ANALY",#N/A,FALSE,"U"}</definedName>
    <definedName name="wrn.MDABOP._2">{"BOP_TAB",#N/A,FALSE,"N";"MIDTERM_TAB",#N/A,FALSE,"O";"FUND_CRED",#N/A,FALSE,"P";"DEBT_TAB1",#N/A,FALSE,"Q";"DEBT_TAB2",#N/A,FALSE,"Q";"FORFIN_TAB1",#N/A,FALSE,"R";"FORFIN_TAB2",#N/A,FALSE,"R";"BOP_ANALY",#N/A,FALSE,"U"}</definedName>
    <definedName name="wrn.MDABOP._3">{"BOP_TAB",#N/A,FALSE,"N";"MIDTERM_TAB",#N/A,FALSE,"O";"FUND_CRED",#N/A,FALSE,"P";"DEBT_TAB1",#N/A,FALSE,"Q";"DEBT_TAB2",#N/A,FALSE,"Q";"FORFIN_TAB1",#N/A,FALSE,"R";"FORFIN_TAB2",#N/A,FALSE,"R";"BOP_ANALY",#N/A,FALSE,"U"}</definedName>
    <definedName name="wrn.MONA.">{"MONA",#N/A,FALSE,"S"}</definedName>
    <definedName name="wrn.MONA._1">{"MONA",#N/A,FALSE,"S"}</definedName>
    <definedName name="wrn.MONA._2">{"MONA",#N/A,FALSE,"S"}</definedName>
    <definedName name="wrn.MONA._3">{"MONA",#N/A,FALSE,"S"}</definedName>
    <definedName name="wrn.Output._.tables.">{#N/A,#N/A,FALSE,"I";#N/A,#N/A,FALSE,"J";#N/A,#N/A,FALSE,"K";#N/A,#N/A,FALSE,"L";#N/A,#N/A,FALSE,"M";#N/A,#N/A,FALSE,"N";#N/A,#N/A,FALSE,"O"}</definedName>
    <definedName name="wrn.Output._.tables._1">{#N/A,#N/A,FALSE,"I";#N/A,#N/A,FALSE,"J";#N/A,#N/A,FALSE,"K";#N/A,#N/A,FALSE,"L";#N/A,#N/A,FALSE,"M";#N/A,#N/A,FALSE,"N";#N/A,#N/A,FALSE,"O"}</definedName>
    <definedName name="wrn.Output._.tables._2">{#N/A,#N/A,FALSE,"I";#N/A,#N/A,FALSE,"J";#N/A,#N/A,FALSE,"K";#N/A,#N/A,FALSE,"L";#N/A,#N/A,FALSE,"M";#N/A,#N/A,FALSE,"N";#N/A,#N/A,FALSE,"O"}</definedName>
    <definedName name="wrn.Output._.tables._3">{#N/A,#N/A,FALSE,"I";#N/A,#N/A,FALSE,"J";#N/A,#N/A,FALSE,"K";#N/A,#N/A,FALSE,"L";#N/A,#N/A,FALSE,"M";#N/A,#N/A,FALSE,"N";#N/A,#N/A,FALSE,"O"}</definedName>
    <definedName name="wrn.Print._.Detailed._.Tables.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>{"WEO",#N/A,FALSE,"T"}</definedName>
    <definedName name="wrn.WEO._1">{"WEO",#N/A,FALSE,"T"}</definedName>
    <definedName name="wrn.WEO._2">{"WEO",#N/A,FALSE,"T"}</definedName>
    <definedName name="wrn.WEO._3">{"WEO",#N/A,FALSE,"T"}</definedName>
    <definedName name="wvu.Print.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XGS">#REF!</definedName>
    <definedName name="xrate_lari">[15]Work!$DW$5:$EP$97</definedName>
    <definedName name="xrates">[15]Work!$CG$5:$CZ$97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 localSheetId="1">#REF!</definedName>
    <definedName name="YEAR2013">#REF!</definedName>
    <definedName name="Year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113" i="2" l="1"/>
  <c r="AH105" i="2"/>
  <c r="AF109" i="1"/>
  <c r="AH91" i="2"/>
  <c r="AH116" i="2"/>
  <c r="AH112" i="2"/>
  <c r="AH110" i="2"/>
  <c r="AH109" i="2"/>
  <c r="AH108" i="2"/>
  <c r="AH107" i="2"/>
  <c r="AH100" i="2"/>
  <c r="AH99" i="2"/>
  <c r="AH98" i="2"/>
  <c r="AH97" i="2"/>
  <c r="AH96" i="2"/>
  <c r="AH95" i="2"/>
  <c r="AH94" i="2"/>
  <c r="AH93" i="2"/>
  <c r="AH92" i="2"/>
  <c r="AH90" i="2"/>
  <c r="AH88" i="2"/>
  <c r="AH87" i="2"/>
  <c r="AH84" i="2"/>
  <c r="AH83" i="2"/>
  <c r="AH81" i="2"/>
  <c r="AH80" i="2"/>
  <c r="AH75" i="2"/>
  <c r="AH70" i="2"/>
  <c r="AH69" i="2"/>
  <c r="AH68" i="2"/>
  <c r="AH65" i="2"/>
  <c r="AH64" i="2"/>
  <c r="AH63" i="2"/>
  <c r="AH62" i="2"/>
  <c r="AH61" i="2"/>
  <c r="AH60" i="2"/>
  <c r="AH56" i="2"/>
  <c r="AH55" i="2"/>
  <c r="AH54" i="2"/>
  <c r="AH53" i="2"/>
  <c r="AH50" i="2"/>
  <c r="AH48" i="2"/>
  <c r="AH47" i="2"/>
  <c r="AH46" i="2"/>
  <c r="AH45" i="2"/>
  <c r="AH44" i="2"/>
  <c r="AH42" i="2"/>
  <c r="AH41" i="2"/>
  <c r="AH40" i="2"/>
  <c r="AH39" i="2"/>
  <c r="AH38" i="2"/>
  <c r="AH37" i="2"/>
  <c r="AH36" i="2"/>
  <c r="AH35" i="2"/>
  <c r="AH34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8" i="2"/>
  <c r="AH7" i="2"/>
  <c r="AH35" i="1" l="1"/>
  <c r="AH51" i="1"/>
  <c r="AH49" i="2" s="1"/>
  <c r="AH110" i="1"/>
  <c r="AH106" i="2" s="1"/>
  <c r="AH90" i="1"/>
  <c r="AH86" i="2" s="1"/>
  <c r="AH11" i="1"/>
  <c r="AH10" i="1" l="1"/>
  <c r="AH11" i="2"/>
  <c r="AH34" i="1"/>
  <c r="AH32" i="2" s="1"/>
  <c r="AH33" i="2"/>
  <c r="AH115" i="1"/>
  <c r="AH111" i="2" s="1"/>
  <c r="AH6" i="1" l="1"/>
  <c r="AH6" i="2" s="1"/>
  <c r="AH10" i="2"/>
  <c r="AG110" i="1"/>
  <c r="AG35" i="1" l="1"/>
  <c r="AG51" i="1"/>
  <c r="AG116" i="2" l="1"/>
  <c r="AG113" i="2"/>
  <c r="AG112" i="2"/>
  <c r="AG110" i="2"/>
  <c r="AG109" i="2"/>
  <c r="AG107" i="2"/>
  <c r="AG106" i="2"/>
  <c r="AG105" i="2"/>
  <c r="AG100" i="2"/>
  <c r="AG99" i="2"/>
  <c r="AG98" i="2"/>
  <c r="AG97" i="2"/>
  <c r="AG96" i="2"/>
  <c r="AG95" i="2"/>
  <c r="AG94" i="2"/>
  <c r="AG93" i="2"/>
  <c r="AG92" i="2"/>
  <c r="AG91" i="2"/>
  <c r="AG90" i="2"/>
  <c r="AG88" i="2"/>
  <c r="AG87" i="2"/>
  <c r="AG84" i="2"/>
  <c r="AG83" i="2"/>
  <c r="AG81" i="2"/>
  <c r="AG80" i="2"/>
  <c r="AG75" i="2"/>
  <c r="AG70" i="2"/>
  <c r="AG69" i="2"/>
  <c r="AG68" i="2"/>
  <c r="AG65" i="2"/>
  <c r="AG64" i="2"/>
  <c r="AG63" i="2"/>
  <c r="AG62" i="2"/>
  <c r="AG60" i="2"/>
  <c r="AG56" i="2"/>
  <c r="AG55" i="2"/>
  <c r="AG54" i="2"/>
  <c r="AG53" i="2"/>
  <c r="AG50" i="2"/>
  <c r="AG49" i="2"/>
  <c r="AG48" i="2"/>
  <c r="AG47" i="2"/>
  <c r="AG46" i="2"/>
  <c r="AG45" i="2"/>
  <c r="AG44" i="2"/>
  <c r="AG42" i="2"/>
  <c r="AG41" i="2"/>
  <c r="AG40" i="2"/>
  <c r="AG39" i="2"/>
  <c r="AG38" i="2"/>
  <c r="AG37" i="2"/>
  <c r="AG36" i="2"/>
  <c r="AG35" i="2"/>
  <c r="AG34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8" i="2"/>
  <c r="AG7" i="2"/>
  <c r="AG111" i="2"/>
  <c r="AG108" i="2"/>
  <c r="AG63" i="1"/>
  <c r="AG61" i="2" s="1"/>
  <c r="AG34" i="1" l="1"/>
  <c r="AG90" i="1"/>
  <c r="AG86" i="2" s="1"/>
  <c r="AG33" i="2"/>
  <c r="AG11" i="1"/>
  <c r="AG10" i="1" l="1"/>
  <c r="AG11" i="2"/>
  <c r="AG32" i="2"/>
  <c r="AG6" i="1" l="1"/>
  <c r="AG6" i="2" s="1"/>
  <c r="AG10" i="2"/>
  <c r="AG89" i="1"/>
  <c r="AG106" i="1" l="1"/>
  <c r="AG85" i="2"/>
  <c r="AE110" i="1"/>
  <c r="AE112" i="1"/>
  <c r="AF112" i="1"/>
  <c r="AG102" i="2" l="1"/>
  <c r="AG108" i="1"/>
  <c r="AG104" i="2" s="1"/>
  <c r="AG107" i="1"/>
  <c r="AG103" i="2" s="1"/>
  <c r="AF63" i="1" l="1"/>
  <c r="AF35" i="1" l="1"/>
  <c r="AF34" i="1" s="1"/>
  <c r="AF51" i="1" l="1"/>
  <c r="AF110" i="1"/>
  <c r="AF106" i="2" s="1"/>
  <c r="AF105" i="2" l="1"/>
  <c r="AD109" i="1"/>
  <c r="AF107" i="2" l="1"/>
  <c r="AF108" i="2"/>
  <c r="AF109" i="2"/>
  <c r="AF110" i="2"/>
  <c r="AF112" i="2"/>
  <c r="AF113" i="2"/>
  <c r="AF115" i="1"/>
  <c r="AF111" i="2" s="1"/>
  <c r="AE35" i="1" l="1"/>
  <c r="AF116" i="2" l="1"/>
  <c r="AF90" i="2"/>
  <c r="AF91" i="2"/>
  <c r="AF92" i="2"/>
  <c r="AF93" i="2"/>
  <c r="AF94" i="2"/>
  <c r="AF95" i="2"/>
  <c r="AF96" i="2"/>
  <c r="AF97" i="2"/>
  <c r="AF98" i="2"/>
  <c r="AF99" i="2"/>
  <c r="AF100" i="2"/>
  <c r="AF87" i="2"/>
  <c r="AF88" i="2"/>
  <c r="AF84" i="2"/>
  <c r="AF83" i="2"/>
  <c r="AF81" i="2"/>
  <c r="AF80" i="2"/>
  <c r="AF75" i="2"/>
  <c r="AF68" i="2"/>
  <c r="AF69" i="2"/>
  <c r="AF70" i="2"/>
  <c r="AF62" i="2"/>
  <c r="AF63" i="2"/>
  <c r="AF64" i="2"/>
  <c r="AF65" i="2"/>
  <c r="AF61" i="2"/>
  <c r="AF60" i="2"/>
  <c r="AF53" i="2"/>
  <c r="AF54" i="2"/>
  <c r="AF55" i="2"/>
  <c r="AF56" i="2"/>
  <c r="AF44" i="2"/>
  <c r="AF45" i="2"/>
  <c r="AF46" i="2"/>
  <c r="AF47" i="2"/>
  <c r="AF48" i="2"/>
  <c r="AF49" i="2"/>
  <c r="AF50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4" i="2"/>
  <c r="AF35" i="2"/>
  <c r="AF36" i="2"/>
  <c r="AF37" i="2"/>
  <c r="AF38" i="2"/>
  <c r="AF39" i="2"/>
  <c r="AF40" i="2"/>
  <c r="AF41" i="2"/>
  <c r="AF42" i="2"/>
  <c r="AF8" i="2"/>
  <c r="AF7" i="2"/>
  <c r="AF90" i="1" l="1"/>
  <c r="AF86" i="2" s="1"/>
  <c r="AF11" i="1"/>
  <c r="AF11" i="2" s="1"/>
  <c r="AF10" i="1" l="1"/>
  <c r="AF6" i="1" l="1"/>
  <c r="AF6" i="2" s="1"/>
  <c r="AF10" i="2"/>
  <c r="AF32" i="2"/>
  <c r="AF33" i="2"/>
  <c r="AF89" i="1" l="1"/>
  <c r="AF107" i="1" s="1"/>
  <c r="AF103" i="2" l="1"/>
  <c r="AF108" i="1"/>
  <c r="AF104" i="2" s="1"/>
  <c r="AF106" i="1"/>
  <c r="AF102" i="2" s="1"/>
  <c r="AF85" i="2"/>
  <c r="AE115" i="1"/>
  <c r="AE116" i="2" l="1"/>
  <c r="AE105" i="2"/>
  <c r="AE107" i="2"/>
  <c r="AE108" i="2"/>
  <c r="AE109" i="2"/>
  <c r="AE110" i="2"/>
  <c r="AE111" i="2"/>
  <c r="AE112" i="2"/>
  <c r="AE113" i="2"/>
  <c r="AE90" i="2"/>
  <c r="AE91" i="2"/>
  <c r="AE92" i="2"/>
  <c r="AE93" i="2"/>
  <c r="AE94" i="2"/>
  <c r="AE95" i="2"/>
  <c r="AE96" i="2"/>
  <c r="AE97" i="2"/>
  <c r="AE98" i="2"/>
  <c r="AE99" i="2"/>
  <c r="AE100" i="2"/>
  <c r="AE83" i="2"/>
  <c r="AE84" i="2"/>
  <c r="AE87" i="2"/>
  <c r="AE88" i="2"/>
  <c r="AE80" i="2"/>
  <c r="AE81" i="2"/>
  <c r="AE75" i="2"/>
  <c r="AE69" i="2"/>
  <c r="AE70" i="2"/>
  <c r="AE60" i="2"/>
  <c r="AE62" i="2"/>
  <c r="AE63" i="2"/>
  <c r="AE64" i="2"/>
  <c r="AE65" i="2"/>
  <c r="AE53" i="2"/>
  <c r="AE54" i="2"/>
  <c r="AE55" i="2"/>
  <c r="AE56" i="2"/>
  <c r="AE44" i="2"/>
  <c r="AE45" i="2"/>
  <c r="AE46" i="2"/>
  <c r="AE47" i="2"/>
  <c r="AE48" i="2"/>
  <c r="AE49" i="2"/>
  <c r="AE50" i="2"/>
  <c r="AE8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4" i="2"/>
  <c r="AE35" i="2"/>
  <c r="AE36" i="2"/>
  <c r="AE37" i="2"/>
  <c r="AE38" i="2"/>
  <c r="AE39" i="2"/>
  <c r="AE40" i="2"/>
  <c r="AE41" i="2"/>
  <c r="AE42" i="2"/>
  <c r="AE7" i="2"/>
  <c r="AD7" i="2"/>
  <c r="AD8" i="2"/>
  <c r="AD10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4" i="2"/>
  <c r="AD35" i="2"/>
  <c r="AD36" i="2"/>
  <c r="AD37" i="2"/>
  <c r="AD38" i="2"/>
  <c r="AD39" i="2"/>
  <c r="AD40" i="2"/>
  <c r="AD41" i="2"/>
  <c r="AD42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60" i="2"/>
  <c r="AD62" i="2"/>
  <c r="AD63" i="2"/>
  <c r="AD64" i="2"/>
  <c r="AD65" i="2"/>
  <c r="AD69" i="2"/>
  <c r="AD70" i="2"/>
  <c r="AD75" i="2"/>
  <c r="AD80" i="2"/>
  <c r="AD81" i="2"/>
  <c r="AD82" i="2"/>
  <c r="AD83" i="2"/>
  <c r="AD87" i="2"/>
  <c r="AD88" i="2"/>
  <c r="AD90" i="2"/>
  <c r="AD91" i="2"/>
  <c r="AD92" i="2"/>
  <c r="AD93" i="2"/>
  <c r="AD94" i="2"/>
  <c r="AD95" i="2"/>
  <c r="AD96" i="2"/>
  <c r="AD97" i="2"/>
  <c r="AD98" i="2"/>
  <c r="AD99" i="2"/>
  <c r="AD100" i="2"/>
  <c r="AD107" i="2"/>
  <c r="AD108" i="2"/>
  <c r="AD109" i="2"/>
  <c r="AD110" i="2"/>
  <c r="AD111" i="2"/>
  <c r="AD112" i="2"/>
  <c r="AD113" i="2"/>
  <c r="AE106" i="2"/>
  <c r="AD105" i="2"/>
  <c r="AD110" i="1" l="1"/>
  <c r="AD106" i="2" s="1"/>
  <c r="AE90" i="1"/>
  <c r="AE86" i="2" s="1"/>
  <c r="AD87" i="1"/>
  <c r="AD84" i="2" s="1"/>
  <c r="AE70" i="1"/>
  <c r="AE33" i="2"/>
  <c r="AE11" i="1"/>
  <c r="AE68" i="2" l="1"/>
  <c r="AE63" i="1"/>
  <c r="AE11" i="2"/>
  <c r="AE10" i="1"/>
  <c r="AE34" i="1" l="1"/>
  <c r="AE61" i="2"/>
  <c r="AE10" i="2"/>
  <c r="AE6" i="1"/>
  <c r="AE32" i="2"/>
  <c r="AD90" i="1"/>
  <c r="AD86" i="2" s="1"/>
  <c r="AE6" i="2" l="1"/>
  <c r="AE89" i="1"/>
  <c r="AC60" i="2"/>
  <c r="AC65" i="2"/>
  <c r="AC85" i="2"/>
  <c r="AD116" i="2"/>
  <c r="AC116" i="2"/>
  <c r="AE108" i="1" l="1"/>
  <c r="AE104" i="2" s="1"/>
  <c r="AE107" i="1"/>
  <c r="AE103" i="2" s="1"/>
  <c r="AE85" i="2"/>
  <c r="AE106" i="1"/>
  <c r="AE102" i="2" s="1"/>
  <c r="AD70" i="1"/>
  <c r="AD35" i="1"/>
  <c r="AD11" i="1"/>
  <c r="AD11" i="2" s="1"/>
  <c r="AD6" i="1"/>
  <c r="AD6" i="2" s="1"/>
  <c r="AD33" i="2" l="1"/>
  <c r="AD68" i="2"/>
  <c r="AD63" i="1"/>
  <c r="AD61" i="2" s="1"/>
  <c r="AC6" i="2"/>
  <c r="AC7" i="2"/>
  <c r="AC8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1" i="2"/>
  <c r="AC62" i="2"/>
  <c r="AC63" i="2"/>
  <c r="AC64" i="2"/>
  <c r="AC75" i="2"/>
  <c r="AC78" i="2"/>
  <c r="AC80" i="2"/>
  <c r="AC81" i="2"/>
  <c r="AC86" i="2"/>
  <c r="AC87" i="2"/>
  <c r="AC88" i="2"/>
  <c r="AC90" i="2"/>
  <c r="AC91" i="2"/>
  <c r="AC92" i="2"/>
  <c r="AC93" i="2"/>
  <c r="AC94" i="2"/>
  <c r="AC95" i="2"/>
  <c r="AC96" i="2"/>
  <c r="AC97" i="2"/>
  <c r="AC98" i="2"/>
  <c r="AC99" i="2"/>
  <c r="AC100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D34" i="1" l="1"/>
  <c r="AD32" i="2" s="1"/>
  <c r="AD89" i="1"/>
  <c r="AB80" i="2"/>
  <c r="AB116" i="2"/>
  <c r="AA116" i="2"/>
  <c r="AB113" i="2"/>
  <c r="AA113" i="2"/>
  <c r="AB112" i="2"/>
  <c r="AA112" i="2"/>
  <c r="AB111" i="2"/>
  <c r="AA111" i="2"/>
  <c r="AB110" i="2"/>
  <c r="AA110" i="2"/>
  <c r="AB109" i="2"/>
  <c r="AA109" i="2"/>
  <c r="AB108" i="2"/>
  <c r="AA108" i="2"/>
  <c r="AB107" i="2"/>
  <c r="AA107" i="2"/>
  <c r="AB106" i="2"/>
  <c r="AA106" i="2"/>
  <c r="AB105" i="2"/>
  <c r="AA105" i="2"/>
  <c r="AB104" i="2"/>
  <c r="AA104" i="2"/>
  <c r="AB103" i="2"/>
  <c r="AA103" i="2"/>
  <c r="AB102" i="2"/>
  <c r="AA102" i="2"/>
  <c r="AB100" i="2"/>
  <c r="AA100" i="2"/>
  <c r="AB99" i="2"/>
  <c r="AB98" i="2"/>
  <c r="AA98" i="2"/>
  <c r="AB97" i="2"/>
  <c r="AA97" i="2"/>
  <c r="AB96" i="2"/>
  <c r="AA96" i="2"/>
  <c r="AB95" i="2"/>
  <c r="AA95" i="2"/>
  <c r="AB94" i="2"/>
  <c r="AA94" i="2"/>
  <c r="AB93" i="2"/>
  <c r="AA93" i="2"/>
  <c r="AB92" i="2"/>
  <c r="AA92" i="2"/>
  <c r="AB91" i="2"/>
  <c r="AA91" i="2"/>
  <c r="AB90" i="2"/>
  <c r="AA90" i="2"/>
  <c r="AB88" i="2"/>
  <c r="AA88" i="2"/>
  <c r="AB87" i="2"/>
  <c r="AA87" i="2"/>
  <c r="AB86" i="2"/>
  <c r="AA86" i="2"/>
  <c r="AB85" i="2"/>
  <c r="AA85" i="2"/>
  <c r="AB81" i="2"/>
  <c r="AA81" i="2"/>
  <c r="AB78" i="2"/>
  <c r="AA78" i="2"/>
  <c r="AB75" i="2"/>
  <c r="AA75" i="2"/>
  <c r="AB64" i="2"/>
  <c r="AA64" i="2"/>
  <c r="AB63" i="2"/>
  <c r="AA63" i="2"/>
  <c r="AB62" i="2"/>
  <c r="AA62" i="2"/>
  <c r="AB61" i="2"/>
  <c r="AA61" i="2"/>
  <c r="AB56" i="2"/>
  <c r="AA56" i="2"/>
  <c r="AB55" i="2"/>
  <c r="AA55" i="2"/>
  <c r="AB54" i="2"/>
  <c r="AA54" i="2"/>
  <c r="AB53" i="2"/>
  <c r="AA53" i="2"/>
  <c r="AB52" i="2"/>
  <c r="AA52" i="2"/>
  <c r="AB51" i="2"/>
  <c r="AA51" i="2"/>
  <c r="AB50" i="2"/>
  <c r="AA50" i="2"/>
  <c r="AB49" i="2"/>
  <c r="AA49" i="2"/>
  <c r="AB48" i="2"/>
  <c r="AA48" i="2"/>
  <c r="AB47" i="2"/>
  <c r="AA47" i="2"/>
  <c r="AB46" i="2"/>
  <c r="AA46" i="2"/>
  <c r="AB45" i="2"/>
  <c r="AA45" i="2"/>
  <c r="AB44" i="2"/>
  <c r="AA44" i="2"/>
  <c r="AB42" i="2"/>
  <c r="AA42" i="2"/>
  <c r="AB41" i="2"/>
  <c r="AA41" i="2"/>
  <c r="AB40" i="2"/>
  <c r="AA40" i="2"/>
  <c r="AB39" i="2"/>
  <c r="AA39" i="2"/>
  <c r="AB38" i="2"/>
  <c r="AA38" i="2"/>
  <c r="AB37" i="2"/>
  <c r="AA37" i="2"/>
  <c r="AB36" i="2"/>
  <c r="AA36" i="2"/>
  <c r="AB35" i="2"/>
  <c r="AA35" i="2"/>
  <c r="AB34" i="2"/>
  <c r="AA34" i="2"/>
  <c r="AB33" i="2"/>
  <c r="AA33" i="2"/>
  <c r="AB32" i="2"/>
  <c r="AA32" i="2"/>
  <c r="AB31" i="2"/>
  <c r="AA31" i="2"/>
  <c r="AB30" i="2"/>
  <c r="AA30" i="2"/>
  <c r="AB29" i="2"/>
  <c r="AA29" i="2"/>
  <c r="AB28" i="2"/>
  <c r="AA28" i="2"/>
  <c r="AB27" i="2"/>
  <c r="AA27" i="2"/>
  <c r="AB26" i="2"/>
  <c r="AA26" i="2"/>
  <c r="AB25" i="2"/>
  <c r="AA25" i="2"/>
  <c r="AB24" i="2"/>
  <c r="AA24" i="2"/>
  <c r="AB23" i="2"/>
  <c r="AA23" i="2"/>
  <c r="AB22" i="2"/>
  <c r="AA22" i="2"/>
  <c r="AB21" i="2"/>
  <c r="AA21" i="2"/>
  <c r="AB20" i="2"/>
  <c r="AA20" i="2"/>
  <c r="AB19" i="2"/>
  <c r="AA19" i="2"/>
  <c r="AB18" i="2"/>
  <c r="AA18" i="2"/>
  <c r="AB17" i="2"/>
  <c r="AA17" i="2"/>
  <c r="AB16" i="2"/>
  <c r="AA16" i="2"/>
  <c r="AB15" i="2"/>
  <c r="AA15" i="2"/>
  <c r="AB14" i="2"/>
  <c r="AA14" i="2"/>
  <c r="AB13" i="2"/>
  <c r="AA13" i="2"/>
  <c r="AB12" i="2"/>
  <c r="AA12" i="2"/>
  <c r="AB11" i="2"/>
  <c r="AA11" i="2"/>
  <c r="AB10" i="2"/>
  <c r="AA10" i="2"/>
  <c r="AB8" i="2"/>
  <c r="AA8" i="2"/>
  <c r="AB7" i="2"/>
  <c r="AA7" i="2"/>
  <c r="AB6" i="2"/>
  <c r="AA6" i="2"/>
  <c r="Z116" i="2"/>
  <c r="Z113" i="2"/>
  <c r="Z112" i="2"/>
  <c r="Z111" i="2"/>
  <c r="Z110" i="2"/>
  <c r="Z109" i="2"/>
  <c r="Z108" i="2"/>
  <c r="Z107" i="2"/>
  <c r="Z106" i="2"/>
  <c r="Z105" i="2"/>
  <c r="Z104" i="2"/>
  <c r="Z103" i="2"/>
  <c r="Z102" i="2"/>
  <c r="Z100" i="2"/>
  <c r="Z98" i="2"/>
  <c r="Z97" i="2"/>
  <c r="Z96" i="2"/>
  <c r="Z95" i="2"/>
  <c r="Z94" i="2"/>
  <c r="Z93" i="2"/>
  <c r="Z92" i="2"/>
  <c r="Z91" i="2"/>
  <c r="Z90" i="2"/>
  <c r="Z88" i="2"/>
  <c r="Z87" i="2"/>
  <c r="Z86" i="2"/>
  <c r="Z85" i="2"/>
  <c r="Z81" i="2"/>
  <c r="Z78" i="2"/>
  <c r="Z75" i="2"/>
  <c r="Z64" i="2"/>
  <c r="Z63" i="2"/>
  <c r="Z62" i="2"/>
  <c r="Z61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8" i="2"/>
  <c r="Z7" i="2"/>
  <c r="Z6" i="2"/>
  <c r="AD104" i="2" l="1"/>
  <c r="AD85" i="2"/>
  <c r="AD103" i="2"/>
  <c r="AD106" i="1"/>
  <c r="AD102" i="2" s="1"/>
  <c r="AH89" i="1"/>
  <c r="AH106" i="1" l="1"/>
  <c r="AH102" i="2" s="1"/>
  <c r="AH85" i="2"/>
  <c r="AH108" i="1" l="1"/>
  <c r="AH104" i="2" s="1"/>
  <c r="AH107" i="1"/>
  <c r="AH103" i="2" s="1"/>
</calcChain>
</file>

<file path=xl/sharedStrings.xml><?xml version="1.0" encoding="utf-8"?>
<sst xmlns="http://schemas.openxmlformats.org/spreadsheetml/2006/main" count="450" uniqueCount="221">
  <si>
    <t xml:space="preserve">TREGUESIT FISKALË SIPAS BUXHETIT TË KONSOLIDUAR </t>
  </si>
  <si>
    <t xml:space="preserve">në milion Lekë </t>
  </si>
  <si>
    <t>E  M  Ë R  T  I  M  I</t>
  </si>
  <si>
    <t>I T E M S</t>
  </si>
  <si>
    <t>TOTALI TË ARDHURAVE</t>
  </si>
  <si>
    <t>TOTAL REVENUE</t>
  </si>
  <si>
    <t>Ndihmat</t>
  </si>
  <si>
    <t>Grants</t>
  </si>
  <si>
    <t>nga te cilat: mbështetje buxhetore nga KE</t>
  </si>
  <si>
    <t>from which: budgetary support from EC</t>
  </si>
  <si>
    <t>Të ardhura tatimore</t>
  </si>
  <si>
    <t>Tax Revenue</t>
  </si>
  <si>
    <t>Nga tatimet dhe doganat</t>
  </si>
  <si>
    <t>From tax offices and customs</t>
  </si>
  <si>
    <t>Tatimi mbi vlerën e shtuar</t>
  </si>
  <si>
    <t>V. A. T</t>
  </si>
  <si>
    <t>Tatmi mbi fitimin</t>
  </si>
  <si>
    <t>Profit Tax</t>
  </si>
  <si>
    <t>Akcizat</t>
  </si>
  <si>
    <t>Excise Tax</t>
  </si>
  <si>
    <t>Tatimi mbi të ardhurat personale</t>
  </si>
  <si>
    <t>Personal Income Tax</t>
  </si>
  <si>
    <t>Taksa nacionale dhe të tjera</t>
  </si>
  <si>
    <t>National Taxes and others</t>
  </si>
  <si>
    <t>Taksa doganore</t>
  </si>
  <si>
    <t>Custom Duties</t>
  </si>
  <si>
    <t>Të ardhura nga pushteti lokal</t>
  </si>
  <si>
    <t>Revenues from Local Gov.</t>
  </si>
  <si>
    <t>Taksa lokale</t>
  </si>
  <si>
    <t>Local Taxes</t>
  </si>
  <si>
    <t>Tatimi mbi pasurinë (ndërtesat)</t>
  </si>
  <si>
    <t>Propety tax (bildings)</t>
  </si>
  <si>
    <t>Tatimi i thjeshtuar mbi fitimin e biznesit të vogël</t>
  </si>
  <si>
    <t>Small Business Tax</t>
  </si>
  <si>
    <t>Të ardhura nga fondet speciale</t>
  </si>
  <si>
    <t>Social Ins. Contributions</t>
  </si>
  <si>
    <t>Sigurimi shoqëror</t>
  </si>
  <si>
    <t>Social Insurance</t>
  </si>
  <si>
    <t>Sigurimi shëndetësor</t>
  </si>
  <si>
    <t>Health insurance</t>
  </si>
  <si>
    <t>Të ardhurat për kompensimin në vlerë të pronarëve</t>
  </si>
  <si>
    <t>Revenue for owners compensation</t>
  </si>
  <si>
    <t>Të ardhura jo-tatimore</t>
  </si>
  <si>
    <t>Nontax Revenue</t>
  </si>
  <si>
    <t>Transferimi i fitimit nga Banka e Shqipërisë</t>
  </si>
  <si>
    <t>Profit transfered from BOA</t>
  </si>
  <si>
    <t>Budgetary institutions revenue</t>
  </si>
  <si>
    <t>Dividenti</t>
  </si>
  <si>
    <t>Divident</t>
  </si>
  <si>
    <t>Tarifat shërbimeve</t>
  </si>
  <si>
    <t>Revenue form services tariffs</t>
  </si>
  <si>
    <t>Të tjera, nga të cilat:</t>
  </si>
  <si>
    <t>Other revenue</t>
  </si>
  <si>
    <t>TOTALI I SHPENZIMEVE</t>
  </si>
  <si>
    <t>TOTAL EXPENDITURE</t>
  </si>
  <si>
    <t>Shpenzime Korrente</t>
  </si>
  <si>
    <t>Current Expenditures</t>
  </si>
  <si>
    <t>Personeli</t>
  </si>
  <si>
    <t>Personnel expenditures</t>
  </si>
  <si>
    <t>Paga</t>
  </si>
  <si>
    <t>Wages</t>
  </si>
  <si>
    <t>Kontributi për sigurime shoqërore</t>
  </si>
  <si>
    <t>Social insurance contributions</t>
  </si>
  <si>
    <t>Arsimi i lartë nga të ardhurat e veta</t>
  </si>
  <si>
    <t>Interesat</t>
  </si>
  <si>
    <t>Interest</t>
  </si>
  <si>
    <t xml:space="preserve"> Të brendshme</t>
  </si>
  <si>
    <t>Domestic</t>
  </si>
  <si>
    <t xml:space="preserve"> Të huaja</t>
  </si>
  <si>
    <t>Foreign</t>
  </si>
  <si>
    <t>Shpenzime operative e mirëmbajtje</t>
  </si>
  <si>
    <t>Operational &amp; Maintenance</t>
  </si>
  <si>
    <t>Subvencionet</t>
  </si>
  <si>
    <t>Subsidies</t>
  </si>
  <si>
    <t>Mbeshtetje per Energjine</t>
  </si>
  <si>
    <t>Support for energy</t>
  </si>
  <si>
    <t>Shpenzime për fondet speciale</t>
  </si>
  <si>
    <t>Social insurance outlays</t>
  </si>
  <si>
    <t>Sigurime shoqërore</t>
  </si>
  <si>
    <t>Social insurance</t>
  </si>
  <si>
    <t>Sigurime shëndetësore</t>
  </si>
  <si>
    <t>Shpenzime për kompensimin në vlerë të pronarëve</t>
  </si>
  <si>
    <t>Compensation in value to owners</t>
  </si>
  <si>
    <t xml:space="preserve">Buxheti lokal </t>
  </si>
  <si>
    <t>Local Budget</t>
  </si>
  <si>
    <t>Granti nga Buxheti i Shtetit per pushtetin vendor</t>
  </si>
  <si>
    <t>Grants from Cent.Gov. to Loc.Gov</t>
  </si>
  <si>
    <t>Buxheti lokal (të ardhurat e veta tatimore)</t>
  </si>
  <si>
    <t>Buxheti lokal (të ardhurat e veta jo-tatimore)</t>
  </si>
  <si>
    <t>Financimi i huaj vendor dhe te tjera te mbartura</t>
  </si>
  <si>
    <t xml:space="preserve">Transferta të tjera </t>
  </si>
  <si>
    <t>Other expenditures</t>
  </si>
  <si>
    <t>Pagesa e papunësisë</t>
  </si>
  <si>
    <t>Unemployment insurance benefits</t>
  </si>
  <si>
    <t>Ndihma ekonomike</t>
  </si>
  <si>
    <t>Social assistance</t>
  </si>
  <si>
    <t>Kompensim për të përndjekurit politikë</t>
  </si>
  <si>
    <t>Compensation for the political persecuted</t>
  </si>
  <si>
    <t>Kompensim për energjinë elektrike</t>
  </si>
  <si>
    <t>Compensation for electric energy</t>
  </si>
  <si>
    <t>Subvecion për të pastrehët</t>
  </si>
  <si>
    <t>Subsidies for the homeless</t>
  </si>
  <si>
    <t>Kompensim në vlerë i pronarëve</t>
  </si>
  <si>
    <t>Shpenzime kapitale</t>
  </si>
  <si>
    <t>Capital expenditures</t>
  </si>
  <si>
    <t>Financimi i brendshëm</t>
  </si>
  <si>
    <t>Domestically financing from which:</t>
  </si>
  <si>
    <t>Arsim i lartë nga të ardhurat e veta</t>
  </si>
  <si>
    <t>High educaiton from its own revenues</t>
  </si>
  <si>
    <t>Financimi i huaj</t>
  </si>
  <si>
    <t>Foreign financing</t>
  </si>
  <si>
    <t xml:space="preserve">    Nga te cilat: energjia</t>
  </si>
  <si>
    <t>Shpronësime</t>
  </si>
  <si>
    <t>Transferta kapitale për OST</t>
  </si>
  <si>
    <t>Detyrimet e prapambetura</t>
  </si>
  <si>
    <t>Unpaid bills</t>
  </si>
  <si>
    <t>Detyrimet e infrastrukturës</t>
  </si>
  <si>
    <t>Infrastructure</t>
  </si>
  <si>
    <t>Detyrimet tatimore</t>
  </si>
  <si>
    <t>Taxes</t>
  </si>
  <si>
    <t>Të tjera</t>
  </si>
  <si>
    <t>Others</t>
  </si>
  <si>
    <t>Other transfers</t>
  </si>
  <si>
    <t>Kosto Int. të ristruktur. të bankës</t>
  </si>
  <si>
    <t>Rindërtimi i Gërdecit TS</t>
  </si>
  <si>
    <t>Hua e dhene per sis. energj. e te tjera nga burimet e brendshme</t>
  </si>
  <si>
    <t>Hua e kthyer nga sektorin energjitik</t>
  </si>
  <si>
    <t>Transferime kapitale</t>
  </si>
  <si>
    <t>Fond shpronesimi</t>
  </si>
  <si>
    <t>Expropriation fund</t>
  </si>
  <si>
    <t xml:space="preserve"> DEFIÇITI</t>
  </si>
  <si>
    <t>OVERALL DEFICIT</t>
  </si>
  <si>
    <t>FINANCIMI DEFIÇITIT</t>
  </si>
  <si>
    <t>DEFICIT FINANCING</t>
  </si>
  <si>
    <t xml:space="preserve"> I brendshëm</t>
  </si>
  <si>
    <t>Të ardhura nga privatizimi</t>
  </si>
  <si>
    <t>Privatization receipts</t>
  </si>
  <si>
    <t>Pagesa e prapambetur e TVSH së rimbursueshme_Kurum</t>
  </si>
  <si>
    <t>Hua-marrje e brendshme (neto)</t>
  </si>
  <si>
    <t>Domestic Borrowing</t>
  </si>
  <si>
    <t>Others, from which:</t>
  </si>
  <si>
    <t>Ndryshimi i gjendjes së likuiditetit në TSA</t>
  </si>
  <si>
    <t>Change of liquidity stock in TSA</t>
  </si>
  <si>
    <t>I huaj</t>
  </si>
  <si>
    <t>Hua afatgjatë (e marrë)</t>
  </si>
  <si>
    <t>Long-term Loan(Drawings)</t>
  </si>
  <si>
    <t>Per projekte</t>
  </si>
  <si>
    <t>from projects</t>
  </si>
  <si>
    <t>Eurobond</t>
  </si>
  <si>
    <t>from Eurobond</t>
  </si>
  <si>
    <t xml:space="preserve">Ndryshimi i gjendjes së arkës </t>
  </si>
  <si>
    <t xml:space="preserve">Chang. of stat. Account </t>
  </si>
  <si>
    <t>Ripagesat</t>
  </si>
  <si>
    <t>Repayments</t>
  </si>
  <si>
    <t>for Eurobond</t>
  </si>
  <si>
    <t>Mbështetje buxhetore (hua nga FMN, BB)</t>
  </si>
  <si>
    <t>Budgetary support (loans from IMF, WB)</t>
  </si>
  <si>
    <t>MEMO:</t>
  </si>
  <si>
    <t>Balanca e përgjithshme (deficiti përgjithshëm)</t>
  </si>
  <si>
    <t>Overall balance</t>
  </si>
  <si>
    <t>Balanca korente</t>
  </si>
  <si>
    <t>Current balance</t>
  </si>
  <si>
    <t>Balanca primare</t>
  </si>
  <si>
    <t>Primary balance</t>
  </si>
  <si>
    <t>Gjendja e likuiditetit në TSA (stok)</t>
  </si>
  <si>
    <t>Liquidity stock in TSA (stock)</t>
  </si>
  <si>
    <t>Borxhi publik NETO nga gjendja e likuiditetit në TSA (stok)</t>
  </si>
  <si>
    <t>Public debt NET of liquidity stock in TSA (stock)</t>
  </si>
  <si>
    <t>Borxhi publik (stok)</t>
  </si>
  <si>
    <t>Public Debt (stock)</t>
  </si>
  <si>
    <t>Borxhi publik nga buxheti (stok)</t>
  </si>
  <si>
    <t>Public Debt from the budget (stock)</t>
  </si>
  <si>
    <t>I brendshëm (stok)</t>
  </si>
  <si>
    <t>Domestic (stock)</t>
  </si>
  <si>
    <t>I huaj (stok)</t>
  </si>
  <si>
    <t>Foreign (stock), from which:</t>
  </si>
  <si>
    <t>Borxhi publik jashtë buxhetit (stok)</t>
  </si>
  <si>
    <t>Extra-budgetary public debt (stock)</t>
  </si>
  <si>
    <t>Pushteti vendor (stok)</t>
  </si>
  <si>
    <t>Local governent (stock)</t>
  </si>
  <si>
    <t>Borxhi publik i garantuar (stok)</t>
  </si>
  <si>
    <t>Garantied public debt (stock)</t>
  </si>
  <si>
    <t>Stoku i detyrimeve të papaguara (stok)</t>
  </si>
  <si>
    <t>Unpaid arrears (stock)</t>
  </si>
  <si>
    <t>PBB nominal</t>
  </si>
  <si>
    <t>Nominal GDP</t>
  </si>
  <si>
    <t>CONSOLIDATED FISCAL INDICATORS</t>
  </si>
  <si>
    <t>in % of GDP</t>
  </si>
  <si>
    <t>in million Lek</t>
  </si>
  <si>
    <t>Loc. Gov. from its own tax revenues</t>
  </si>
  <si>
    <t>Loc. Gov. from its own non-tax revenues</t>
  </si>
  <si>
    <t>Loc. Gov. Foreign financing and carry-overs</t>
  </si>
  <si>
    <t>From which: energy</t>
  </si>
  <si>
    <t>Expropriation</t>
  </si>
  <si>
    <t>Capital transfers to OST</t>
  </si>
  <si>
    <t>Costs for banks restructuring</t>
  </si>
  <si>
    <t>Reabilitation of Gerdec</t>
  </si>
  <si>
    <t>Lending to electricity sector</t>
  </si>
  <si>
    <t>Lending paid back by electricity sector</t>
  </si>
  <si>
    <t>Capital transfers</t>
  </si>
  <si>
    <t>Arrears payment for VAT refund to Kurum</t>
  </si>
  <si>
    <t xml:space="preserve">në % të PBB </t>
  </si>
  <si>
    <t>Të ardhura nga institucionet buxhetore</t>
  </si>
  <si>
    <t>Fondi Rezerve, Kontigjenca</t>
  </si>
  <si>
    <t>Shpenzime per Paketen Sociale anti-COVID19</t>
  </si>
  <si>
    <t>FondI i Rindertimit</t>
  </si>
  <si>
    <t>Nga qeverisja vendore</t>
  </si>
  <si>
    <t>Nga qeverisja qendrore</t>
  </si>
  <si>
    <t>Bonusi i lindjeve</t>
  </si>
  <si>
    <t>Birth bonus</t>
  </si>
  <si>
    <t>Reconstruction fund:</t>
  </si>
  <si>
    <t>Financed from Central Government</t>
  </si>
  <si>
    <t>Financed from Local Government</t>
  </si>
  <si>
    <t>Reserve fund/contigency</t>
  </si>
  <si>
    <t>Anti-Covid 19 social package expenditure</t>
  </si>
  <si>
    <t>Mbeshtetje buxhetore per sektorin energjitik</t>
  </si>
  <si>
    <t>Rezultati financiar I ISSH</t>
  </si>
  <si>
    <t>Te ardhurat nga Shpronesimet</t>
  </si>
  <si>
    <t>Transferte per llogarine e Fondit te Pensioneve ne BSH</t>
  </si>
  <si>
    <t xml:space="preserve">     nga te cilat: mbështetje buxhetore nga KE</t>
  </si>
  <si>
    <t xml:space="preserve">     nga te cilat: projekte te destinuara per investime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</si>
</sst>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);\(0\)"/>
    <numFmt numFmtId="165" formatCode="0.0_);\(0.0\)"/>
    <numFmt numFmtId="166" formatCode="_(* #,##0.00_);_(* \(#,##0.00\);_(* \-??_);_(@_)"/>
    <numFmt numFmtId="167" formatCode="#,##0.0"/>
    <numFmt numFmtId="168" formatCode="0.0"/>
    <numFmt numFmtId="169" formatCode="0.0000000"/>
    <numFmt numFmtId="170" formatCode="#,##0.0000000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u/>
      <sz val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name val="Arial Narrow"/>
      <family val="2"/>
    </font>
    <font>
      <sz val="10"/>
      <color theme="0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sz val="11"/>
      <color rgb="FF000000"/>
      <name val="Calibri"/>
      <family val="2"/>
      <charset val="238"/>
    </font>
    <font>
      <b/>
      <sz val="10"/>
      <name val="Arial Narrow"/>
      <family val="2"/>
    </font>
    <font>
      <i/>
      <sz val="10"/>
      <name val="Arial Narrow"/>
      <family val="2"/>
    </font>
    <font>
      <sz val="10"/>
      <color theme="0"/>
      <name val="Arial Narrow"/>
      <family val="2"/>
    </font>
    <font>
      <b/>
      <i/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31"/>
      </right>
      <top style="medium">
        <color indexed="8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medium">
        <color indexed="8"/>
      </top>
      <bottom style="thin">
        <color indexed="31"/>
      </bottom>
      <diagonal/>
    </border>
    <border>
      <left style="thin">
        <color indexed="31"/>
      </left>
      <right/>
      <top style="medium">
        <color indexed="8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 style="thin">
        <color theme="0" tint="-0.14993743705557422"/>
      </right>
      <top style="thin">
        <color indexed="3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31"/>
      </top>
      <bottom/>
      <diagonal/>
    </border>
    <border>
      <left/>
      <right style="thin">
        <color indexed="31"/>
      </right>
      <top/>
      <bottom style="medium">
        <color indexed="8"/>
      </bottom>
      <diagonal/>
    </border>
    <border>
      <left style="thin">
        <color indexed="31"/>
      </left>
      <right style="thin">
        <color indexed="31"/>
      </right>
      <top/>
      <bottom style="medium">
        <color indexed="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31"/>
      </top>
      <bottom/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31"/>
      </bottom>
      <diagonal/>
    </border>
  </borders>
  <cellStyleXfs count="2">
    <xf numFmtId="0" fontId="0" fillId="0" borderId="0"/>
    <xf numFmtId="166" fontId="1" fillId="0" borderId="0" applyFill="0" applyBorder="0" applyAlignment="0" applyProtection="0"/>
  </cellStyleXfs>
  <cellXfs count="189">
    <xf numFmtId="0" fontId="0" fillId="0" borderId="0" xfId="0"/>
    <xf numFmtId="0" fontId="2" fillId="0" borderId="0" xfId="0" applyFont="1"/>
    <xf numFmtId="165" fontId="3" fillId="0" borderId="8" xfId="0" applyNumberFormat="1" applyFont="1" applyBorder="1" applyAlignment="1">
      <alignment horizontal="left" indent="2"/>
    </xf>
    <xf numFmtId="3" fontId="4" fillId="0" borderId="13" xfId="0" applyNumberFormat="1" applyFont="1" applyBorder="1"/>
    <xf numFmtId="3" fontId="4" fillId="0" borderId="6" xfId="0" applyNumberFormat="1" applyFont="1" applyBorder="1"/>
    <xf numFmtId="167" fontId="4" fillId="0" borderId="13" xfId="0" applyNumberFormat="1" applyFont="1" applyBorder="1"/>
    <xf numFmtId="165" fontId="4" fillId="0" borderId="5" xfId="0" applyNumberFormat="1" applyFont="1" applyBorder="1" applyAlignment="1">
      <alignment horizontal="left"/>
    </xf>
    <xf numFmtId="165" fontId="5" fillId="0" borderId="12" xfId="0" applyNumberFormat="1" applyFont="1" applyBorder="1" applyAlignment="1">
      <alignment horizontal="left" indent="1"/>
    </xf>
    <xf numFmtId="165" fontId="5" fillId="0" borderId="5" xfId="0" applyNumberFormat="1" applyFont="1" applyBorder="1" applyAlignment="1">
      <alignment horizontal="left" indent="1"/>
    </xf>
    <xf numFmtId="0" fontId="4" fillId="0" borderId="0" xfId="0" applyFont="1"/>
    <xf numFmtId="164" fontId="4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164" fontId="4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164" fontId="4" fillId="0" borderId="2" xfId="0" applyNumberFormat="1" applyFont="1" applyBorder="1" applyAlignment="1">
      <alignment horizontal="center"/>
    </xf>
    <xf numFmtId="167" fontId="4" fillId="0" borderId="3" xfId="1" applyNumberFormat="1" applyFont="1" applyFill="1" applyBorder="1" applyAlignment="1" applyProtection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/>
    <xf numFmtId="167" fontId="4" fillId="0" borderId="6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left" indent="1"/>
    </xf>
    <xf numFmtId="164" fontId="3" fillId="0" borderId="7" xfId="0" applyNumberFormat="1" applyFont="1" applyBorder="1" applyAlignment="1">
      <alignment horizontal="right" indent="1"/>
    </xf>
    <xf numFmtId="167" fontId="4" fillId="0" borderId="6" xfId="1" applyNumberFormat="1" applyFont="1" applyFill="1" applyBorder="1" applyAlignment="1" applyProtection="1">
      <alignment horizontal="right"/>
    </xf>
    <xf numFmtId="164" fontId="5" fillId="0" borderId="5" xfId="0" applyNumberFormat="1" applyFont="1" applyBorder="1" applyAlignment="1">
      <alignment horizontal="left" indent="1"/>
    </xf>
    <xf numFmtId="164" fontId="5" fillId="0" borderId="7" xfId="0" applyNumberFormat="1" applyFont="1" applyBorder="1" applyAlignment="1">
      <alignment horizontal="right" indent="1"/>
    </xf>
    <xf numFmtId="164" fontId="3" fillId="0" borderId="5" xfId="0" applyNumberFormat="1" applyFont="1" applyBorder="1" applyAlignment="1">
      <alignment horizontal="left" indent="2"/>
    </xf>
    <xf numFmtId="167" fontId="2" fillId="0" borderId="6" xfId="0" applyNumberFormat="1" applyFont="1" applyBorder="1"/>
    <xf numFmtId="164" fontId="3" fillId="0" borderId="7" xfId="0" applyNumberFormat="1" applyFont="1" applyBorder="1" applyAlignment="1">
      <alignment horizontal="right" indent="2"/>
    </xf>
    <xf numFmtId="167" fontId="4" fillId="0" borderId="6" xfId="0" applyNumberFormat="1" applyFont="1" applyBorder="1"/>
    <xf numFmtId="0" fontId="2" fillId="0" borderId="0" xfId="0" applyFont="1" applyAlignment="1">
      <alignment horizontal="left" indent="2"/>
    </xf>
    <xf numFmtId="164" fontId="4" fillId="0" borderId="5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left" indent="2"/>
    </xf>
    <xf numFmtId="165" fontId="3" fillId="0" borderId="7" xfId="0" applyNumberFormat="1" applyFont="1" applyBorder="1" applyAlignment="1">
      <alignment horizontal="right" indent="2"/>
    </xf>
    <xf numFmtId="165" fontId="3" fillId="0" borderId="5" xfId="0" applyNumberFormat="1" applyFont="1" applyBorder="1" applyAlignment="1">
      <alignment horizontal="left" indent="3"/>
    </xf>
    <xf numFmtId="165" fontId="3" fillId="0" borderId="7" xfId="0" applyNumberFormat="1" applyFont="1" applyBorder="1" applyAlignment="1">
      <alignment horizontal="right" indent="3"/>
    </xf>
    <xf numFmtId="165" fontId="3" fillId="0" borderId="9" xfId="0" applyNumberFormat="1" applyFont="1" applyBorder="1" applyAlignment="1">
      <alignment horizontal="left" indent="2"/>
    </xf>
    <xf numFmtId="167" fontId="2" fillId="0" borderId="10" xfId="0" applyNumberFormat="1" applyFont="1" applyBorder="1"/>
    <xf numFmtId="165" fontId="3" fillId="0" borderId="11" xfId="0" applyNumberFormat="1" applyFont="1" applyBorder="1" applyAlignment="1">
      <alignment horizontal="right" indent="2"/>
    </xf>
    <xf numFmtId="165" fontId="3" fillId="0" borderId="9" xfId="0" applyNumberFormat="1" applyFont="1" applyBorder="1" applyAlignment="1">
      <alignment horizontal="left" indent="3"/>
    </xf>
    <xf numFmtId="164" fontId="6" fillId="0" borderId="0" xfId="0" applyNumberFormat="1" applyFont="1"/>
    <xf numFmtId="167" fontId="2" fillId="0" borderId="0" xfId="0" applyNumberFormat="1" applyFont="1"/>
    <xf numFmtId="164" fontId="6" fillId="0" borderId="0" xfId="0" applyNumberFormat="1" applyFont="1" applyAlignment="1">
      <alignment horizontal="right"/>
    </xf>
    <xf numFmtId="165" fontId="3" fillId="0" borderId="15" xfId="0" applyNumberFormat="1" applyFont="1" applyBorder="1" applyAlignment="1">
      <alignment horizontal="left" indent="2"/>
    </xf>
    <xf numFmtId="167" fontId="2" fillId="0" borderId="19" xfId="0" applyNumberFormat="1" applyFont="1" applyBorder="1"/>
    <xf numFmtId="165" fontId="3" fillId="0" borderId="0" xfId="0" applyNumberFormat="1" applyFont="1" applyAlignment="1">
      <alignment horizontal="left" indent="2"/>
    </xf>
    <xf numFmtId="165" fontId="3" fillId="0" borderId="0" xfId="0" applyNumberFormat="1" applyFont="1" applyAlignment="1">
      <alignment horizontal="right" indent="2"/>
    </xf>
    <xf numFmtId="165" fontId="4" fillId="0" borderId="17" xfId="0" applyNumberFormat="1" applyFont="1" applyBorder="1" applyAlignment="1">
      <alignment horizontal="left" indent="2"/>
    </xf>
    <xf numFmtId="167" fontId="4" fillId="0" borderId="18" xfId="0" applyNumberFormat="1" applyFont="1" applyBorder="1"/>
    <xf numFmtId="165" fontId="4" fillId="0" borderId="0" xfId="0" applyNumberFormat="1" applyFont="1" applyAlignment="1">
      <alignment horizontal="left" indent="2"/>
    </xf>
    <xf numFmtId="3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wrapText="1"/>
    </xf>
    <xf numFmtId="3" fontId="4" fillId="0" borderId="3" xfId="1" applyNumberFormat="1" applyFont="1" applyFill="1" applyBorder="1" applyAlignment="1" applyProtection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6" xfId="1" applyNumberFormat="1" applyFont="1" applyFill="1" applyBorder="1" applyAlignment="1" applyProtection="1">
      <alignment horizontal="right"/>
    </xf>
    <xf numFmtId="3" fontId="2" fillId="0" borderId="6" xfId="0" applyNumberFormat="1" applyFont="1" applyBorder="1"/>
    <xf numFmtId="3" fontId="2" fillId="0" borderId="10" xfId="0" applyNumberFormat="1" applyFont="1" applyBorder="1"/>
    <xf numFmtId="0" fontId="2" fillId="0" borderId="16" xfId="0" applyFont="1" applyBorder="1"/>
    <xf numFmtId="3" fontId="2" fillId="0" borderId="16" xfId="0" applyNumberFormat="1" applyFont="1" applyBorder="1"/>
    <xf numFmtId="3" fontId="4" fillId="0" borderId="18" xfId="0" applyNumberFormat="1" applyFont="1" applyBorder="1"/>
    <xf numFmtId="0" fontId="4" fillId="2" borderId="0" xfId="0" applyFont="1" applyFill="1"/>
    <xf numFmtId="3" fontId="2" fillId="2" borderId="0" xfId="0" applyNumberFormat="1" applyFont="1" applyFill="1"/>
    <xf numFmtId="0" fontId="2" fillId="2" borderId="0" xfId="0" applyFont="1" applyFill="1"/>
    <xf numFmtId="164" fontId="4" fillId="2" borderId="5" xfId="0" applyNumberFormat="1" applyFont="1" applyFill="1" applyBorder="1" applyAlignment="1">
      <alignment horizontal="center"/>
    </xf>
    <xf numFmtId="165" fontId="4" fillId="2" borderId="5" xfId="0" applyNumberFormat="1" applyFont="1" applyFill="1" applyBorder="1" applyAlignment="1">
      <alignment horizontal="left"/>
    </xf>
    <xf numFmtId="165" fontId="3" fillId="2" borderId="5" xfId="0" applyNumberFormat="1" applyFont="1" applyFill="1" applyBorder="1" applyAlignment="1">
      <alignment horizontal="left" indent="2"/>
    </xf>
    <xf numFmtId="165" fontId="3" fillId="2" borderId="9" xfId="0" applyNumberFormat="1" applyFont="1" applyFill="1" applyBorder="1" applyAlignment="1">
      <alignment horizontal="left" indent="2"/>
    </xf>
    <xf numFmtId="164" fontId="6" fillId="2" borderId="0" xfId="0" applyNumberFormat="1" applyFont="1" applyFill="1"/>
    <xf numFmtId="165" fontId="5" fillId="2" borderId="12" xfId="0" applyNumberFormat="1" applyFont="1" applyFill="1" applyBorder="1" applyAlignment="1">
      <alignment horizontal="left" indent="1"/>
    </xf>
    <xf numFmtId="3" fontId="4" fillId="0" borderId="3" xfId="1" applyNumberFormat="1" applyFont="1" applyFill="1" applyBorder="1" applyAlignment="1" applyProtection="1">
      <alignment horizontal="right" vertical="center"/>
    </xf>
    <xf numFmtId="3" fontId="4" fillId="2" borderId="3" xfId="1" applyNumberFormat="1" applyFont="1" applyFill="1" applyBorder="1" applyAlignment="1" applyProtection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2" borderId="6" xfId="0" applyNumberFormat="1" applyFont="1" applyFill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2" borderId="6" xfId="0" applyNumberFormat="1" applyFont="1" applyFill="1" applyBorder="1" applyAlignment="1">
      <alignment horizontal="right" vertical="center"/>
    </xf>
    <xf numFmtId="3" fontId="4" fillId="0" borderId="6" xfId="1" applyNumberFormat="1" applyFont="1" applyFill="1" applyBorder="1" applyAlignment="1" applyProtection="1">
      <alignment horizontal="right" vertical="center"/>
    </xf>
    <xf numFmtId="3" fontId="4" fillId="2" borderId="6" xfId="1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2" fillId="2" borderId="1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4" fillId="2" borderId="17" xfId="0" applyNumberFormat="1" applyFont="1" applyFill="1" applyBorder="1" applyAlignment="1">
      <alignment horizontal="right" vertical="center"/>
    </xf>
    <xf numFmtId="167" fontId="4" fillId="0" borderId="3" xfId="1" applyNumberFormat="1" applyFont="1" applyFill="1" applyBorder="1" applyAlignment="1" applyProtection="1">
      <alignment horizontal="right" vertical="center"/>
    </xf>
    <xf numFmtId="167" fontId="4" fillId="0" borderId="6" xfId="0" applyNumberFormat="1" applyFont="1" applyBorder="1" applyAlignment="1">
      <alignment horizontal="right" vertical="center"/>
    </xf>
    <xf numFmtId="167" fontId="2" fillId="0" borderId="6" xfId="0" applyNumberFormat="1" applyFont="1" applyBorder="1" applyAlignment="1">
      <alignment horizontal="right" vertical="center"/>
    </xf>
    <xf numFmtId="167" fontId="4" fillId="0" borderId="6" xfId="1" applyNumberFormat="1" applyFont="1" applyFill="1" applyBorder="1" applyAlignment="1" applyProtection="1">
      <alignment horizontal="right" vertical="center"/>
    </xf>
    <xf numFmtId="167" fontId="2" fillId="0" borderId="10" xfId="0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167" fontId="4" fillId="0" borderId="13" xfId="0" applyNumberFormat="1" applyFont="1" applyBorder="1" applyAlignment="1">
      <alignment horizontal="right" vertical="center"/>
    </xf>
    <xf numFmtId="167" fontId="2" fillId="0" borderId="19" xfId="0" applyNumberFormat="1" applyFont="1" applyBorder="1" applyAlignment="1">
      <alignment horizontal="right" vertical="center"/>
    </xf>
    <xf numFmtId="167" fontId="4" fillId="0" borderId="18" xfId="0" applyNumberFormat="1" applyFont="1" applyBorder="1" applyAlignment="1">
      <alignment horizontal="right" vertical="center"/>
    </xf>
    <xf numFmtId="170" fontId="2" fillId="0" borderId="0" xfId="0" applyNumberFormat="1" applyFont="1"/>
    <xf numFmtId="167" fontId="2" fillId="2" borderId="6" xfId="0" applyNumberFormat="1" applyFont="1" applyFill="1" applyBorder="1" applyAlignment="1">
      <alignment horizontal="right" vertical="center"/>
    </xf>
    <xf numFmtId="167" fontId="4" fillId="2" borderId="6" xfId="0" applyNumberFormat="1" applyFont="1" applyFill="1" applyBorder="1" applyAlignment="1">
      <alignment horizontal="right" vertical="center"/>
    </xf>
    <xf numFmtId="167" fontId="7" fillId="2" borderId="6" xfId="0" applyNumberFormat="1" applyFont="1" applyFill="1" applyBorder="1" applyAlignment="1">
      <alignment horizontal="right" vertical="center"/>
    </xf>
    <xf numFmtId="3" fontId="2" fillId="2" borderId="5" xfId="0" applyNumberFormat="1" applyFont="1" applyFill="1" applyBorder="1" applyAlignment="1">
      <alignment horizontal="right" vertical="center"/>
    </xf>
    <xf numFmtId="3" fontId="4" fillId="2" borderId="13" xfId="0" applyNumberFormat="1" applyFont="1" applyFill="1" applyBorder="1" applyAlignment="1">
      <alignment horizontal="right" vertical="center"/>
    </xf>
    <xf numFmtId="3" fontId="8" fillId="2" borderId="6" xfId="0" applyNumberFormat="1" applyFont="1" applyFill="1" applyBorder="1" applyAlignment="1">
      <alignment horizontal="right" vertical="center"/>
    </xf>
    <xf numFmtId="167" fontId="2" fillId="2" borderId="0" xfId="0" applyNumberFormat="1" applyFont="1" applyFill="1" applyAlignment="1">
      <alignment horizontal="right" vertical="center"/>
    </xf>
    <xf numFmtId="167" fontId="2" fillId="2" borderId="10" xfId="0" applyNumberFormat="1" applyFont="1" applyFill="1" applyBorder="1" applyAlignment="1">
      <alignment horizontal="right" vertical="center"/>
    </xf>
    <xf numFmtId="167" fontId="9" fillId="0" borderId="6" xfId="0" applyNumberFormat="1" applyFont="1" applyBorder="1" applyAlignment="1">
      <alignment horizontal="right" vertical="center"/>
    </xf>
    <xf numFmtId="167" fontId="10" fillId="0" borderId="6" xfId="0" applyNumberFormat="1" applyFont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left" indent="2"/>
    </xf>
    <xf numFmtId="165" fontId="3" fillId="2" borderId="5" xfId="0" applyNumberFormat="1" applyFont="1" applyFill="1" applyBorder="1" applyAlignment="1">
      <alignment horizontal="left" indent="3"/>
    </xf>
    <xf numFmtId="165" fontId="3" fillId="2" borderId="9" xfId="0" applyNumberFormat="1" applyFont="1" applyFill="1" applyBorder="1" applyAlignment="1">
      <alignment horizontal="left" indent="3"/>
    </xf>
    <xf numFmtId="165" fontId="3" fillId="2" borderId="15" xfId="0" applyNumberFormat="1" applyFont="1" applyFill="1" applyBorder="1" applyAlignment="1">
      <alignment horizontal="left" indent="2"/>
    </xf>
    <xf numFmtId="3" fontId="4" fillId="0" borderId="5" xfId="0" applyNumberFormat="1" applyFont="1" applyBorder="1" applyAlignment="1">
      <alignment horizontal="right" vertical="center"/>
    </xf>
    <xf numFmtId="3" fontId="4" fillId="2" borderId="5" xfId="0" applyNumberFormat="1" applyFont="1" applyFill="1" applyBorder="1" applyAlignment="1">
      <alignment horizontal="right" vertical="center"/>
    </xf>
    <xf numFmtId="3" fontId="4" fillId="2" borderId="4" xfId="1" applyNumberFormat="1" applyFont="1" applyFill="1" applyBorder="1" applyAlignment="1" applyProtection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3" fontId="2" fillId="2" borderId="7" xfId="0" applyNumberFormat="1" applyFont="1" applyFill="1" applyBorder="1" applyAlignment="1">
      <alignment horizontal="right" vertical="center"/>
    </xf>
    <xf numFmtId="3" fontId="4" fillId="2" borderId="7" xfId="1" applyNumberFormat="1" applyFont="1" applyFill="1" applyBorder="1" applyAlignment="1" applyProtection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7" fontId="2" fillId="2" borderId="7" xfId="0" applyNumberFormat="1" applyFont="1" applyFill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167" fontId="7" fillId="2" borderId="7" xfId="0" applyNumberFormat="1" applyFont="1" applyFill="1" applyBorder="1" applyAlignment="1">
      <alignment horizontal="right" vertical="center"/>
    </xf>
    <xf numFmtId="3" fontId="8" fillId="2" borderId="7" xfId="0" applyNumberFormat="1" applyFont="1" applyFill="1" applyBorder="1" applyAlignment="1">
      <alignment horizontal="right" vertical="center"/>
    </xf>
    <xf numFmtId="3" fontId="2" fillId="2" borderId="20" xfId="0" applyNumberFormat="1" applyFont="1" applyFill="1" applyBorder="1" applyAlignment="1">
      <alignment horizontal="right" vertical="center"/>
    </xf>
    <xf numFmtId="3" fontId="2" fillId="0" borderId="21" xfId="0" applyNumberFormat="1" applyFont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right" vertical="center"/>
    </xf>
    <xf numFmtId="3" fontId="11" fillId="0" borderId="0" xfId="0" applyNumberFormat="1" applyFont="1"/>
    <xf numFmtId="3" fontId="4" fillId="2" borderId="14" xfId="0" applyNumberFormat="1" applyFont="1" applyFill="1" applyBorder="1" applyAlignment="1">
      <alignment horizontal="right" vertical="center"/>
    </xf>
    <xf numFmtId="3" fontId="4" fillId="2" borderId="20" xfId="0" applyNumberFormat="1" applyFont="1" applyFill="1" applyBorder="1" applyAlignment="1">
      <alignment horizontal="right" vertical="center"/>
    </xf>
    <xf numFmtId="3" fontId="2" fillId="2" borderId="11" xfId="0" applyNumberFormat="1" applyFont="1" applyFill="1" applyBorder="1" applyAlignment="1">
      <alignment horizontal="right" vertical="center"/>
    </xf>
    <xf numFmtId="167" fontId="8" fillId="0" borderId="6" xfId="0" applyNumberFormat="1" applyFont="1" applyBorder="1" applyAlignment="1">
      <alignment horizontal="right" vertical="center"/>
    </xf>
    <xf numFmtId="164" fontId="5" fillId="2" borderId="7" xfId="0" applyNumberFormat="1" applyFont="1" applyFill="1" applyBorder="1" applyAlignment="1">
      <alignment horizontal="right" indent="1"/>
    </xf>
    <xf numFmtId="165" fontId="2" fillId="2" borderId="5" xfId="0" applyNumberFormat="1" applyFont="1" applyFill="1" applyBorder="1" applyAlignment="1">
      <alignment horizontal="left" indent="1"/>
    </xf>
    <xf numFmtId="164" fontId="5" fillId="2" borderId="5" xfId="0" applyNumberFormat="1" applyFont="1" applyFill="1" applyBorder="1" applyAlignment="1">
      <alignment horizontal="left" indent="1"/>
    </xf>
    <xf numFmtId="164" fontId="4" fillId="2" borderId="5" xfId="0" applyNumberFormat="1" applyFont="1" applyFill="1" applyBorder="1"/>
    <xf numFmtId="165" fontId="3" fillId="2" borderId="7" xfId="0" applyNumberFormat="1" applyFont="1" applyFill="1" applyBorder="1" applyAlignment="1">
      <alignment horizontal="right" indent="2"/>
    </xf>
    <xf numFmtId="164" fontId="3" fillId="2" borderId="7" xfId="0" applyNumberFormat="1" applyFont="1" applyFill="1" applyBorder="1" applyAlignment="1">
      <alignment horizontal="right" indent="2"/>
    </xf>
    <xf numFmtId="164" fontId="4" fillId="2" borderId="7" xfId="0" applyNumberFormat="1" applyFont="1" applyFill="1" applyBorder="1" applyAlignment="1">
      <alignment horizontal="right"/>
    </xf>
    <xf numFmtId="165" fontId="3" fillId="2" borderId="7" xfId="0" applyNumberFormat="1" applyFont="1" applyFill="1" applyBorder="1" applyAlignment="1">
      <alignment horizontal="right" indent="3"/>
    </xf>
    <xf numFmtId="165" fontId="4" fillId="2" borderId="7" xfId="0" applyNumberFormat="1" applyFont="1" applyFill="1" applyBorder="1" applyAlignment="1">
      <alignment horizontal="right"/>
    </xf>
    <xf numFmtId="164" fontId="12" fillId="2" borderId="7" xfId="0" applyNumberFormat="1" applyFont="1" applyFill="1" applyBorder="1" applyAlignment="1">
      <alignment horizontal="right"/>
    </xf>
    <xf numFmtId="164" fontId="4" fillId="2" borderId="7" xfId="0" applyNumberFormat="1" applyFont="1" applyFill="1" applyBorder="1" applyAlignment="1">
      <alignment horizontal="center"/>
    </xf>
    <xf numFmtId="167" fontId="4" fillId="2" borderId="6" xfId="0" applyNumberFormat="1" applyFont="1" applyFill="1" applyBorder="1"/>
    <xf numFmtId="167" fontId="2" fillId="2" borderId="6" xfId="0" applyNumberFormat="1" applyFont="1" applyFill="1" applyBorder="1"/>
    <xf numFmtId="3" fontId="2" fillId="2" borderId="6" xfId="0" applyNumberFormat="1" applyFont="1" applyFill="1" applyBorder="1"/>
    <xf numFmtId="3" fontId="4" fillId="2" borderId="6" xfId="0" applyNumberFormat="1" applyFont="1" applyFill="1" applyBorder="1"/>
    <xf numFmtId="167" fontId="4" fillId="2" borderId="6" xfId="0" applyNumberFormat="1" applyFont="1" applyFill="1" applyBorder="1" applyAlignment="1">
      <alignment horizontal="right"/>
    </xf>
    <xf numFmtId="167" fontId="8" fillId="2" borderId="6" xfId="0" applyNumberFormat="1" applyFont="1" applyFill="1" applyBorder="1" applyAlignment="1">
      <alignment horizontal="right" vertical="center"/>
    </xf>
    <xf numFmtId="165" fontId="8" fillId="2" borderId="7" xfId="0" applyNumberFormat="1" applyFont="1" applyFill="1" applyBorder="1" applyAlignment="1">
      <alignment horizontal="right"/>
    </xf>
    <xf numFmtId="167" fontId="12" fillId="2" borderId="6" xfId="0" applyNumberFormat="1" applyFont="1" applyFill="1" applyBorder="1" applyAlignment="1">
      <alignment horizontal="right" vertical="center"/>
    </xf>
    <xf numFmtId="165" fontId="13" fillId="2" borderId="5" xfId="0" applyNumberFormat="1" applyFont="1" applyFill="1" applyBorder="1" applyAlignment="1">
      <alignment horizontal="left" indent="2"/>
    </xf>
    <xf numFmtId="167" fontId="8" fillId="2" borderId="6" xfId="0" applyNumberFormat="1" applyFont="1" applyFill="1" applyBorder="1"/>
    <xf numFmtId="167" fontId="8" fillId="0" borderId="6" xfId="0" applyNumberFormat="1" applyFont="1" applyBorder="1"/>
    <xf numFmtId="164" fontId="13" fillId="2" borderId="7" xfId="0" applyNumberFormat="1" applyFont="1" applyFill="1" applyBorder="1" applyAlignment="1">
      <alignment horizontal="right" indent="2"/>
    </xf>
    <xf numFmtId="0" fontId="8" fillId="0" borderId="0" xfId="0" applyFont="1"/>
    <xf numFmtId="167" fontId="14" fillId="0" borderId="6" xfId="0" applyNumberFormat="1" applyFont="1" applyBorder="1" applyAlignment="1">
      <alignment horizontal="right" vertical="center"/>
    </xf>
    <xf numFmtId="165" fontId="13" fillId="2" borderId="7" xfId="0" applyNumberFormat="1" applyFont="1" applyFill="1" applyBorder="1" applyAlignment="1">
      <alignment horizontal="right" indent="2"/>
    </xf>
    <xf numFmtId="4" fontId="12" fillId="2" borderId="6" xfId="0" applyNumberFormat="1" applyFont="1" applyFill="1" applyBorder="1" applyAlignment="1">
      <alignment horizontal="right" vertical="center"/>
    </xf>
    <xf numFmtId="167" fontId="4" fillId="0" borderId="7" xfId="0" applyNumberFormat="1" applyFont="1" applyBorder="1" applyAlignment="1">
      <alignment horizontal="right" vertical="center"/>
    </xf>
    <xf numFmtId="167" fontId="2" fillId="0" borderId="7" xfId="0" applyNumberFormat="1" applyFont="1" applyBorder="1" applyAlignment="1">
      <alignment horizontal="right" vertical="center"/>
    </xf>
    <xf numFmtId="167" fontId="8" fillId="2" borderId="7" xfId="0" applyNumberFormat="1" applyFont="1" applyFill="1" applyBorder="1" applyAlignment="1">
      <alignment horizontal="right" vertical="center"/>
    </xf>
    <xf numFmtId="167" fontId="12" fillId="0" borderId="6" xfId="0" applyNumberFormat="1" applyFont="1" applyBorder="1" applyAlignment="1">
      <alignment horizontal="right" vertical="center"/>
    </xf>
    <xf numFmtId="167" fontId="4" fillId="0" borderId="4" xfId="1" applyNumberFormat="1" applyFont="1" applyFill="1" applyBorder="1" applyAlignment="1" applyProtection="1">
      <alignment horizontal="right" vertical="center"/>
    </xf>
    <xf numFmtId="167" fontId="4" fillId="0" borderId="7" xfId="1" applyNumberFormat="1" applyFont="1" applyFill="1" applyBorder="1" applyAlignment="1" applyProtection="1">
      <alignment horizontal="right" vertical="center"/>
    </xf>
    <xf numFmtId="167" fontId="8" fillId="0" borderId="7" xfId="0" applyNumberFormat="1" applyFont="1" applyBorder="1" applyAlignment="1">
      <alignment horizontal="right" vertical="center"/>
    </xf>
    <xf numFmtId="167" fontId="12" fillId="0" borderId="7" xfId="0" applyNumberFormat="1" applyFont="1" applyBorder="1" applyAlignment="1">
      <alignment horizontal="right" vertical="center"/>
    </xf>
    <xf numFmtId="167" fontId="12" fillId="2" borderId="7" xfId="0" applyNumberFormat="1" applyFont="1" applyFill="1" applyBorder="1" applyAlignment="1">
      <alignment horizontal="right" vertical="center"/>
    </xf>
    <xf numFmtId="167" fontId="2" fillId="0" borderId="11" xfId="0" applyNumberFormat="1" applyFont="1" applyBorder="1" applyAlignment="1">
      <alignment horizontal="right" vertical="center"/>
    </xf>
    <xf numFmtId="165" fontId="5" fillId="0" borderId="24" xfId="0" applyNumberFormat="1" applyFont="1" applyBorder="1" applyAlignment="1">
      <alignment horizontal="right" indent="1"/>
    </xf>
    <xf numFmtId="165" fontId="5" fillId="0" borderId="20" xfId="0" applyNumberFormat="1" applyFont="1" applyBorder="1" applyAlignment="1">
      <alignment horizontal="right" indent="1"/>
    </xf>
    <xf numFmtId="165" fontId="3" fillId="0" borderId="20" xfId="0" applyNumberFormat="1" applyFont="1" applyBorder="1" applyAlignment="1">
      <alignment horizontal="right" indent="2"/>
    </xf>
    <xf numFmtId="165" fontId="3" fillId="0" borderId="20" xfId="0" applyNumberFormat="1" applyFont="1" applyBorder="1" applyAlignment="1">
      <alignment horizontal="right" indent="3"/>
    </xf>
    <xf numFmtId="165" fontId="3" fillId="0" borderId="21" xfId="0" applyNumberFormat="1" applyFont="1" applyBorder="1" applyAlignment="1">
      <alignment horizontal="right" indent="2"/>
    </xf>
    <xf numFmtId="165" fontId="4" fillId="0" borderId="22" xfId="0" applyNumberFormat="1" applyFont="1" applyBorder="1" applyAlignment="1">
      <alignment horizontal="right" indent="2"/>
    </xf>
    <xf numFmtId="168" fontId="15" fillId="2" borderId="0" xfId="0" applyNumberFormat="1" applyFont="1" applyFill="1"/>
    <xf numFmtId="168" fontId="2" fillId="2" borderId="0" xfId="0" applyNumberFormat="1" applyFont="1" applyFill="1"/>
    <xf numFmtId="169" fontId="2" fillId="2" borderId="0" xfId="0" applyNumberFormat="1" applyFont="1" applyFill="1"/>
    <xf numFmtId="3" fontId="12" fillId="2" borderId="7" xfId="0" applyNumberFormat="1" applyFont="1" applyFill="1" applyBorder="1" applyAlignment="1">
      <alignment horizontal="right" vertical="center"/>
    </xf>
    <xf numFmtId="164" fontId="3" fillId="0" borderId="5" xfId="0" applyNumberFormat="1" applyFont="1" applyBorder="1"/>
    <xf numFmtId="167" fontId="2" fillId="2" borderId="0" xfId="0" applyNumberFormat="1" applyFont="1" applyFill="1"/>
    <xf numFmtId="164" fontId="4" fillId="0" borderId="1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168" fontId="15" fillId="2" borderId="23" xfId="0" applyNumberFormat="1" applyFont="1" applyFill="1" applyBorder="1" applyAlignment="1">
      <alignment horizontal="center" wrapText="1"/>
    </xf>
    <xf numFmtId="168" fontId="15" fillId="2" borderId="0" xfId="0" applyNumberFormat="1" applyFont="1" applyFill="1" applyAlignment="1">
      <alignment horizontal="center" wrapText="1"/>
    </xf>
    <xf numFmtId="164" fontId="4" fillId="0" borderId="1" xfId="0" applyNumberFormat="1" applyFont="1" applyBorder="1" applyAlignment="1">
      <alignment horizontal="right" vertical="center"/>
    </xf>
  </cellXfs>
  <cellStyles count="2">
    <cellStyle name="Comma_Fiskale ne vite-Elida-30 1 08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\Endriti\Kuadri%20MAKROEKONOMIK\Kuadri%20Makro-Fiskal\Rishikimi%20i%20Buxhetit%202012%20dhe%20Kuadrit%202013-2015%20(Maj%202012)\Rishikimi%20i%20Kuadrit%202013-2015_Korrik2012\My_data\Redi\redi\2005\2005%20buletini%20Korrik%202006\Sample%20Buletini%202005%20Prill_2006.xls?DEF8D42A" TargetMode="External"/><Relationship Id="rId1" Type="http://schemas.openxmlformats.org/officeDocument/2006/relationships/externalLinkPath" Target="file:///\\DEF8D42A\Sample%20Buletini%202005%20Prill_20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Endriti\Kuadri%20MAKROEKONOMIK\Kuadri%20Makro-Fiskal\Rishikimi%20i%20Buxhetit%202012%20dhe%20Kuadrit%202013-2015%20(Maj%202012)\Rishikimi%20i%20Kuadrit%202013-2015_Korrik2012\My_data\Redi\redi\2007\File-i%20i%20punes\buletini%2020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8">
          <cell r="A8" t="str">
            <v>MAINTAINER</v>
          </cell>
          <cell r="B8" t="str">
            <v>Julien Hartley</v>
          </cell>
          <cell r="C8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2">
          <cell r="A32" t="str">
            <v>FIG14</v>
          </cell>
          <cell r="B32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6">
          <cell r="B6">
            <v>100</v>
          </cell>
          <cell r="C6">
            <v>55.2</v>
          </cell>
          <cell r="D6">
            <v>41.179199999999994</v>
          </cell>
          <cell r="E6">
            <v>36.484771199999997</v>
          </cell>
          <cell r="F6">
            <v>37.360405708799995</v>
          </cell>
          <cell r="G6">
            <v>41.283248308223996</v>
          </cell>
          <cell r="H6">
            <v>45.824405622128637</v>
          </cell>
          <cell r="I6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4">
          <cell r="B14">
            <v>5.4</v>
          </cell>
          <cell r="C14">
            <v>17.5</v>
          </cell>
          <cell r="D14">
            <v>197.8</v>
          </cell>
          <cell r="E14">
            <v>48.6</v>
          </cell>
          <cell r="F14">
            <v>-20.6</v>
          </cell>
          <cell r="G14">
            <v>20</v>
          </cell>
          <cell r="H14">
            <v>16.8</v>
          </cell>
          <cell r="I14">
            <v>6</v>
          </cell>
          <cell r="J14">
            <v>14.6</v>
          </cell>
          <cell r="K14">
            <v>11.6</v>
          </cell>
          <cell r="L14">
            <v>13.8</v>
          </cell>
          <cell r="M14">
            <v>35.700000000000003</v>
          </cell>
          <cell r="N14">
            <v>26.7</v>
          </cell>
          <cell r="O14">
            <v>37</v>
          </cell>
          <cell r="P14">
            <v>13.8</v>
          </cell>
          <cell r="Q14">
            <v>24.7</v>
          </cell>
          <cell r="R14">
            <v>31.8</v>
          </cell>
          <cell r="S14">
            <v>31.3</v>
          </cell>
          <cell r="T14">
            <v>39.799999999999997</v>
          </cell>
          <cell r="U14">
            <v>28.3</v>
          </cell>
          <cell r="V14">
            <v>50.4</v>
          </cell>
          <cell r="W14">
            <v>66.3</v>
          </cell>
          <cell r="X14">
            <v>137.6</v>
          </cell>
          <cell r="Y14">
            <v>67</v>
          </cell>
          <cell r="Z14">
            <v>168.4</v>
          </cell>
          <cell r="AA14">
            <v>35.1</v>
          </cell>
          <cell r="AB14">
            <v>50.2</v>
          </cell>
          <cell r="AC14">
            <v>84.4</v>
          </cell>
          <cell r="AD14">
            <v>42.7</v>
          </cell>
          <cell r="AE14">
            <v>-5</v>
          </cell>
          <cell r="AF14">
            <v>6.2</v>
          </cell>
          <cell r="AG14">
            <v>71</v>
          </cell>
          <cell r="AH14">
            <v>211.2</v>
          </cell>
          <cell r="AI14">
            <v>-8.4</v>
          </cell>
          <cell r="AJ14">
            <v>1.5</v>
          </cell>
          <cell r="AK14">
            <v>-8.1</v>
          </cell>
          <cell r="AL14">
            <v>13</v>
          </cell>
          <cell r="AM14">
            <v>0.8</v>
          </cell>
          <cell r="AN14">
            <v>-3</v>
          </cell>
          <cell r="AO14">
            <v>-1</v>
          </cell>
          <cell r="AP14">
            <v>5.0999999999999996</v>
          </cell>
          <cell r="AQ14">
            <v>-1.2</v>
          </cell>
          <cell r="AR14">
            <v>0.9</v>
          </cell>
          <cell r="AS14">
            <v>3.3</v>
          </cell>
          <cell r="AT14">
            <v>4.0999999999999996</v>
          </cell>
          <cell r="AU14">
            <v>23.4</v>
          </cell>
          <cell r="AV14">
            <v>0.1</v>
          </cell>
          <cell r="AW14">
            <v>3.4</v>
          </cell>
          <cell r="AX14">
            <v>2.6</v>
          </cell>
          <cell r="AY14">
            <v>3.6</v>
          </cell>
          <cell r="AZ14">
            <v>2.9</v>
          </cell>
          <cell r="BA14">
            <v>1.2</v>
          </cell>
          <cell r="BB14">
            <v>0.4</v>
          </cell>
          <cell r="BC14">
            <v>0.8</v>
          </cell>
          <cell r="BD14">
            <v>-1.4</v>
          </cell>
          <cell r="BE14">
            <v>0.02</v>
          </cell>
          <cell r="BF14">
            <v>0.52</v>
          </cell>
          <cell r="BG14">
            <v>0.4</v>
          </cell>
          <cell r="BH14">
            <v>1.07</v>
          </cell>
          <cell r="BI14">
            <v>0.88</v>
          </cell>
          <cell r="BJ14">
            <v>0.8</v>
          </cell>
          <cell r="BK14">
            <v>2.1</v>
          </cell>
          <cell r="BL14">
            <v>0.7</v>
          </cell>
          <cell r="BM14">
            <v>0.3</v>
          </cell>
          <cell r="BN14">
            <v>1.0302241916191499</v>
          </cell>
          <cell r="BO14">
            <v>-1.9005775160964509</v>
          </cell>
          <cell r="BP14">
            <v>-0.91652476930423332</v>
          </cell>
          <cell r="BQ14">
            <v>8.310481490748492E-2</v>
          </cell>
          <cell r="BR14">
            <v>1.1149027792634558</v>
          </cell>
          <cell r="BS14">
            <v>0.80589994997654968</v>
          </cell>
          <cell r="BT14">
            <v>2.3345626281776015</v>
          </cell>
          <cell r="BU14">
            <v>0.68626632878540172</v>
          </cell>
          <cell r="BV14">
            <v>0.30434857449044728</v>
          </cell>
          <cell r="BW14">
            <v>1.0637773571721387</v>
          </cell>
          <cell r="BX14">
            <v>4.3153635489617023E-2</v>
          </cell>
          <cell r="BY14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3">
          <cell r="B23">
            <v>94.1</v>
          </cell>
          <cell r="C23">
            <v>17.600000000000001</v>
          </cell>
          <cell r="D23">
            <v>46</v>
          </cell>
          <cell r="E23">
            <v>131.5</v>
          </cell>
          <cell r="F23">
            <v>51.4</v>
          </cell>
          <cell r="G23">
            <v>131.4</v>
          </cell>
          <cell r="H23">
            <v>174.3</v>
          </cell>
          <cell r="I23">
            <v>141.19999999999999</v>
          </cell>
          <cell r="J23">
            <v>51.811120000000003</v>
          </cell>
          <cell r="K23">
            <v>22.24832</v>
          </cell>
          <cell r="L23">
            <v>38.931280000000001</v>
          </cell>
          <cell r="M23">
            <v>-2.624628</v>
          </cell>
          <cell r="N23">
            <v>56.244122258999994</v>
          </cell>
          <cell r="O23">
            <v>-4.2467120380975958</v>
          </cell>
          <cell r="P23">
            <v>56.836717643372921</v>
          </cell>
          <cell r="Q23">
            <v>6.5334718682388102</v>
          </cell>
          <cell r="R23">
            <v>19.809809541961794</v>
          </cell>
          <cell r="S23">
            <v>22.972955071457175</v>
          </cell>
          <cell r="T23">
            <v>9.5805790792915264</v>
          </cell>
          <cell r="U23">
            <v>-5.0867378175782418</v>
          </cell>
          <cell r="V23">
            <v>6.7785762521203274</v>
          </cell>
          <cell r="W23">
            <v>10.042665215117941</v>
          </cell>
          <cell r="X23">
            <v>13.511548521798744</v>
          </cell>
          <cell r="Y23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4">
          <cell r="AX34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3">
          <cell r="B43" t="str">
            <v/>
          </cell>
          <cell r="C43">
            <v>0.45651814779829258</v>
          </cell>
          <cell r="D43">
            <v>1.2423142461437633</v>
          </cell>
          <cell r="E43">
            <v>2.2052667914586408</v>
          </cell>
          <cell r="F43">
            <v>2.8766372239482889</v>
          </cell>
          <cell r="G43">
            <v>6.1802408412480236</v>
          </cell>
          <cell r="H43">
            <v>9.1943169163124097</v>
          </cell>
          <cell r="I43">
            <v>10.615968920163441</v>
          </cell>
          <cell r="J43">
            <v>14.704907318286129</v>
          </cell>
          <cell r="K43">
            <v>21.617293057103414</v>
          </cell>
          <cell r="L43">
            <v>107.17354719091068</v>
          </cell>
          <cell r="M43">
            <v>109.430679980861</v>
          </cell>
          <cell r="N43">
            <v>101.72424753619408</v>
          </cell>
          <cell r="O43">
            <v>100</v>
          </cell>
          <cell r="P43">
            <v>104.61636079160124</v>
          </cell>
          <cell r="Q43">
            <v>105.23462768166891</v>
          </cell>
          <cell r="R43">
            <v>100.11232959050163</v>
          </cell>
          <cell r="S43">
            <v>101.2465578156785</v>
          </cell>
          <cell r="T43">
            <v>108.25791616596393</v>
          </cell>
          <cell r="U43">
            <v>115.11468832643719</v>
          </cell>
          <cell r="V43">
            <v>121.38828901995946</v>
          </cell>
          <cell r="W43">
            <v>134.61133324343837</v>
          </cell>
          <cell r="X43">
            <v>135.20706567864863</v>
          </cell>
          <cell r="Y43">
            <v>161.53463294679594</v>
          </cell>
          <cell r="Z43">
            <v>165.91803900273595</v>
          </cell>
          <cell r="AA43">
            <v>167.65080039324587</v>
          </cell>
          <cell r="AB43">
            <v>169.55064532915097</v>
          </cell>
          <cell r="AC43">
            <v>179.88983073318749</v>
          </cell>
          <cell r="AD43">
            <v>189.37029460573606</v>
          </cell>
          <cell r="AE43">
            <v>203.00190625614772</v>
          </cell>
          <cell r="AF43">
            <v>223.20321480733085</v>
          </cell>
          <cell r="AG43">
            <v>222.93968191028873</v>
          </cell>
          <cell r="AH43">
            <v>223.31151063771509</v>
          </cell>
          <cell r="AI43">
            <v>224.9514297398992</v>
          </cell>
          <cell r="AJ43">
            <v>224.85361145641946</v>
          </cell>
          <cell r="AK43">
            <v>227.6583021454631</v>
          </cell>
          <cell r="AL43">
            <v>230.28779575755803</v>
          </cell>
          <cell r="AM43">
            <v>235.96272176050377</v>
          </cell>
          <cell r="AN43">
            <v>248.35348236986445</v>
          </cell>
          <cell r="AO43">
            <v>253.07632313336237</v>
          </cell>
          <cell r="AP43">
            <v>252.75975416378915</v>
          </cell>
          <cell r="AQ43">
            <v>251.28517340716581</v>
          </cell>
          <cell r="AR43">
            <v>249.24864705177598</v>
          </cell>
          <cell r="AS43">
            <v>250.80662668596284</v>
          </cell>
          <cell r="AT43">
            <v>251.86963005283584</v>
          </cell>
          <cell r="AU43">
            <v>256.35779026619252</v>
          </cell>
          <cell r="AV43">
            <v>255.7471790961153</v>
          </cell>
          <cell r="AW43">
            <v>254.08062523407548</v>
          </cell>
          <cell r="AX43">
            <v>252.19186673767862</v>
          </cell>
          <cell r="AY43">
            <v>251.78442673760122</v>
          </cell>
          <cell r="AZ43">
            <v>248.91444970408068</v>
          </cell>
          <cell r="BA43">
            <v>252.49128232033061</v>
          </cell>
          <cell r="BB43">
            <v>240.57479300999782</v>
          </cell>
          <cell r="BC43">
            <v>242.83210946267792</v>
          </cell>
          <cell r="BD43">
            <v>253.08307195636658</v>
          </cell>
          <cell r="BE43">
            <v>258.59218411510869</v>
          </cell>
          <cell r="BF43">
            <v>268.05729249980647</v>
          </cell>
          <cell r="BG43">
            <v>265.18870059049311</v>
          </cell>
          <cell r="BH43">
            <v>261.88461012727436</v>
          </cell>
          <cell r="BI43">
            <v>271.59020831581284</v>
          </cell>
          <cell r="BJ43">
            <v>266.24218542036857</v>
          </cell>
          <cell r="BK43">
            <v>273.32292761371582</v>
          </cell>
          <cell r="BL43">
            <v>278.01481023685164</v>
          </cell>
          <cell r="BM43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0">
          <cell r="B50">
            <v>100</v>
          </cell>
          <cell r="C50">
            <v>116.81742913627771</v>
          </cell>
          <cell r="D50">
            <v>119.26110844333637</v>
          </cell>
          <cell r="E50">
            <v>119.87683768732028</v>
          </cell>
          <cell r="F50">
            <v>123.18841695058398</v>
          </cell>
          <cell r="G50">
            <v>120.48353007521789</v>
          </cell>
          <cell r="H50">
            <v>126.00163674582785</v>
          </cell>
          <cell r="I50">
            <v>131.06844336224111</v>
          </cell>
          <cell r="J50">
            <v>127.95897001035587</v>
          </cell>
          <cell r="K50">
            <v>124.59504204626224</v>
          </cell>
          <cell r="L50">
            <v>106.24820405177428</v>
          </cell>
          <cell r="M50">
            <v>107.14203740967041</v>
          </cell>
          <cell r="N50">
            <v>103.54492554809917</v>
          </cell>
          <cell r="O50">
            <v>100.97929013119445</v>
          </cell>
          <cell r="P50">
            <v>126.06318911379313</v>
          </cell>
          <cell r="Q50">
            <v>127.03578415789067</v>
          </cell>
          <cell r="R50">
            <v>133.05755896335273</v>
          </cell>
          <cell r="S50">
            <v>148.81641340776932</v>
          </cell>
          <cell r="T50">
            <v>158.88234678152656</v>
          </cell>
          <cell r="U50">
            <v>161.97651197966732</v>
          </cell>
          <cell r="V50">
            <v>162.56917228689855</v>
          </cell>
          <cell r="W50">
            <v>161.64494320166486</v>
          </cell>
          <cell r="X50">
            <v>160.75285464282479</v>
          </cell>
          <cell r="Y50">
            <v>159.73790732384273</v>
          </cell>
          <cell r="Z50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1">
          <cell r="B61" t="e">
            <v>#N/A</v>
          </cell>
          <cell r="C61" t="e">
            <v>#N/A</v>
          </cell>
          <cell r="D61" t="e">
            <v>#N/A</v>
          </cell>
          <cell r="E61" t="e">
            <v>#N/A</v>
          </cell>
          <cell r="F61" t="e">
            <v>#N/A</v>
          </cell>
          <cell r="G61" t="e">
            <v>#N/A</v>
          </cell>
          <cell r="H61" t="e">
            <v>#N/A</v>
          </cell>
          <cell r="I61" t="e">
            <v>#N/A</v>
          </cell>
          <cell r="J61" t="e">
            <v>#N/A</v>
          </cell>
          <cell r="K61" t="e">
            <v>#N/A</v>
          </cell>
          <cell r="L61">
            <v>1.26325</v>
          </cell>
          <cell r="M61">
            <v>1.05613</v>
          </cell>
          <cell r="N61">
            <v>2.64168</v>
          </cell>
          <cell r="O61">
            <v>5.024</v>
          </cell>
          <cell r="P61">
            <v>3.3128099999999998</v>
          </cell>
          <cell r="Q61">
            <v>4.6657299999999999</v>
          </cell>
          <cell r="R61">
            <v>6.6664700000000003</v>
          </cell>
          <cell r="S61">
            <v>7.3644600000000002</v>
          </cell>
          <cell r="T61">
            <v>7.7437550000000002</v>
          </cell>
          <cell r="U61">
            <v>9.1</v>
          </cell>
          <cell r="V61">
            <v>6.9</v>
          </cell>
          <cell r="W61">
            <v>7.8</v>
          </cell>
          <cell r="X61">
            <v>3.6</v>
          </cell>
          <cell r="Y61">
            <v>5</v>
          </cell>
          <cell r="Z61">
            <v>8.1999999999999993</v>
          </cell>
          <cell r="AA61">
            <v>12.4</v>
          </cell>
          <cell r="AB61">
            <v>8.5</v>
          </cell>
          <cell r="AC61">
            <v>5</v>
          </cell>
          <cell r="AD61">
            <v>5.4</v>
          </cell>
          <cell r="AE61">
            <v>4.0999999999999996</v>
          </cell>
          <cell r="AF61">
            <v>6.8</v>
          </cell>
          <cell r="AG61">
            <v>2.2999999999999998</v>
          </cell>
          <cell r="AH61">
            <v>8.5</v>
          </cell>
          <cell r="AI61">
            <v>20.62</v>
          </cell>
          <cell r="AJ61">
            <v>15.8</v>
          </cell>
          <cell r="AK61">
            <v>4.79</v>
          </cell>
          <cell r="AL61">
            <v>15.15</v>
          </cell>
          <cell r="AM61">
            <v>8.73</v>
          </cell>
          <cell r="AN61">
            <v>8.1199999999999992</v>
          </cell>
          <cell r="AO61">
            <v>7.64</v>
          </cell>
          <cell r="AP61">
            <v>10.52</v>
          </cell>
          <cell r="AQ61">
            <v>14.91</v>
          </cell>
          <cell r="AR61">
            <v>15.31</v>
          </cell>
          <cell r="AS61">
            <v>10.73</v>
          </cell>
          <cell r="AT61">
            <v>9.6199999999999992</v>
          </cell>
          <cell r="AU61">
            <v>5.5949999999999998</v>
          </cell>
          <cell r="AV61">
            <v>7.3920000000000003</v>
          </cell>
          <cell r="AW61">
            <v>6.484</v>
          </cell>
          <cell r="AX61">
            <v>13.87</v>
          </cell>
          <cell r="AY61">
            <v>8.92</v>
          </cell>
          <cell r="AZ61">
            <v>5.6452999999999998</v>
          </cell>
          <cell r="BA61">
            <v>1.627</v>
          </cell>
          <cell r="BB61">
            <v>9.0078700000000005</v>
          </cell>
          <cell r="BC61">
            <v>9.3943999999999992</v>
          </cell>
          <cell r="BD61">
            <v>7.7428999999999997</v>
          </cell>
          <cell r="BE61">
            <v>7.3544</v>
          </cell>
          <cell r="BF61">
            <v>17.295999999999999</v>
          </cell>
          <cell r="BG61">
            <v>10.6609</v>
          </cell>
          <cell r="BH61">
            <v>18.445799999999998</v>
          </cell>
          <cell r="BI61">
            <v>16.652550000000002</v>
          </cell>
          <cell r="BJ61">
            <v>2.6242000000000001</v>
          </cell>
          <cell r="BK61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7">
          <cell r="B67">
            <v>100</v>
          </cell>
          <cell r="C67">
            <v>96.9</v>
          </cell>
          <cell r="D67">
            <v>169.3</v>
          </cell>
          <cell r="E67">
            <v>118.9</v>
          </cell>
          <cell r="F67">
            <v>119.1</v>
          </cell>
          <cell r="G67">
            <v>118.2</v>
          </cell>
          <cell r="H67">
            <v>116.5</v>
          </cell>
          <cell r="I67">
            <v>116.3</v>
          </cell>
          <cell r="J67">
            <v>107.5</v>
          </cell>
          <cell r="K67">
            <v>101.9</v>
          </cell>
          <cell r="L67">
            <v>97.3</v>
          </cell>
          <cell r="M67">
            <v>70.3</v>
          </cell>
          <cell r="N67">
            <v>133.4</v>
          </cell>
          <cell r="O67">
            <v>131</v>
          </cell>
          <cell r="P67">
            <v>44</v>
          </cell>
          <cell r="Q67">
            <v>29.6</v>
          </cell>
          <cell r="R67">
            <v>52.2</v>
          </cell>
          <cell r="S67">
            <v>43.5</v>
          </cell>
          <cell r="T67">
            <v>37.200000000000003</v>
          </cell>
          <cell r="U67">
            <v>46.4</v>
          </cell>
          <cell r="V67">
            <v>40.5</v>
          </cell>
          <cell r="W67">
            <v>47.1</v>
          </cell>
          <cell r="X67">
            <v>86.2</v>
          </cell>
          <cell r="Y67">
            <v>63.5</v>
          </cell>
          <cell r="Z67">
            <v>56.8</v>
          </cell>
          <cell r="AA67">
            <v>41.5</v>
          </cell>
          <cell r="AB67">
            <v>49.3</v>
          </cell>
          <cell r="AC67">
            <v>39.6</v>
          </cell>
          <cell r="AD67">
            <v>30</v>
          </cell>
          <cell r="AE67">
            <v>45.7</v>
          </cell>
          <cell r="AF67">
            <v>32.700000000000003</v>
          </cell>
          <cell r="AG67">
            <v>25.5</v>
          </cell>
          <cell r="AH67">
            <v>33.9</v>
          </cell>
          <cell r="AI67">
            <v>20.399999999999999</v>
          </cell>
          <cell r="AJ67">
            <v>21.4</v>
          </cell>
          <cell r="AK67">
            <v>33.9</v>
          </cell>
          <cell r="AL67">
            <v>12</v>
          </cell>
          <cell r="AM67">
            <v>8.9</v>
          </cell>
          <cell r="AN67">
            <v>33.9</v>
          </cell>
          <cell r="AO67">
            <v>4.5999999999999996</v>
          </cell>
          <cell r="AP67">
            <v>3.9</v>
          </cell>
          <cell r="AQ67">
            <v>4.0999999999999996</v>
          </cell>
          <cell r="AR67">
            <v>3.8</v>
          </cell>
          <cell r="AS67">
            <v>2.2000000000000002</v>
          </cell>
          <cell r="AT67">
            <v>18.100000000000001</v>
          </cell>
          <cell r="AU67">
            <v>19.8</v>
          </cell>
          <cell r="AV67">
            <v>19.5</v>
          </cell>
          <cell r="AW67">
            <v>18.100000000000001</v>
          </cell>
          <cell r="AX67">
            <v>22.5</v>
          </cell>
          <cell r="AY67">
            <v>22.4</v>
          </cell>
          <cell r="AZ67">
            <v>23.1</v>
          </cell>
          <cell r="BA67">
            <v>23.3</v>
          </cell>
          <cell r="BB67">
            <v>22.2</v>
          </cell>
          <cell r="BC67">
            <v>22.4</v>
          </cell>
          <cell r="BD67">
            <v>27.4</v>
          </cell>
          <cell r="BE67">
            <v>26.5</v>
          </cell>
          <cell r="BF67">
            <v>25.5</v>
          </cell>
          <cell r="BG67">
            <v>20.7</v>
          </cell>
          <cell r="BH67">
            <v>33.5</v>
          </cell>
          <cell r="BI67">
            <v>32.4</v>
          </cell>
          <cell r="BJ67">
            <v>31.58844915271138</v>
          </cell>
          <cell r="BK67">
            <v>35.779796774915802</v>
          </cell>
          <cell r="BL67">
            <v>34.703973593516785</v>
          </cell>
          <cell r="BM67">
            <v>34.123867840232826</v>
          </cell>
          <cell r="BN67">
            <v>33.9540973534655</v>
          </cell>
          <cell r="BO67">
            <v>41.024851102268208</v>
          </cell>
          <cell r="BP67">
            <v>41.523128646020453</v>
          </cell>
          <cell r="BQ67">
            <v>41.423711737849608</v>
          </cell>
          <cell r="BR67">
            <v>41.188934809435828</v>
          </cell>
          <cell r="BS67">
            <v>41.020749735520198</v>
          </cell>
          <cell r="BT67">
            <v>40.634719896503405</v>
          </cell>
          <cell r="BU67">
            <v>40.152885273224712</v>
          </cell>
          <cell r="BV67">
            <v>46.063596801592297</v>
          </cell>
          <cell r="BW67">
            <v>45.173675396285468</v>
          </cell>
          <cell r="BX67">
            <v>44.770738747557466</v>
          </cell>
          <cell r="BY67">
            <v>44.726012734822639</v>
          </cell>
          <cell r="BZ67">
            <v>44.292736686588022</v>
          </cell>
          <cell r="CA67">
            <v>45.011007169294231</v>
          </cell>
          <cell r="CB67">
            <v>45.328883595449483</v>
          </cell>
          <cell r="CC67">
            <v>45.3</v>
          </cell>
          <cell r="CD67">
            <v>54.1</v>
          </cell>
          <cell r="CE67">
            <v>53.7</v>
          </cell>
          <cell r="CF67">
            <v>52.3</v>
          </cell>
          <cell r="CG67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3">
          <cell r="B73">
            <v>100</v>
          </cell>
          <cell r="C73">
            <v>109</v>
          </cell>
          <cell r="D73">
            <v>108</v>
          </cell>
          <cell r="E73">
            <v>117</v>
          </cell>
          <cell r="F73">
            <v>224</v>
          </cell>
          <cell r="G73">
            <v>223</v>
          </cell>
          <cell r="H73">
            <v>230</v>
          </cell>
          <cell r="I73">
            <v>232</v>
          </cell>
          <cell r="J73">
            <v>221</v>
          </cell>
          <cell r="K73">
            <v>223</v>
          </cell>
          <cell r="L73">
            <v>275</v>
          </cell>
          <cell r="M73">
            <v>266</v>
          </cell>
          <cell r="N73">
            <v>256</v>
          </cell>
          <cell r="O73">
            <v>225</v>
          </cell>
          <cell r="P73">
            <v>335</v>
          </cell>
          <cell r="Q73">
            <v>324</v>
          </cell>
          <cell r="R73">
            <v>316.42063178775044</v>
          </cell>
          <cell r="S73">
            <v>336.5552449909905</v>
          </cell>
          <cell r="T73">
            <v>326.43573713966106</v>
          </cell>
          <cell r="U73">
            <v>320.97909256603839</v>
          </cell>
          <cell r="V73">
            <v>319.38218165774964</v>
          </cell>
          <cell r="W73">
            <v>426.249388571346</v>
          </cell>
          <cell r="X73">
            <v>431.42650665115985</v>
          </cell>
          <cell r="Y73">
            <v>430.39356210211486</v>
          </cell>
          <cell r="Z73">
            <v>550.94236775101524</v>
          </cell>
          <cell r="AA73">
            <v>548.69272756798637</v>
          </cell>
          <cell r="AB73">
            <v>543.52920016640553</v>
          </cell>
          <cell r="AC73">
            <v>537.08418988775247</v>
          </cell>
          <cell r="AD73">
            <v>613.6</v>
          </cell>
          <cell r="AE73">
            <v>601.70000000000005</v>
          </cell>
          <cell r="AF73">
            <v>596.4</v>
          </cell>
          <cell r="AG73">
            <v>595.79999999999995</v>
          </cell>
          <cell r="AH73">
            <v>590</v>
          </cell>
          <cell r="AI73">
            <v>599.6</v>
          </cell>
          <cell r="AJ73">
            <v>603.79764249632694</v>
          </cell>
          <cell r="AK73">
            <v>663.82947381163501</v>
          </cell>
          <cell r="AL73">
            <v>658.34335497250117</v>
          </cell>
          <cell r="AM73">
            <v>653.40368920835544</v>
          </cell>
          <cell r="AN73">
            <v>636.65342186576197</v>
          </cell>
          <cell r="AO73">
            <v>633.06123691545713</v>
          </cell>
          <cell r="AP73">
            <v>695.35019374998126</v>
          </cell>
          <cell r="AQ73">
            <v>685.03383499188658</v>
          </cell>
          <cell r="AR73">
            <v>684.26661241727049</v>
          </cell>
          <cell r="AS73">
            <v>676.93421893817379</v>
          </cell>
          <cell r="AT73">
            <v>696.14584971267038</v>
          </cell>
          <cell r="AU73">
            <v>712.10800272885785</v>
          </cell>
          <cell r="AV73">
            <v>802.78715024886594</v>
          </cell>
          <cell r="AW73">
            <v>798.23719821901739</v>
          </cell>
          <cell r="AX73">
            <v>798.10698966390521</v>
          </cell>
          <cell r="AY73">
            <v>792.99071059504558</v>
          </cell>
          <cell r="AZ73">
            <v>785.55732301969249</v>
          </cell>
          <cell r="BA73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0">
          <cell r="B80">
            <v>100</v>
          </cell>
          <cell r="C80">
            <v>169.3</v>
          </cell>
          <cell r="D80">
            <v>118.2</v>
          </cell>
          <cell r="E80">
            <v>107.5</v>
          </cell>
          <cell r="F80">
            <v>70.3</v>
          </cell>
          <cell r="G80">
            <v>44</v>
          </cell>
          <cell r="H80">
            <v>43.5</v>
          </cell>
          <cell r="I80">
            <v>40.5</v>
          </cell>
          <cell r="J80">
            <v>63.5</v>
          </cell>
        </row>
        <row r="81">
          <cell r="A81" t="str">
            <v>FIGURE 4 - PUBLIC FINANCES</v>
          </cell>
        </row>
        <row r="82">
          <cell r="A82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6">
          <cell r="I86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89">
          <cell r="G89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7">
          <cell r="I97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8">
          <cell r="C108">
            <v>12.327347862642256</v>
          </cell>
          <cell r="D108">
            <v>13.906359189378056</v>
          </cell>
          <cell r="E108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8">
          <cell r="A118" t="str">
            <v>Revenue</v>
          </cell>
          <cell r="B118">
            <v>17.399999999999999</v>
          </cell>
          <cell r="C118">
            <v>41.699604743083007</v>
          </cell>
          <cell r="D118">
            <v>58.475640381717731</v>
          </cell>
          <cell r="E118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4">
          <cell r="A144" t="str">
            <v>BROAD MONEY-JAN94=100</v>
          </cell>
          <cell r="B144">
            <v>100</v>
          </cell>
          <cell r="C144">
            <v>115.03932075996937</v>
          </cell>
          <cell r="D144">
            <v>206.75528336465075</v>
          </cell>
          <cell r="E144">
            <v>518.82756860834661</v>
          </cell>
          <cell r="F144">
            <v>568.87512468972568</v>
          </cell>
          <cell r="G144">
            <v>658.73756002505411</v>
          </cell>
          <cell r="H144">
            <v>758.60997053842766</v>
          </cell>
          <cell r="I144">
            <v>1452.8336465075279</v>
          </cell>
          <cell r="J144">
            <v>1322.5740598974646</v>
          </cell>
          <cell r="K144">
            <v>1455.0838610898468</v>
          </cell>
          <cell r="L144">
            <v>1789.9598673069343</v>
          </cell>
          <cell r="M144">
            <v>1781.6851091470064</v>
          </cell>
          <cell r="N144">
            <v>1171.0511053889161</v>
          </cell>
          <cell r="O144">
            <v>1150.2980954369361</v>
          </cell>
          <cell r="P144">
            <v>1252.8266870809846</v>
          </cell>
          <cell r="Q144">
            <v>1314.7238267566752</v>
          </cell>
          <cell r="R144">
            <v>1180.5692810912381</v>
          </cell>
          <cell r="S144">
            <v>1292.1149697264946</v>
          </cell>
          <cell r="T144">
            <v>1354.462152318649</v>
          </cell>
          <cell r="U144">
            <v>1293.6901199341175</v>
          </cell>
          <cell r="V144">
            <v>1555.1998515322341</v>
          </cell>
          <cell r="W144">
            <v>3045.6770362122161</v>
          </cell>
          <cell r="X144">
            <v>3609.6225671004709</v>
          </cell>
          <cell r="Y144">
            <v>4189.5747790382075</v>
          </cell>
          <cell r="Z144">
            <v>3986.5915048599995</v>
          </cell>
          <cell r="AA144">
            <v>4211.6129630918413</v>
          </cell>
          <cell r="AB144">
            <v>4398.3575753357927</v>
          </cell>
          <cell r="AC144">
            <v>4426.5664509244434</v>
          </cell>
          <cell r="AD144">
            <v>4419.7114157793403</v>
          </cell>
          <cell r="AE144">
            <v>4646.5771220451434</v>
          </cell>
          <cell r="AF144">
            <v>5112.8587004430838</v>
          </cell>
          <cell r="AG144">
            <v>5210.2906720486235</v>
          </cell>
          <cell r="AH144">
            <v>5493.3073514742391</v>
          </cell>
          <cell r="AI144">
            <v>5470.1092629967297</v>
          </cell>
          <cell r="AJ144">
            <v>5528.1044841905032</v>
          </cell>
          <cell r="AK144">
            <v>5945.6700767856737</v>
          </cell>
          <cell r="AL144">
            <v>5641.7751177302989</v>
          </cell>
          <cell r="AM144">
            <v>5470.1092629967297</v>
          </cell>
          <cell r="AN144">
            <v>5702.0901477718244</v>
          </cell>
          <cell r="AO144">
            <v>6251.8848446887978</v>
          </cell>
          <cell r="AP144">
            <v>6163.7321084742616</v>
          </cell>
          <cell r="AQ144">
            <v>6300.6008304915686</v>
          </cell>
          <cell r="AR144">
            <v>6808.6389681490245</v>
          </cell>
          <cell r="AS144">
            <v>7466.5367573711937</v>
          </cell>
          <cell r="AT144">
            <v>7780.6388753566707</v>
          </cell>
          <cell r="AU144">
            <v>7908.2283619829723</v>
          </cell>
          <cell r="AV144">
            <v>8072.9347901732908</v>
          </cell>
          <cell r="AW144">
            <v>8652.887002111027</v>
          </cell>
          <cell r="AX144">
            <v>8355.9514695989055</v>
          </cell>
          <cell r="AY144">
            <v>8367.5505138376593</v>
          </cell>
          <cell r="AZ144">
            <v>8353.5991834272845</v>
          </cell>
          <cell r="BA144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59">
          <cell r="A159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7">
          <cell r="A177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199">
          <cell r="A199" t="str">
            <v xml:space="preserve">  Validation</v>
          </cell>
          <cell r="B199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6">
          <cell r="A206" t="str">
            <v>USA</v>
          </cell>
          <cell r="B206">
            <v>251.36349999999999</v>
          </cell>
          <cell r="C206">
            <v>262.08449999999999</v>
          </cell>
          <cell r="D206">
            <v>266.59410000000003</v>
          </cell>
          <cell r="E206">
            <v>78.794049999999999</v>
          </cell>
          <cell r="F206">
            <v>78.404499999999999</v>
          </cell>
          <cell r="G206">
            <v>78.799289999999999</v>
          </cell>
          <cell r="H206">
            <v>76.633719999999997</v>
          </cell>
          <cell r="I206">
            <v>68.750410000000002</v>
          </cell>
          <cell r="J206">
            <v>74.062629999999999</v>
          </cell>
          <cell r="K206">
            <v>78.02234</v>
          </cell>
          <cell r="L206">
            <v>57.285110000000003</v>
          </cell>
          <cell r="M206">
            <v>36</v>
          </cell>
          <cell r="N206">
            <v>18.597529999999999</v>
          </cell>
          <cell r="O206">
            <v>25.237189999999998</v>
          </cell>
          <cell r="P206">
            <v>86.585849999999994</v>
          </cell>
          <cell r="Q206">
            <v>127.64230000000001</v>
          </cell>
          <cell r="R206">
            <v>126.91840000000001</v>
          </cell>
          <cell r="S206">
            <v>148.11670000000001</v>
          </cell>
          <cell r="T206">
            <v>149.85329999999999</v>
          </cell>
          <cell r="U206">
            <v>134.1686</v>
          </cell>
          <cell r="V206">
            <v>115.8433</v>
          </cell>
          <cell r="W206">
            <v>82.112399999999994</v>
          </cell>
          <cell r="X206">
            <v>77.141080000000002</v>
          </cell>
          <cell r="Y206">
            <v>107.7833</v>
          </cell>
          <cell r="Z206">
            <v>115.32680000000001</v>
          </cell>
          <cell r="AA206">
            <v>135.07169999999999</v>
          </cell>
          <cell r="AB206">
            <v>131.49180000000001</v>
          </cell>
          <cell r="AC206">
            <v>62.042189999999998</v>
          </cell>
          <cell r="AD206">
            <v>66.465980000000002</v>
          </cell>
          <cell r="AE206">
            <v>51.334319999999998</v>
          </cell>
          <cell r="AF206">
            <v>38.521120000000003</v>
          </cell>
          <cell r="AG206">
            <v>48.042619999999999</v>
          </cell>
          <cell r="AH206">
            <v>40.588749999999997</v>
          </cell>
          <cell r="AI206">
            <v>34.900350000000003</v>
          </cell>
          <cell r="AJ206">
            <v>55.431559999999998</v>
          </cell>
          <cell r="AK206">
            <v>42.681510000000003</v>
          </cell>
          <cell r="AL206">
            <v>60.491</v>
          </cell>
          <cell r="AM206">
            <v>61.98912</v>
          </cell>
          <cell r="AN206">
            <v>57.869709999999998</v>
          </cell>
          <cell r="AO206">
            <v>41.293430000000001</v>
          </cell>
          <cell r="AP206">
            <v>51.132399999999997</v>
          </cell>
          <cell r="AQ206">
            <v>63.52196</v>
          </cell>
          <cell r="AR206">
            <v>64.944280000000006</v>
          </cell>
          <cell r="AS206">
            <v>52.179160000000003</v>
          </cell>
          <cell r="AT206">
            <v>127.8134</v>
          </cell>
          <cell r="AU206">
            <v>115.7991</v>
          </cell>
          <cell r="AV206">
            <v>142.08349999999999</v>
          </cell>
          <cell r="AW206">
            <v>165.91669999999999</v>
          </cell>
          <cell r="AX206">
            <v>201.3707</v>
          </cell>
          <cell r="AY206">
            <v>208.02850000000001</v>
          </cell>
          <cell r="AZ206">
            <v>201.57230000000001</v>
          </cell>
          <cell r="BA206">
            <v>198.87960000000001</v>
          </cell>
          <cell r="BB206">
            <v>209.08680000000001</v>
          </cell>
          <cell r="BC206">
            <v>206.03380000000001</v>
          </cell>
          <cell r="BD206">
            <v>207.84690000000001</v>
          </cell>
          <cell r="BE206">
            <v>214.36259999999999</v>
          </cell>
          <cell r="BF206">
            <v>222.58080000000001</v>
          </cell>
          <cell r="BG206">
            <v>279.63749999999999</v>
          </cell>
          <cell r="BH206">
            <v>285.17090000000002</v>
          </cell>
          <cell r="BI206">
            <v>299.91640000000001</v>
          </cell>
          <cell r="BJ206">
            <v>300.94499999999999</v>
          </cell>
          <cell r="BK206">
            <v>306.5</v>
          </cell>
          <cell r="BL206">
            <v>313.637</v>
          </cell>
          <cell r="BM206">
            <v>318.9128</v>
          </cell>
          <cell r="BN206">
            <v>319.2</v>
          </cell>
          <cell r="BO206">
            <v>321.8</v>
          </cell>
          <cell r="BP206">
            <v>316.10000000000002</v>
          </cell>
          <cell r="BQ206">
            <v>314.3</v>
          </cell>
          <cell r="BR206">
            <v>314.60000000000002</v>
          </cell>
          <cell r="BS206">
            <v>314.60000000000002</v>
          </cell>
          <cell r="BT206">
            <v>315.5</v>
          </cell>
          <cell r="BU206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2">
          <cell r="AG212">
            <v>23.871532692735265</v>
          </cell>
          <cell r="AH212">
            <v>20.168705892769673</v>
          </cell>
          <cell r="AI212">
            <v>17.361573150772159</v>
          </cell>
          <cell r="AJ212">
            <v>27.58232139664149</v>
          </cell>
          <cell r="AK212">
            <v>21.247700783380441</v>
          </cell>
          <cell r="AL212">
            <v>30.101781160505599</v>
          </cell>
          <cell r="AM212">
            <v>30.850031441864449</v>
          </cell>
          <cell r="AN212">
            <v>28.713755506152662</v>
          </cell>
          <cell r="AO212">
            <v>20.456324265890011</v>
          </cell>
          <cell r="AP212">
            <v>25.311724370055327</v>
          </cell>
          <cell r="AQ212">
            <v>27.600432736884041</v>
          </cell>
          <cell r="AR212">
            <v>27.691621519581958</v>
          </cell>
          <cell r="AS212">
            <v>26.780453685913319</v>
          </cell>
          <cell r="AT212">
            <v>52.247656875719656</v>
          </cell>
          <cell r="AU212">
            <v>52.00749267863889</v>
          </cell>
          <cell r="AV212">
            <v>63.768686984642102</v>
          </cell>
          <cell r="AW212">
            <v>74.927556327340952</v>
          </cell>
          <cell r="AX212">
            <v>92.28227460137002</v>
          </cell>
          <cell r="AY212">
            <v>91.466889062065221</v>
          </cell>
          <cell r="AZ212">
            <v>88.447245888933551</v>
          </cell>
          <cell r="BA212">
            <v>87.261119313372802</v>
          </cell>
          <cell r="BB212">
            <v>91.527781536674411</v>
          </cell>
          <cell r="BC212">
            <v>90.2600332174231</v>
          </cell>
          <cell r="BD212">
            <v>91.070862665861839</v>
          </cell>
          <cell r="BE212">
            <v>93.830780172854219</v>
          </cell>
          <cell r="BF212">
            <v>97.485838855885774</v>
          </cell>
          <cell r="BG212">
            <v>122.22350822720824</v>
          </cell>
          <cell r="BH212">
            <v>124.42164124126262</v>
          </cell>
          <cell r="BI212">
            <v>129.72202521708815</v>
          </cell>
          <cell r="BJ212">
            <v>132.55098228440008</v>
          </cell>
          <cell r="BK212">
            <v>135.6692979201965</v>
          </cell>
          <cell r="BL212">
            <v>138.26024305322014</v>
          </cell>
          <cell r="BM212">
            <v>139.68058681397241</v>
          </cell>
          <cell r="BN212">
            <v>139.7418542795634</v>
          </cell>
          <cell r="BO212">
            <v>140.80721494351522</v>
          </cell>
          <cell r="BP212">
            <v>138.91579958732217</v>
          </cell>
          <cell r="BQ212">
            <v>137.48226409806489</v>
          </cell>
          <cell r="BR212">
            <v>137.53557328985303</v>
          </cell>
          <cell r="BS212">
            <v>137.54281894008818</v>
          </cell>
          <cell r="BT212">
            <v>138.10034554056696</v>
          </cell>
          <cell r="BU212">
            <v>138.904699350329</v>
          </cell>
          <cell r="BV212">
            <v>139.14107700729164</v>
          </cell>
          <cell r="BW212">
            <v>141.07380607197953</v>
          </cell>
          <cell r="BX212">
            <v>141.15223166483753</v>
          </cell>
          <cell r="BY212">
            <v>141.07406750642267</v>
          </cell>
          <cell r="BZ212">
            <v>142.39599330533986</v>
          </cell>
          <cell r="CA212">
            <v>139.40936732876543</v>
          </cell>
          <cell r="CB212">
            <v>138.24477713023856</v>
          </cell>
          <cell r="CC212">
            <v>138.91430612919001</v>
          </cell>
          <cell r="CD212">
            <v>139.24094275865662</v>
          </cell>
          <cell r="CE212">
            <v>139.78180816835834</v>
          </cell>
          <cell r="CF212">
            <v>142.2482741258481</v>
          </cell>
          <cell r="CG212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0">
          <cell r="A220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4">
          <cell r="A224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7">
          <cell r="A227" t="str">
            <v>28-day</v>
          </cell>
          <cell r="B227">
            <v>1000</v>
          </cell>
          <cell r="C227">
            <v>1250.5</v>
          </cell>
          <cell r="D227">
            <v>2500</v>
          </cell>
          <cell r="E227">
            <v>2750.5</v>
          </cell>
          <cell r="F227">
            <v>2899.8</v>
          </cell>
          <cell r="G227">
            <v>1800</v>
          </cell>
          <cell r="H227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3">
          <cell r="A233" t="str">
            <v>91-day</v>
          </cell>
          <cell r="B233">
            <v>2100</v>
          </cell>
          <cell r="C233">
            <v>3516</v>
          </cell>
          <cell r="D233">
            <v>3516</v>
          </cell>
          <cell r="E233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7">
          <cell r="A247" t="str">
            <v>Total outstanding-face value</v>
          </cell>
          <cell r="B247">
            <v>1000</v>
          </cell>
          <cell r="C247">
            <v>1250.5</v>
          </cell>
          <cell r="D247">
            <v>2500</v>
          </cell>
          <cell r="E247">
            <v>4850.3</v>
          </cell>
          <cell r="F247">
            <v>6415.6</v>
          </cell>
          <cell r="G247">
            <v>5315.8</v>
          </cell>
          <cell r="H247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8">
          <cell r="FM8" t="str">
            <v xml:space="preserve">I915PCPIN.M                    </v>
          </cell>
          <cell r="FN8" t="str">
            <v xml:space="preserve">I911PCPIN.M                    </v>
          </cell>
          <cell r="FO8" t="str">
            <v xml:space="preserve">I916PCPIN.M                    </v>
          </cell>
          <cell r="FP8" t="str">
            <v xml:space="preserve">I922PCPIN.M                    </v>
          </cell>
          <cell r="FQ8" t="str">
            <v xml:space="preserve">I186PCPIN.M                    </v>
          </cell>
          <cell r="FR8" t="str">
            <v xml:space="preserve">I111PCPIN.M                    </v>
          </cell>
          <cell r="FS8" t="str">
            <v xml:space="preserve">I132PCPIN.M                    </v>
          </cell>
          <cell r="FT8" t="str">
            <v xml:space="preserve">I136PCPIN.M                    </v>
          </cell>
          <cell r="FU8" t="str">
            <v xml:space="preserve">I912PCPIN.M                    </v>
          </cell>
          <cell r="FV8" t="str">
            <v xml:space="preserve">I134PCPIN.M                    </v>
          </cell>
          <cell r="FW8" t="str">
            <v xml:space="preserve">I946PCPIN.M                    </v>
          </cell>
          <cell r="FX8" t="str">
            <v xml:space="preserve">I534PCPIN.M                    </v>
          </cell>
          <cell r="FY8" t="str">
            <v xml:space="preserve">I138PCPIN.M                    </v>
          </cell>
          <cell r="FZ8" t="str">
            <v xml:space="preserve">I112PCPIN.M                    </v>
          </cell>
          <cell r="GA8" t="str">
            <v xml:space="preserve">I124PCPIN.M                    </v>
          </cell>
          <cell r="GB8" t="str">
            <v xml:space="preserve">I968PCPIN.M                    </v>
          </cell>
          <cell r="GC8" t="str">
            <v xml:space="preserve">I223PCPIN.M                    </v>
          </cell>
          <cell r="GD8" t="str">
            <v xml:space="preserve">I924PCPIN.M                    </v>
          </cell>
          <cell r="GE8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112.03170776367188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80.690689086914063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80.690689086914063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117.89999389648438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109.19241333007813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142.32504272460938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106.57022094726563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108.60903930664063</v>
          </cell>
          <cell r="FT12">
            <v>118.89999389648438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1.2229995727539063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114.61209106445313</v>
          </cell>
          <cell r="FW13">
            <v>57.964080810546875</v>
          </cell>
          <cell r="FX13">
            <v>142.04287719726563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132.92599487304688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21.753646850585938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142.60720825195313</v>
          </cell>
          <cell r="FY14">
            <v>110.39999389648438</v>
          </cell>
          <cell r="FZ14">
            <v>112.03170776367188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135.14950561523438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112.27755737304688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137.95101928710938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140.02871704101563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109.50912475585938</v>
          </cell>
          <cell r="FT17">
            <v>120.69999694824219</v>
          </cell>
          <cell r="FU17">
            <v>8.5858249664306641</v>
          </cell>
          <cell r="FV17">
            <v>116.37374877929688</v>
          </cell>
          <cell r="FW17">
            <v>65.603927612304688</v>
          </cell>
          <cell r="FX17">
            <v>147.9683837890625</v>
          </cell>
          <cell r="FY17">
            <v>111.89999389648438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107.52828979492188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4.3479995727539063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35.470596313476563</v>
          </cell>
          <cell r="FO18">
            <v>21.599990844726563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109.70913696289063</v>
          </cell>
          <cell r="FT18">
            <v>121.39999389648438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150.33859252929688</v>
          </cell>
          <cell r="FY18">
            <v>112</v>
          </cell>
          <cell r="FZ18">
            <v>114.72744750976563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142.13766479492188</v>
          </cell>
          <cell r="GE18">
            <v>108.03549194335938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109.70913696289063</v>
          </cell>
          <cell r="FT19">
            <v>121.59999084472656</v>
          </cell>
          <cell r="FU19">
            <v>14.395940780639648</v>
          </cell>
          <cell r="FV19">
            <v>116.99551391601563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114.72744750976563</v>
          </cell>
          <cell r="GA19">
            <v>111.20059204101563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4.7435989379882813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38.001846313476563</v>
          </cell>
          <cell r="FO20">
            <v>39.5</v>
          </cell>
          <cell r="FP20">
            <v>33.513320922851563</v>
          </cell>
          <cell r="FQ20">
            <v>979.526123046875</v>
          </cell>
          <cell r="FR20">
            <v>113.57865905761719</v>
          </cell>
          <cell r="FS20">
            <v>109.70913696289063</v>
          </cell>
          <cell r="FT20">
            <v>121.89999389648438</v>
          </cell>
          <cell r="FU20">
            <v>16.05096435546875</v>
          </cell>
          <cell r="FV20">
            <v>117.306396484375</v>
          </cell>
          <cell r="FW20">
            <v>72.696609497070313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30.225997924804688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114.03787231445313</v>
          </cell>
          <cell r="FS21">
            <v>109.70913696289063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114.72744750976563</v>
          </cell>
          <cell r="GA21">
            <v>112.06393432617188</v>
          </cell>
          <cell r="GB21">
            <v>7707.05078125</v>
          </cell>
          <cell r="GC21">
            <v>4422915</v>
          </cell>
          <cell r="GD21">
            <v>155.29122924804688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114.34402465820313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114.96530151367188</v>
          </cell>
          <cell r="GA22">
            <v>111.87625122070313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115.12387084960938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160.11837768554688</v>
          </cell>
          <cell r="GE23">
            <v>108.65542602539063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155.04391479492188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123.89999389648438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112.89999389648438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163.76345825195313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124.39999389648438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156.98983764648438</v>
          </cell>
          <cell r="FY26">
            <v>113.09999084472656</v>
          </cell>
          <cell r="FZ26">
            <v>115.75816345214844</v>
          </cell>
          <cell r="GA26">
            <v>112.13900756835938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108.99356079101563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1.5717391967773438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91.186721801757813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115.87472534179688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157.38204956054688</v>
          </cell>
          <cell r="FY28">
            <v>114.29998779296875</v>
          </cell>
          <cell r="FZ28">
            <v>116.94746398925781</v>
          </cell>
          <cell r="GA28">
            <v>112.35482788085938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93.599990844726563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126.89999389648438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162.75393676757813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95.790878295898438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105.27853393554688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100.57980346679688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112.61758422851563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104.70254516601563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113.21817016601563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95.139999389648438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119.48257446289063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129.39999389648438</v>
          </cell>
          <cell r="FU34">
            <v>105.90350341796875</v>
          </cell>
          <cell r="FV34">
            <v>119.37895202636719</v>
          </cell>
          <cell r="FW34">
            <v>102.99917602539063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122.20999145507813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117.63504028320313</v>
          </cell>
          <cell r="FS35">
            <v>112.30935668945313</v>
          </cell>
          <cell r="FT35">
            <v>129.89999389648438</v>
          </cell>
          <cell r="FU35">
            <v>107.38673400878906</v>
          </cell>
          <cell r="FV35">
            <v>119.27532958984375</v>
          </cell>
          <cell r="FW35">
            <v>106.29513549804688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122.32998657226563</v>
          </cell>
          <cell r="FN36">
            <v>105.55477905273438</v>
          </cell>
          <cell r="FO36">
            <v>114.89999389648438</v>
          </cell>
          <cell r="FP36">
            <v>125.21841430664063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110.07156372070313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113.28384399414063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110.96603393554688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112.50936889648438</v>
          </cell>
          <cell r="FT37">
            <v>130.79998779296875</v>
          </cell>
          <cell r="FU37">
            <v>115.24443054199219</v>
          </cell>
          <cell r="FV37">
            <v>119.58621215820313</v>
          </cell>
          <cell r="FW37">
            <v>113.85906982421875</v>
          </cell>
          <cell r="FX37">
            <v>167.49435424804688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129.77999877929688</v>
          </cell>
          <cell r="FN38">
            <v>117.66571044921875</v>
          </cell>
          <cell r="FO38">
            <v>123.89999389648438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112.70938110351563</v>
          </cell>
          <cell r="FT38">
            <v>131.33999633789063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110.79696655273438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1.5361099243164063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121.66635131835938</v>
          </cell>
          <cell r="FO39">
            <v>127</v>
          </cell>
          <cell r="FP39">
            <v>138.29031372070313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113.80947875976563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120.11892700195313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130.82022094726563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119.62496948242188</v>
          </cell>
          <cell r="FS41">
            <v>114.00949096679688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178.01998901367188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119.89199829101563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116.85598754882813</v>
          </cell>
          <cell r="FV43">
            <v>120.82974243164063</v>
          </cell>
          <cell r="FW43">
            <v>125.55999755859375</v>
          </cell>
          <cell r="FX43">
            <v>172.91195678710938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112.60037231445313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112.43130493164063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1.5496597290039063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116.28298950195313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113.60946655273438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114.00949096679688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113.22030639648438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148.39999389648438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133.89999389648438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117.89999389648438</v>
          </cell>
          <cell r="FZ47">
            <v>121.9425048828125</v>
          </cell>
          <cell r="GA47">
            <v>115.77999877929688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113.38937377929688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121.38528442382813</v>
          </cell>
          <cell r="FS48">
            <v>114.20950317382813</v>
          </cell>
          <cell r="FT48">
            <v>134.27999877929688</v>
          </cell>
          <cell r="FU48">
            <v>120.86599731445313</v>
          </cell>
          <cell r="FV48">
            <v>120.93336486816406</v>
          </cell>
          <cell r="FW48">
            <v>127.57998657226563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131.38558959960938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121.38528442382813</v>
          </cell>
          <cell r="FS49">
            <v>114.40953063964844</v>
          </cell>
          <cell r="FT49">
            <v>134.40998840332031</v>
          </cell>
          <cell r="FU49">
            <v>122.92098999023438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116.15536499023438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156.39999389648438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132.32998657226563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181.48983764648438</v>
          </cell>
          <cell r="FY51">
            <v>118.19999694824219</v>
          </cell>
          <cell r="FZ51">
            <v>122.89395141601563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118.89999389648438</v>
          </cell>
          <cell r="FZ52">
            <v>123.21109008789063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113.89657592773438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137.48635864257813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149.51998901367188</v>
          </cell>
          <cell r="FN53">
            <v>128.83358764648438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182.05416870117188</v>
          </cell>
          <cell r="FY53">
            <v>118.89999389648438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114.23471069335938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137.95590209960938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125.80599975585938</v>
          </cell>
          <cell r="FV54">
            <v>122.69503784179688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146.82998657226563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183.91647338867188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115.02371215820313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136.93075561523438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123.06906127929688</v>
          </cell>
          <cell r="FS57">
            <v>115.30960083007813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125.66897583007813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136.29214477539063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123.37521362304688</v>
          </cell>
          <cell r="FS58">
            <v>115.50961303710938</v>
          </cell>
          <cell r="FT58">
            <v>135.70999145507813</v>
          </cell>
          <cell r="FU58">
            <v>121.57899475097656</v>
          </cell>
          <cell r="FV58">
            <v>123.31680297851563</v>
          </cell>
          <cell r="FW58">
            <v>137.02999877929688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135.53286743164063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171.99899291992188</v>
          </cell>
          <cell r="FQ59">
            <v>7396.95703125</v>
          </cell>
          <cell r="FR59">
            <v>123.68135070800781</v>
          </cell>
          <cell r="FS59">
            <v>115.50961303710938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120.89999389648438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136.45999145507813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135.98410034179688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5">
          <cell r="AS75">
            <v>120.73320381584463</v>
          </cell>
          <cell r="AT75">
            <v>120.70963601990833</v>
          </cell>
          <cell r="AU75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3280.5480346679688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1">
          <cell r="FM81">
            <v>149.20018541081745</v>
          </cell>
          <cell r="FN81">
            <v>135.23711326793057</v>
          </cell>
          <cell r="FO81">
            <v>159.91898529060458</v>
          </cell>
          <cell r="FP81">
            <v>169.46001763661704</v>
          </cell>
          <cell r="FQ81">
            <v>6091.4512177083334</v>
          </cell>
          <cell r="FR81">
            <v>122.85221467081705</v>
          </cell>
          <cell r="FS81">
            <v>115.22545776367188</v>
          </cell>
          <cell r="FT81">
            <v>135.49090021306819</v>
          </cell>
          <cell r="FU81">
            <v>124.23587855088884</v>
          </cell>
          <cell r="FV81">
            <v>122.82692787863992</v>
          </cell>
          <cell r="FW81">
            <v>135.71330498758951</v>
          </cell>
          <cell r="FX81" t="e">
            <v>#N/A</v>
          </cell>
          <cell r="FY81">
            <v>119.40006312763758</v>
          </cell>
          <cell r="FZ81">
            <v>124.87612696949327</v>
          </cell>
          <cell r="GA81">
            <v>117.01814364379884</v>
          </cell>
          <cell r="GB81">
            <v>33925.36009970052</v>
          </cell>
          <cell r="GC81">
            <v>6213094.4090909092</v>
          </cell>
          <cell r="GD81" t="e">
            <v>#N/A</v>
          </cell>
          <cell r="GE81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123.89999389648438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112.89999389648438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163.76345825195313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112.50936889648438</v>
          </cell>
          <cell r="FT83">
            <v>130.79998779296875</v>
          </cell>
          <cell r="FU83">
            <v>115.24443054199219</v>
          </cell>
          <cell r="FV83">
            <v>119.58621215820313</v>
          </cell>
          <cell r="FW83">
            <v>113.85906982421875</v>
          </cell>
          <cell r="FX83">
            <v>167.49435424804688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121.38528442382813</v>
          </cell>
          <cell r="FS84">
            <v>114.20950317382813</v>
          </cell>
          <cell r="FT84">
            <v>134.27999877929688</v>
          </cell>
          <cell r="FU84">
            <v>120.86599731445313</v>
          </cell>
          <cell r="FV84">
            <v>120.93336486816406</v>
          </cell>
          <cell r="FW84">
            <v>127.57998657226563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136.45999145507813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8">
          <cell r="FM88">
            <v>153.18998718261719</v>
          </cell>
          <cell r="FN88">
            <v>143.52088928222656</v>
          </cell>
          <cell r="FO88">
            <v>168.29998779296875</v>
          </cell>
          <cell r="FP88">
            <v>173.03099060058594</v>
          </cell>
          <cell r="FQ88">
            <v>7887.25</v>
          </cell>
          <cell r="FR88">
            <v>123.60481262207031</v>
          </cell>
          <cell r="FS88">
            <v>115.609619140625</v>
          </cell>
          <cell r="FT88">
            <v>136.45999145507813</v>
          </cell>
          <cell r="FU88">
            <v>123.52799987792969</v>
          </cell>
          <cell r="FV88">
            <v>123.21318054199219</v>
          </cell>
          <cell r="FW88">
            <v>139.09098815917969</v>
          </cell>
          <cell r="FX88" t="e">
            <v>#N/A</v>
          </cell>
          <cell r="FY88">
            <v>121.20074323213851</v>
          </cell>
          <cell r="FZ88">
            <v>126.62060618274735</v>
          </cell>
          <cell r="GA88">
            <v>117.544189453125</v>
          </cell>
          <cell r="GB88">
            <v>40703.43359375</v>
          </cell>
          <cell r="GC88">
            <v>6357924.5</v>
          </cell>
          <cell r="GD88" t="e">
            <v>#N/A</v>
          </cell>
          <cell r="GE88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3">
          <cell r="FM93">
            <v>7.0629075975987332</v>
          </cell>
          <cell r="FN93">
            <v>13.958938380368302</v>
          </cell>
          <cell r="FO93">
            <v>14.946262867090176</v>
          </cell>
          <cell r="FP93">
            <v>14.658773108929225</v>
          </cell>
          <cell r="FQ93">
            <v>85.683951380546148</v>
          </cell>
          <cell r="FR93">
            <v>2.3376907963055249</v>
          </cell>
          <cell r="FS93">
            <v>1.1922977437688997</v>
          </cell>
          <cell r="FT93">
            <v>1.7243546891889228</v>
          </cell>
          <cell r="FU93">
            <v>3.7378618337844172</v>
          </cell>
          <cell r="FV93">
            <v>1.7110464099017175</v>
          </cell>
          <cell r="FW93">
            <v>8.8481944846833027</v>
          </cell>
          <cell r="FX93" t="e">
            <v>#N/A</v>
          </cell>
          <cell r="FY93">
            <v>2.2625683330395052</v>
          </cell>
          <cell r="FZ93">
            <v>3.1378071188384427</v>
          </cell>
          <cell r="GA93">
            <v>1.6088167996824554</v>
          </cell>
          <cell r="GB93">
            <v>154.27103849680083</v>
          </cell>
          <cell r="GC93">
            <v>7.6386985892709092</v>
          </cell>
          <cell r="GD93" t="e">
            <v>#N/A</v>
          </cell>
          <cell r="GE93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3">
          <cell r="A3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6">
          <cell r="H6" t="str">
            <v>Jan</v>
          </cell>
          <cell r="I6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4">
          <cell r="H14">
            <v>373.84199999999998</v>
          </cell>
          <cell r="I14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2">
          <cell r="H22">
            <v>48.185000000000002</v>
          </cell>
          <cell r="I22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4">
          <cell r="A4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7">
          <cell r="B7" t="str">
            <v>Name</v>
          </cell>
          <cell r="C7" t="str">
            <v>Status 1/</v>
          </cell>
          <cell r="D7">
            <v>1996</v>
          </cell>
          <cell r="E7">
            <v>1997</v>
          </cell>
          <cell r="F7">
            <v>1998</v>
          </cell>
          <cell r="G7">
            <v>1999</v>
          </cell>
          <cell r="H7">
            <v>2000</v>
          </cell>
          <cell r="I7">
            <v>2001</v>
          </cell>
          <cell r="J7">
            <v>2002</v>
          </cell>
          <cell r="K7">
            <v>2003</v>
          </cell>
          <cell r="L7">
            <v>2004</v>
          </cell>
        </row>
        <row r="8">
          <cell r="A8" t="str">
            <v>Real Sector:</v>
          </cell>
        </row>
        <row r="9">
          <cell r="A9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0">
          <cell r="E20">
            <v>4730.2332000000006</v>
          </cell>
          <cell r="F20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0">
          <cell r="G30">
            <v>0.02</v>
          </cell>
          <cell r="H30">
            <v>0.02</v>
          </cell>
          <cell r="I30">
            <v>0.02</v>
          </cell>
          <cell r="J30">
            <v>0.02</v>
          </cell>
          <cell r="K30">
            <v>0.02</v>
          </cell>
          <cell r="L30">
            <v>0.02</v>
          </cell>
        </row>
        <row r="31">
          <cell r="A31" t="str">
            <v>External Sector:</v>
          </cell>
        </row>
        <row r="32">
          <cell r="A32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4">
          <cell r="E44">
            <v>238.20719999999997</v>
          </cell>
          <cell r="F44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A49" t="str">
            <v>Public Sector:</v>
          </cell>
        </row>
        <row r="50">
          <cell r="A50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E60">
            <v>0.1999999999998181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3">
          <cell r="E63">
            <v>-691</v>
          </cell>
          <cell r="F63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0">
          <cell r="E70">
            <v>76</v>
          </cell>
          <cell r="F70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6">
          <cell r="E76">
            <v>0.10446194374367319</v>
          </cell>
          <cell r="F76">
            <v>8.4970763511091355E-2</v>
          </cell>
          <cell r="G76">
            <v>8.4970763511091355E-2</v>
          </cell>
          <cell r="H76">
            <v>8.4970763511091355E-2</v>
          </cell>
          <cell r="I76">
            <v>8.4970763511091355E-2</v>
          </cell>
          <cell r="J76">
            <v>8.4970763511091355E-2</v>
          </cell>
          <cell r="K76">
            <v>8.4970763511091355E-2</v>
          </cell>
          <cell r="L76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1">
          <cell r="A81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4">
          <cell r="B84" t="str">
            <v>Name</v>
          </cell>
          <cell r="C84" t="str">
            <v>Status  1/</v>
          </cell>
          <cell r="D84">
            <v>1996</v>
          </cell>
          <cell r="E84">
            <v>1997</v>
          </cell>
          <cell r="F84">
            <v>1998</v>
          </cell>
          <cell r="G84">
            <v>1999</v>
          </cell>
          <cell r="H84">
            <v>2000</v>
          </cell>
          <cell r="I84">
            <v>2001</v>
          </cell>
          <cell r="J84">
            <v>2002</v>
          </cell>
          <cell r="K84">
            <v>2003</v>
          </cell>
          <cell r="L84">
            <v>2004</v>
          </cell>
        </row>
        <row r="85">
          <cell r="A85" t="str">
            <v>Banking Sector:</v>
          </cell>
        </row>
        <row r="86">
          <cell r="A86" t="str">
            <v>Banking Sector:</v>
          </cell>
        </row>
        <row r="87">
          <cell r="A87" t="str">
            <v>I.   Consolidated</v>
          </cell>
        </row>
        <row r="88">
          <cell r="A88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7">
          <cell r="A97" t="str">
            <v xml:space="preserve">   Foreign currency deposits and other</v>
          </cell>
          <cell r="B97" t="str">
            <v>FCD</v>
          </cell>
          <cell r="C97" t="str">
            <v>NM</v>
          </cell>
          <cell r="D97">
            <v>141.93849999999998</v>
          </cell>
          <cell r="E97">
            <v>183.09999999999991</v>
          </cell>
          <cell r="F97">
            <v>397.79999999999995</v>
          </cell>
        </row>
        <row r="98">
          <cell r="A98" t="str">
            <v>II.   Central bank</v>
          </cell>
        </row>
        <row r="99">
          <cell r="A99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5">
          <cell r="A115" t="str">
            <v xml:space="preserve">      Bank reserve deposits</v>
          </cell>
          <cell r="B115" t="str">
            <v>RD</v>
          </cell>
          <cell r="C115" t="str">
            <v>NM</v>
          </cell>
          <cell r="D115">
            <v>123.292</v>
          </cell>
          <cell r="E115">
            <v>150.53</v>
          </cell>
          <cell r="F115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7">
          <cell r="A127" t="str">
            <v>Money multiplier</v>
          </cell>
          <cell r="B127" t="str">
            <v>mu</v>
          </cell>
          <cell r="C127" t="str">
            <v>EXOG</v>
          </cell>
          <cell r="D127">
            <v>1.5127254340131471</v>
          </cell>
          <cell r="E127">
            <v>1.5496646268138208</v>
          </cell>
          <cell r="F127">
            <v>1.2806752805809678</v>
          </cell>
          <cell r="G127">
            <v>1.2806752805809678</v>
          </cell>
          <cell r="H127">
            <v>1.2806752805809678</v>
          </cell>
          <cell r="I127">
            <v>1.2806752805809678</v>
          </cell>
          <cell r="J127">
            <v>1.2806752805809678</v>
          </cell>
          <cell r="K127">
            <v>1.2806752805809678</v>
          </cell>
          <cell r="L127">
            <v>1.2806752805809678</v>
          </cell>
        </row>
        <row r="128">
          <cell r="A128" t="str">
            <v>Price and Exchange Rate Indices:  4/</v>
          </cell>
        </row>
        <row r="129">
          <cell r="A129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275.11703680354327</v>
          </cell>
          <cell r="F30">
            <v>433.66515754647708</v>
          </cell>
          <cell r="G30">
            <v>2254.5232706261349</v>
          </cell>
          <cell r="H30">
            <v>3376.9477086778129</v>
          </cell>
          <cell r="I30">
            <v>3633.7987665855426</v>
          </cell>
          <cell r="K30">
            <v>9974.0519402395112</v>
          </cell>
        </row>
        <row r="31">
          <cell r="A31" t="str">
            <v xml:space="preserve">   In percent of GDP</v>
          </cell>
          <cell r="E31">
            <v>2.2308952908821702</v>
          </cell>
          <cell r="F31">
            <v>2.9591634918286638</v>
          </cell>
          <cell r="G31">
            <v>15.087750304383174</v>
          </cell>
          <cell r="H31">
            <v>21.083757179934302</v>
          </cell>
          <cell r="I31">
            <v>20.380537391897956</v>
          </cell>
          <cell r="K31">
            <v>61.742103658926268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2954.5194724888038</v>
          </cell>
          <cell r="F38">
            <v>488.95458196945782</v>
          </cell>
          <cell r="G38">
            <v>699.27602879955759</v>
          </cell>
          <cell r="H38">
            <v>719.06766984415935</v>
          </cell>
          <cell r="I38">
            <v>765.2589335960173</v>
          </cell>
          <cell r="J38">
            <v>722.43294750499126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3372.7144028952257</v>
          </cell>
          <cell r="F39">
            <v>620.4410522769391</v>
          </cell>
          <cell r="G39">
            <v>9965.005556713757</v>
          </cell>
          <cell r="H39">
            <v>2923.9956528482762</v>
          </cell>
          <cell r="I39">
            <v>2504.4017630601261</v>
          </cell>
          <cell r="J39">
            <v>79230.836951979203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  <sheetName val="PRIVATE"/>
      <sheetName val="Programa"/>
      <sheetName val="Table3"/>
      <sheetName val="FOREX-DAILY"/>
      <sheetName val="Base de Datos Proyecciones"/>
      <sheetName val="Main"/>
      <sheetName val="QQ"/>
      <sheetName val="Q4"/>
      <sheetName val="Q6"/>
      <sheetName val="Q7"/>
      <sheetName val="DA"/>
      <sheetName val="Q1"/>
      <sheetName val="Q3"/>
      <sheetName val="Q5"/>
      <sheetName val="Micro"/>
      <sheetName val="Q2"/>
      <sheetName val="Links"/>
      <sheetName val="ErrCheck"/>
      <sheetName val="Ext_debt1"/>
      <sheetName val="Read_Me"/>
      <sheetName val="Base_de_Datos_Proyecciones"/>
      <sheetName val=" DPT Dhjetor  dhe Prog  2023"/>
      <sheetName val="Totale mujor prog me DRT"/>
      <sheetName val="Plani sipas muajve (Kuota)"/>
    </sheetNames>
    <sheetDataSet>
      <sheetData sheetId="0" refreshError="1"/>
      <sheetData sheetId="1" refreshError="1"/>
      <sheetData sheetId="2" refreshError="1"/>
      <sheetData sheetId="3" refreshError="1">
        <row r="102">
          <cell r="G102">
            <v>0</v>
          </cell>
        </row>
        <row r="174">
          <cell r="G174" t="str">
            <v>Table 2. Georgia: Balance of Payment, Summary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1</v>
          </cell>
          <cell r="W174">
            <v>1</v>
          </cell>
          <cell r="X174">
            <v>1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1</v>
          </cell>
          <cell r="AD174">
            <v>1</v>
          </cell>
          <cell r="AE174">
            <v>1</v>
          </cell>
          <cell r="AF174">
            <v>1</v>
          </cell>
          <cell r="AG174">
            <v>1</v>
          </cell>
          <cell r="AH174">
            <v>0.8</v>
          </cell>
          <cell r="AI174">
            <v>0.60000000000000009</v>
          </cell>
          <cell r="AJ174">
            <v>0.40000000000000008</v>
          </cell>
          <cell r="AK174">
            <v>0.20000000000000007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</row>
        <row r="175">
          <cell r="G175" t="str">
            <v>(In millions of US dollars)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</row>
        <row r="177">
          <cell r="G177" t="str">
            <v>(In millions of US dollars)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E178">
            <v>0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G179">
            <v>11.095000000000001</v>
          </cell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E179">
            <v>12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0">
          <cell r="G180">
            <v>11.095000000000001</v>
          </cell>
          <cell r="H180">
            <v>9.734</v>
          </cell>
          <cell r="I180">
            <v>9.7360000000000007</v>
          </cell>
          <cell r="J180">
            <v>9.9760000000000009</v>
          </cell>
          <cell r="K180">
            <v>10.087999999999999</v>
          </cell>
          <cell r="L180">
            <v>10.087999999999999</v>
          </cell>
          <cell r="M180">
            <v>10.382</v>
          </cell>
          <cell r="N180">
            <v>10.704000000000001</v>
          </cell>
          <cell r="O180">
            <v>10.747</v>
          </cell>
          <cell r="P180">
            <v>10.954000000000001</v>
          </cell>
          <cell r="Q180">
            <v>10.954000000000001</v>
          </cell>
          <cell r="R180">
            <v>11.819000000000001</v>
          </cell>
          <cell r="S180">
            <v>12</v>
          </cell>
          <cell r="T180">
            <v>12</v>
          </cell>
          <cell r="U180">
            <v>12</v>
          </cell>
          <cell r="V180">
            <v>12</v>
          </cell>
          <cell r="W180">
            <v>12</v>
          </cell>
          <cell r="X180">
            <v>12</v>
          </cell>
          <cell r="Y180">
            <v>12</v>
          </cell>
          <cell r="Z180">
            <v>12</v>
          </cell>
          <cell r="AA180">
            <v>12</v>
          </cell>
          <cell r="AB180">
            <v>12</v>
          </cell>
          <cell r="AC180">
            <v>12</v>
          </cell>
          <cell r="AD180">
            <v>12</v>
          </cell>
          <cell r="AE180">
            <v>12</v>
          </cell>
          <cell r="AF180">
            <v>12</v>
          </cell>
          <cell r="AG180">
            <v>12</v>
          </cell>
          <cell r="AH180">
            <v>12</v>
          </cell>
          <cell r="AI180">
            <v>12</v>
          </cell>
          <cell r="AJ180">
            <v>12</v>
          </cell>
          <cell r="AK180">
            <v>12</v>
          </cell>
          <cell r="AL180">
            <v>12</v>
          </cell>
          <cell r="AM180">
            <v>12</v>
          </cell>
          <cell r="AN180">
            <v>12</v>
          </cell>
          <cell r="AO180">
            <v>12</v>
          </cell>
          <cell r="AP180">
            <v>12</v>
          </cell>
          <cell r="AQ180">
            <v>12</v>
          </cell>
          <cell r="AR180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1998</v>
          </cell>
          <cell r="AG181">
            <v>1999</v>
          </cell>
          <cell r="AH181">
            <v>1999</v>
          </cell>
          <cell r="AI181">
            <v>1999</v>
          </cell>
          <cell r="AJ181">
            <v>1999</v>
          </cell>
          <cell r="AK181">
            <v>1999</v>
          </cell>
          <cell r="AL181">
            <v>2000</v>
          </cell>
          <cell r="AM181">
            <v>2001</v>
          </cell>
          <cell r="AN181">
            <v>2002</v>
          </cell>
          <cell r="AO181">
            <v>2003</v>
          </cell>
          <cell r="AP181">
            <v>2004</v>
          </cell>
          <cell r="AQ181">
            <v>2005</v>
          </cell>
          <cell r="AR181">
            <v>2006</v>
          </cell>
        </row>
        <row r="182">
          <cell r="G182" t="str">
            <v>GDP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E183">
            <v>0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E184">
            <v>0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E185">
            <v>4776268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E186">
            <v>0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E187">
            <v>47762.68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E188">
            <v>1.3819999999999999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89">
          <cell r="AF189">
            <v>1.3</v>
          </cell>
          <cell r="AG189">
            <v>2.4</v>
          </cell>
          <cell r="AH189">
            <v>2.4</v>
          </cell>
          <cell r="AI189">
            <v>2.4</v>
          </cell>
          <cell r="AJ189">
            <v>2.4</v>
          </cell>
          <cell r="AK189">
            <v>2.4</v>
          </cell>
          <cell r="AL189">
            <v>3.3</v>
          </cell>
          <cell r="AM189">
            <v>3.7</v>
          </cell>
          <cell r="AN189">
            <v>4.7</v>
          </cell>
          <cell r="AO189">
            <v>4.5999999999999996</v>
          </cell>
          <cell r="AP189">
            <v>5</v>
          </cell>
          <cell r="AQ189">
            <v>5.3</v>
          </cell>
          <cell r="AR189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6">
          <cell r="AF196">
            <v>-27.150837988826826</v>
          </cell>
          <cell r="AG196">
            <v>-10.499999999999998</v>
          </cell>
          <cell r="AH196">
            <v>0</v>
          </cell>
          <cell r="AI196">
            <v>0</v>
          </cell>
          <cell r="AJ196">
            <v>0</v>
          </cell>
          <cell r="AK196">
            <v>-10.499999999999998</v>
          </cell>
          <cell r="AL196">
            <v>-0.59443911792905757</v>
          </cell>
          <cell r="AM196">
            <v>-2.301136363636358</v>
          </cell>
          <cell r="AN196">
            <v>-2.0615384615384591</v>
          </cell>
          <cell r="AO196">
            <v>-1.2461538461538413</v>
          </cell>
          <cell r="AP196">
            <v>-0.38461538461538325</v>
          </cell>
          <cell r="AQ196">
            <v>-0.7692307692307776</v>
          </cell>
          <cell r="AR196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5">
          <cell r="AF205">
            <v>33.04263565891474</v>
          </cell>
          <cell r="AG205">
            <v>-17.100000000000005</v>
          </cell>
          <cell r="AH205">
            <v>-17.100000000000005</v>
          </cell>
          <cell r="AI205">
            <v>-17.100000000000005</v>
          </cell>
          <cell r="AJ205">
            <v>-17.100000000000005</v>
          </cell>
          <cell r="AK205">
            <v>-17.100000000000016</v>
          </cell>
          <cell r="AL205">
            <v>6.0999999999999943</v>
          </cell>
          <cell r="AM205">
            <v>5.8999999999999941</v>
          </cell>
          <cell r="AN205">
            <v>7.0000000000000062</v>
          </cell>
          <cell r="AO205">
            <v>6.4999999999999947</v>
          </cell>
          <cell r="AP205">
            <v>6.4000000000000057</v>
          </cell>
          <cell r="AQ205">
            <v>2.6241021818137478</v>
          </cell>
          <cell r="AR205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0">
          <cell r="AK210">
            <v>3.6742133075905477</v>
          </cell>
          <cell r="AL210">
            <v>6.1615148146142671</v>
          </cell>
          <cell r="AM210">
            <v>6.0760055365392152</v>
          </cell>
          <cell r="AN210">
            <v>5.2643370785814634</v>
          </cell>
          <cell r="AO210">
            <v>3.711744365754833</v>
          </cell>
          <cell r="AP210">
            <v>3.2749982658419148</v>
          </cell>
          <cell r="AQ210">
            <v>3.0205676185546282</v>
          </cell>
          <cell r="AR210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1">
          <cell r="G221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5">
          <cell r="AF225">
            <v>1998</v>
          </cell>
          <cell r="AG225">
            <v>1999</v>
          </cell>
          <cell r="AH225">
            <v>1999</v>
          </cell>
          <cell r="AI225">
            <v>1999</v>
          </cell>
          <cell r="AJ225">
            <v>1999</v>
          </cell>
          <cell r="AK225">
            <v>1999</v>
          </cell>
          <cell r="AL225">
            <v>2000</v>
          </cell>
          <cell r="AM225">
            <v>2001</v>
          </cell>
          <cell r="AN225">
            <v>2002</v>
          </cell>
          <cell r="AO225">
            <v>2003</v>
          </cell>
          <cell r="AP225">
            <v>2004</v>
          </cell>
          <cell r="AQ225">
            <v>2005</v>
          </cell>
          <cell r="AR225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0">
          <cell r="AK230">
            <v>123.0368768040879</v>
          </cell>
          <cell r="AL230">
            <v>134.40548422078561</v>
          </cell>
          <cell r="AM230">
            <v>146.83799151120829</v>
          </cell>
          <cell r="AN230">
            <v>160.29569343321052</v>
          </cell>
          <cell r="AO230">
            <v>175.41157732396226</v>
          </cell>
          <cell r="AP230">
            <v>192.07567716973867</v>
          </cell>
          <cell r="AQ230">
            <v>210.39969677173173</v>
          </cell>
          <cell r="AR230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4">
          <cell r="AF234">
            <v>-1.7090807266979091</v>
          </cell>
          <cell r="AG234">
            <v>-3.5999999999999996</v>
          </cell>
          <cell r="AH234">
            <v>-3.5999999999999996</v>
          </cell>
          <cell r="AI234">
            <v>-3.5999999999999996</v>
          </cell>
          <cell r="AJ234">
            <v>-4.5599999999999996</v>
          </cell>
          <cell r="AK234">
            <v>-3.5400481104467252</v>
          </cell>
          <cell r="AL234">
            <v>9.2399999999999984</v>
          </cell>
          <cell r="AM234">
            <v>9.25</v>
          </cell>
          <cell r="AN234">
            <v>9.1650000000000009</v>
          </cell>
          <cell r="AO234">
            <v>9.4299999999999979</v>
          </cell>
          <cell r="AP234">
            <v>9.5</v>
          </cell>
          <cell r="AQ234">
            <v>9.5399999999999991</v>
          </cell>
          <cell r="AR234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0">
          <cell r="AK240">
            <v>17.05481404059103</v>
          </cell>
          <cell r="AL240">
            <v>17.123557884642768</v>
          </cell>
          <cell r="AM240">
            <v>17.635056463153425</v>
          </cell>
          <cell r="AN240">
            <v>18.382752785706511</v>
          </cell>
          <cell r="AO240">
            <v>19.105385781689243</v>
          </cell>
          <cell r="AP240">
            <v>19.701510127708335</v>
          </cell>
          <cell r="AQ240">
            <v>20.275231897892322</v>
          </cell>
          <cell r="AR240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5">
          <cell r="AF245">
            <v>162.30461363457539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142.38228562527652</v>
          </cell>
          <cell r="AL245">
            <v>133.90659435468535</v>
          </cell>
          <cell r="AM245">
            <v>139.34542996890534</v>
          </cell>
          <cell r="AN245">
            <v>144.81220380575289</v>
          </cell>
          <cell r="AO245">
            <v>149.36567832090645</v>
          </cell>
          <cell r="AP245">
            <v>152.70674326007622</v>
          </cell>
          <cell r="AQ245">
            <v>158.05337299482946</v>
          </cell>
          <cell r="AR245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49">
          <cell r="AF249">
            <v>16.82598024682742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-12.274652927706331</v>
          </cell>
          <cell r="AL249">
            <v>-5.9527709036063641</v>
          </cell>
          <cell r="AM249">
            <v>4.0616637593021476</v>
          </cell>
          <cell r="AN249">
            <v>3.9231812898833152</v>
          </cell>
          <cell r="AO249">
            <v>3.1443997090614406</v>
          </cell>
          <cell r="AP249">
            <v>2.2368357823084439</v>
          </cell>
          <cell r="AQ249">
            <v>3.5012401028337914</v>
          </cell>
          <cell r="AR249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3">
          <cell r="AK253">
            <v>36.218670671100149</v>
          </cell>
          <cell r="AL253">
            <v>34.90483109608688</v>
          </cell>
          <cell r="AM253">
            <v>33.457732919089793</v>
          </cell>
          <cell r="AN253">
            <v>32.962785641385793</v>
          </cell>
          <cell r="AO253">
            <v>32.269603770203098</v>
          </cell>
          <cell r="AP253">
            <v>31.133842978931494</v>
          </cell>
          <cell r="AQ253">
            <v>30.43840503584207</v>
          </cell>
          <cell r="AR253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2">
          <cell r="G262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6">
          <cell r="AF266">
            <v>1998</v>
          </cell>
          <cell r="AG266">
            <v>1999</v>
          </cell>
          <cell r="AH266">
            <v>1999</v>
          </cell>
          <cell r="AI266">
            <v>1999</v>
          </cell>
          <cell r="AJ266">
            <v>1999</v>
          </cell>
          <cell r="AK266">
            <v>1999</v>
          </cell>
          <cell r="AL266">
            <v>2000</v>
          </cell>
          <cell r="AM266">
            <v>2001</v>
          </cell>
          <cell r="AN266">
            <v>2002</v>
          </cell>
          <cell r="AO266">
            <v>2003</v>
          </cell>
          <cell r="AP266">
            <v>2004</v>
          </cell>
          <cell r="AQ266">
            <v>2005</v>
          </cell>
          <cell r="AR266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2">
          <cell r="AK272">
            <v>-821.22149044485059</v>
          </cell>
          <cell r="AL272">
            <v>-820</v>
          </cell>
          <cell r="AM272">
            <v>-875</v>
          </cell>
          <cell r="AN272">
            <v>-919</v>
          </cell>
          <cell r="AO272">
            <v>-980</v>
          </cell>
          <cell r="AP272">
            <v>-1024.5342764947497</v>
          </cell>
          <cell r="AQ272">
            <v>-1081.6008356955072</v>
          </cell>
          <cell r="AR272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8">
          <cell r="AK278">
            <v>-0.55243238269133688</v>
          </cell>
          <cell r="AL278">
            <v>-0.1487406819065229</v>
          </cell>
          <cell r="AM278">
            <v>6.7073170731707377</v>
          </cell>
          <cell r="AN278">
            <v>5.0285714285714267</v>
          </cell>
          <cell r="AO278">
            <v>6.6376496191512535</v>
          </cell>
          <cell r="AP278">
            <v>4.5443139280356926</v>
          </cell>
          <cell r="AQ278">
            <v>5.5699999999999861</v>
          </cell>
          <cell r="AR278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4">
          <cell r="AK284">
            <v>3.4</v>
          </cell>
          <cell r="AL284">
            <v>-0.6</v>
          </cell>
          <cell r="AM284">
            <v>3</v>
          </cell>
          <cell r="AN284">
            <v>2</v>
          </cell>
          <cell r="AO284">
            <v>2</v>
          </cell>
          <cell r="AP284">
            <v>2</v>
          </cell>
          <cell r="AQ284">
            <v>2</v>
          </cell>
          <cell r="AR284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0">
          <cell r="AF290">
            <v>19.011491998847973</v>
          </cell>
          <cell r="AG290">
            <v>-17.07501217669699</v>
          </cell>
          <cell r="AH290">
            <v>-18.191640799199625</v>
          </cell>
          <cell r="AI290">
            <v>-9.6313427031041172</v>
          </cell>
          <cell r="AJ290">
            <v>47.552313821722066</v>
          </cell>
          <cell r="AK290">
            <v>-3.8224684552140564</v>
          </cell>
          <cell r="AL290">
            <v>0.45398321739786862</v>
          </cell>
          <cell r="AM290">
            <v>3.5993369642434381</v>
          </cell>
          <cell r="AN290">
            <v>3</v>
          </cell>
          <cell r="AO290">
            <v>3.5</v>
          </cell>
          <cell r="AP290">
            <v>3.5</v>
          </cell>
          <cell r="AQ290">
            <v>3.5</v>
          </cell>
          <cell r="AR290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6">
          <cell r="AK296">
            <v>101.83703637349441</v>
          </cell>
          <cell r="AL296">
            <v>101.22601415525345</v>
          </cell>
          <cell r="AM296">
            <v>104.26279457991106</v>
          </cell>
          <cell r="AN296">
            <v>106.34805047150928</v>
          </cell>
          <cell r="AO296">
            <v>108.47501148093947</v>
          </cell>
          <cell r="AP296">
            <v>110.64451171055826</v>
          </cell>
          <cell r="AQ296">
            <v>112.85740194476944</v>
          </cell>
          <cell r="AR296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2">
          <cell r="AK302">
            <v>189.71838738687418</v>
          </cell>
          <cell r="AL302">
            <v>190.57967702592848</v>
          </cell>
          <cell r="AM302">
            <v>197.43928178745847</v>
          </cell>
          <cell r="AN302">
            <v>203.36246024108223</v>
          </cell>
          <cell r="AO302">
            <v>210.48014634952008</v>
          </cell>
          <cell r="AP302">
            <v>217.84695147175327</v>
          </cell>
          <cell r="AQ302">
            <v>225.47159477326463</v>
          </cell>
          <cell r="AR302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8">
          <cell r="G368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2">
          <cell r="AF372">
            <v>1998</v>
          </cell>
          <cell r="AG372">
            <v>1999</v>
          </cell>
          <cell r="AH372">
            <v>1999</v>
          </cell>
          <cell r="AI372">
            <v>1999</v>
          </cell>
          <cell r="AJ372">
            <v>1999</v>
          </cell>
          <cell r="AK372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3">
          <cell r="AF383">
            <v>7.5873040722919711</v>
          </cell>
          <cell r="AG383">
            <v>2.25857025</v>
          </cell>
          <cell r="AH383">
            <v>2.6150664320538901</v>
          </cell>
          <cell r="AI383">
            <v>1.7904669817578416</v>
          </cell>
          <cell r="AJ383">
            <v>3.1701461633265602</v>
          </cell>
          <cell r="AK383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4">
          <cell r="AF394">
            <v>3.7296538415384646</v>
          </cell>
          <cell r="AG394">
            <v>23.535050000000002</v>
          </cell>
          <cell r="AH394">
            <v>26.557276000000002</v>
          </cell>
          <cell r="AI394">
            <v>24.568999999999999</v>
          </cell>
          <cell r="AJ394">
            <v>1.7299730000000011</v>
          </cell>
          <cell r="AK394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7">
          <cell r="AF397">
            <v>-4.1429999999999998</v>
          </cell>
          <cell r="AG397" t="str">
            <v>--</v>
          </cell>
          <cell r="AH397" t="str">
            <v>--</v>
          </cell>
          <cell r="AI397" t="str">
            <v>--</v>
          </cell>
          <cell r="AJ397" t="str">
            <v>--</v>
          </cell>
          <cell r="AK397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4">
          <cell r="AF404">
            <v>2.0499999999999998</v>
          </cell>
          <cell r="AG404">
            <v>1.1099999999999999</v>
          </cell>
          <cell r="AH404">
            <v>0.7</v>
          </cell>
          <cell r="AI404">
            <v>0.7</v>
          </cell>
          <cell r="AJ404">
            <v>0.7</v>
          </cell>
          <cell r="AK404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6">
          <cell r="AF406">
            <v>122.65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3">
          <cell r="AF413">
            <v>23.608000000000001</v>
          </cell>
          <cell r="AG413">
            <v>4.47</v>
          </cell>
          <cell r="AH413">
            <v>2.21</v>
          </cell>
          <cell r="AI413">
            <v>0.02</v>
          </cell>
          <cell r="AJ413">
            <v>0.42</v>
          </cell>
          <cell r="AK413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5">
          <cell r="AF415">
            <v>0.6769999999999996</v>
          </cell>
          <cell r="AG415">
            <v>2.3294193458721457</v>
          </cell>
          <cell r="AH415">
            <v>2.1605010059309766</v>
          </cell>
          <cell r="AI415">
            <v>2.2319475582342898</v>
          </cell>
          <cell r="AJ415">
            <v>1.8081320899625877</v>
          </cell>
          <cell r="AK415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3">
          <cell r="AF423">
            <v>-83.480166628000006</v>
          </cell>
          <cell r="AG423">
            <v>20.785</v>
          </cell>
          <cell r="AH423">
            <v>-60.792570871377805</v>
          </cell>
          <cell r="AI423">
            <v>5.2010588240103353</v>
          </cell>
          <cell r="AJ423">
            <v>64.300330226984542</v>
          </cell>
          <cell r="AK423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0">
          <cell r="AF430">
            <v>-83.480166628000006</v>
          </cell>
          <cell r="AG430">
            <v>20.785</v>
          </cell>
          <cell r="AH430">
            <v>-60.792570871377805</v>
          </cell>
          <cell r="AI430">
            <v>5.2010588240103353</v>
          </cell>
          <cell r="AJ430">
            <v>64.300330226984542</v>
          </cell>
          <cell r="AK430">
            <v>-78.86</v>
          </cell>
        </row>
        <row r="431">
          <cell r="G431" t="str">
            <v>Money</v>
          </cell>
        </row>
        <row r="432">
          <cell r="G432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8">
          <cell r="C8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2">
          <cell r="D12">
            <v>1991</v>
          </cell>
          <cell r="E12">
            <v>1992</v>
          </cell>
          <cell r="F12">
            <v>1993</v>
          </cell>
          <cell r="G12">
            <v>1994</v>
          </cell>
          <cell r="H12">
            <v>1995</v>
          </cell>
          <cell r="I12">
            <v>1995</v>
          </cell>
          <cell r="J12">
            <v>1995</v>
          </cell>
          <cell r="K12">
            <v>1995</v>
          </cell>
          <cell r="L12">
            <v>1995</v>
          </cell>
          <cell r="M12">
            <v>1996</v>
          </cell>
          <cell r="N12">
            <v>1996</v>
          </cell>
          <cell r="O12">
            <v>1996</v>
          </cell>
          <cell r="P12">
            <v>1996</v>
          </cell>
          <cell r="Q12">
            <v>1996</v>
          </cell>
          <cell r="R12">
            <v>1997</v>
          </cell>
          <cell r="S12">
            <v>1997</v>
          </cell>
          <cell r="T12">
            <v>1997</v>
          </cell>
          <cell r="U12">
            <v>1997</v>
          </cell>
          <cell r="V12">
            <v>1997</v>
          </cell>
          <cell r="W12">
            <v>1998</v>
          </cell>
          <cell r="X12">
            <v>1998</v>
          </cell>
          <cell r="Y12">
            <v>1998</v>
          </cell>
          <cell r="Z12">
            <v>1998</v>
          </cell>
          <cell r="AA12">
            <v>1998</v>
          </cell>
          <cell r="AB12">
            <v>1999</v>
          </cell>
          <cell r="AC12">
            <v>1999</v>
          </cell>
          <cell r="AD12">
            <v>1999</v>
          </cell>
          <cell r="AE12">
            <v>1999</v>
          </cell>
          <cell r="AF12">
            <v>1999</v>
          </cell>
          <cell r="AG12">
            <v>2000</v>
          </cell>
          <cell r="AH12">
            <v>2001</v>
          </cell>
          <cell r="AI12">
            <v>2002</v>
          </cell>
          <cell r="AJ12">
            <v>2003</v>
          </cell>
          <cell r="AK12">
            <v>2004</v>
          </cell>
          <cell r="AL12">
            <v>2005</v>
          </cell>
          <cell r="AM12">
            <v>2006</v>
          </cell>
          <cell r="AN12">
            <v>2007</v>
          </cell>
          <cell r="AO12">
            <v>2008</v>
          </cell>
          <cell r="AP12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7">
          <cell r="AA17">
            <v>27.75</v>
          </cell>
          <cell r="AB17">
            <v>0</v>
          </cell>
          <cell r="AC17">
            <v>0</v>
          </cell>
          <cell r="AD17">
            <v>33.299999999999997</v>
          </cell>
          <cell r="AE17">
            <v>0</v>
          </cell>
          <cell r="AF17">
            <v>33.299999999999997</v>
          </cell>
          <cell r="AG17">
            <v>9.0054750000000006</v>
          </cell>
          <cell r="AH17">
            <v>36.021900000000002</v>
          </cell>
          <cell r="AI17">
            <v>36.021900000000002</v>
          </cell>
          <cell r="AJ17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2">
          <cell r="AH22">
            <v>11.1</v>
          </cell>
          <cell r="AI22">
            <v>22.2</v>
          </cell>
          <cell r="AJ22">
            <v>27.75</v>
          </cell>
          <cell r="AK22">
            <v>34.409999999999997</v>
          </cell>
          <cell r="AL22">
            <v>36.211095</v>
          </cell>
          <cell r="AM22">
            <v>32.315474999999999</v>
          </cell>
          <cell r="AN22">
            <v>28.419854999999998</v>
          </cell>
          <cell r="AO22">
            <v>28.273140000000001</v>
          </cell>
          <cell r="AP22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27.75</v>
          </cell>
          <cell r="N27">
            <v>0</v>
          </cell>
          <cell r="O27">
            <v>0</v>
          </cell>
          <cell r="P27">
            <v>27.75</v>
          </cell>
          <cell r="Q27">
            <v>55.5</v>
          </cell>
          <cell r="R27">
            <v>0</v>
          </cell>
          <cell r="S27">
            <v>27.75</v>
          </cell>
          <cell r="T27">
            <v>0</v>
          </cell>
          <cell r="U27">
            <v>27.75</v>
          </cell>
          <cell r="V27">
            <v>55.5</v>
          </cell>
          <cell r="W27">
            <v>0</v>
          </cell>
          <cell r="X27">
            <v>0</v>
          </cell>
          <cell r="Y27">
            <v>27.75</v>
          </cell>
          <cell r="Z27">
            <v>0</v>
          </cell>
          <cell r="AA27">
            <v>27.75</v>
          </cell>
          <cell r="AB27">
            <v>0</v>
          </cell>
          <cell r="AC27">
            <v>0</v>
          </cell>
          <cell r="AD27">
            <v>33.299999999999997</v>
          </cell>
          <cell r="AE27">
            <v>0</v>
          </cell>
          <cell r="AF27">
            <v>33.299999999999997</v>
          </cell>
          <cell r="AG27">
            <v>9.0054750000000006</v>
          </cell>
          <cell r="AH27">
            <v>24.921900000000001</v>
          </cell>
          <cell r="AI27">
            <v>13.821900000000003</v>
          </cell>
          <cell r="AJ27">
            <v>-0.73357499999999831</v>
          </cell>
          <cell r="AK27">
            <v>-34.409999999999997</v>
          </cell>
          <cell r="AL27">
            <v>-36.211095</v>
          </cell>
          <cell r="AM27">
            <v>-32.315474999999999</v>
          </cell>
          <cell r="AN27">
            <v>-28.419854999999998</v>
          </cell>
          <cell r="AO27">
            <v>-28.273140000000001</v>
          </cell>
          <cell r="AP27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27.75</v>
          </cell>
          <cell r="N32">
            <v>27.75</v>
          </cell>
          <cell r="O32">
            <v>27.75</v>
          </cell>
          <cell r="P32">
            <v>55.5</v>
          </cell>
          <cell r="Q32">
            <v>55.5</v>
          </cell>
          <cell r="R32">
            <v>55.5</v>
          </cell>
          <cell r="S32">
            <v>83.25</v>
          </cell>
          <cell r="T32">
            <v>83.25</v>
          </cell>
          <cell r="U32">
            <v>111</v>
          </cell>
          <cell r="V32">
            <v>111</v>
          </cell>
          <cell r="W32">
            <v>111</v>
          </cell>
          <cell r="X32">
            <v>111</v>
          </cell>
          <cell r="Y32">
            <v>138.75</v>
          </cell>
          <cell r="Z32">
            <v>138.75</v>
          </cell>
          <cell r="AA32">
            <v>138.75</v>
          </cell>
          <cell r="AB32">
            <v>138.75</v>
          </cell>
          <cell r="AC32">
            <v>138.75</v>
          </cell>
          <cell r="AD32">
            <v>172.05</v>
          </cell>
          <cell r="AE32">
            <v>172.05</v>
          </cell>
          <cell r="AF32">
            <v>172.05</v>
          </cell>
          <cell r="AG32">
            <v>181.055475</v>
          </cell>
          <cell r="AH32">
            <v>205.97737499999999</v>
          </cell>
          <cell r="AI32">
            <v>219.79927499999999</v>
          </cell>
          <cell r="AJ32">
            <v>219.06569999999999</v>
          </cell>
          <cell r="AK32">
            <v>184.6557</v>
          </cell>
          <cell r="AL32">
            <v>148.444605</v>
          </cell>
          <cell r="AM32">
            <v>116.12913</v>
          </cell>
          <cell r="AN32">
            <v>87.709275000000005</v>
          </cell>
          <cell r="AO32">
            <v>59.436135000000007</v>
          </cell>
          <cell r="AP32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6">
          <cell r="AE36">
            <v>0.42199999999999999</v>
          </cell>
          <cell r="AF36">
            <v>0.76600000000000001</v>
          </cell>
          <cell r="AG36">
            <v>0.8827636875</v>
          </cell>
          <cell r="AH36">
            <v>0.96758212499999996</v>
          </cell>
          <cell r="AI36">
            <v>1.0644416250000002</v>
          </cell>
          <cell r="AJ36">
            <v>1.0971624375</v>
          </cell>
          <cell r="AK36">
            <v>1.0093035000000001</v>
          </cell>
          <cell r="AL36">
            <v>0.83275076250000002</v>
          </cell>
          <cell r="AM36">
            <v>0.66143433750000002</v>
          </cell>
          <cell r="AN36">
            <v>0.50959601250000008</v>
          </cell>
          <cell r="AO36">
            <v>0.36786352500000008</v>
          </cell>
          <cell r="AP36">
            <v>0.24314782500000004</v>
          </cell>
        </row>
        <row r="37">
          <cell r="C37" t="str">
            <v>(In percent of quota)</v>
          </cell>
        </row>
        <row r="38">
          <cell r="C38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3">
          <cell r="G43" t="str">
            <v>--</v>
          </cell>
          <cell r="H43" t="str">
            <v>--</v>
          </cell>
          <cell r="I43" t="str">
            <v>--</v>
          </cell>
          <cell r="J43" t="str">
            <v>--</v>
          </cell>
          <cell r="K43" t="str">
            <v>--</v>
          </cell>
          <cell r="L43" t="str">
            <v>--</v>
          </cell>
          <cell r="M43">
            <v>25</v>
          </cell>
          <cell r="N43" t="str">
            <v>--</v>
          </cell>
          <cell r="O43" t="str">
            <v>--</v>
          </cell>
          <cell r="P43">
            <v>25</v>
          </cell>
          <cell r="Q43">
            <v>50</v>
          </cell>
          <cell r="R43" t="str">
            <v>--</v>
          </cell>
          <cell r="S43">
            <v>25</v>
          </cell>
          <cell r="T43" t="str">
            <v>--</v>
          </cell>
          <cell r="U43">
            <v>25</v>
          </cell>
          <cell r="V43">
            <v>50</v>
          </cell>
          <cell r="W43" t="str">
            <v>--</v>
          </cell>
          <cell r="X43" t="str">
            <v>--</v>
          </cell>
          <cell r="Y43">
            <v>25</v>
          </cell>
          <cell r="Z43" t="str">
            <v>--</v>
          </cell>
          <cell r="AA43">
            <v>25</v>
          </cell>
          <cell r="AB43" t="str">
            <v>--</v>
          </cell>
          <cell r="AC43" t="str">
            <v>--</v>
          </cell>
          <cell r="AD43">
            <v>30</v>
          </cell>
          <cell r="AE43" t="str">
            <v>--</v>
          </cell>
          <cell r="AF43">
            <v>30</v>
          </cell>
          <cell r="AG43">
            <v>8.1130405405405401</v>
          </cell>
          <cell r="AH43">
            <v>32.452162162162161</v>
          </cell>
          <cell r="AI43">
            <v>32.452162162162161</v>
          </cell>
          <cell r="AJ43">
            <v>24.339121621621622</v>
          </cell>
          <cell r="AK43" t="str">
            <v>--</v>
          </cell>
          <cell r="AL43" t="str">
            <v>--</v>
          </cell>
          <cell r="AM43" t="str">
            <v>--</v>
          </cell>
          <cell r="AN43" t="str">
            <v>--</v>
          </cell>
          <cell r="AO43" t="str">
            <v>--</v>
          </cell>
          <cell r="AP43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8">
          <cell r="G48" t="str">
            <v>--</v>
          </cell>
          <cell r="H48" t="str">
            <v xml:space="preserve">-- </v>
          </cell>
          <cell r="I48" t="str">
            <v xml:space="preserve">-- </v>
          </cell>
          <cell r="J48" t="str">
            <v xml:space="preserve">-- </v>
          </cell>
          <cell r="K48" t="str">
            <v xml:space="preserve">-- </v>
          </cell>
          <cell r="L48" t="str">
            <v xml:space="preserve">-- </v>
          </cell>
          <cell r="M48">
            <v>25</v>
          </cell>
          <cell r="N48">
            <v>25</v>
          </cell>
          <cell r="O48">
            <v>25</v>
          </cell>
          <cell r="P48">
            <v>50</v>
          </cell>
          <cell r="Q48">
            <v>50</v>
          </cell>
          <cell r="R48">
            <v>50</v>
          </cell>
          <cell r="S48">
            <v>75</v>
          </cell>
          <cell r="T48">
            <v>75</v>
          </cell>
          <cell r="U48">
            <v>100</v>
          </cell>
          <cell r="V48">
            <v>100</v>
          </cell>
          <cell r="W48">
            <v>100</v>
          </cell>
          <cell r="X48">
            <v>100</v>
          </cell>
          <cell r="Y48">
            <v>125</v>
          </cell>
          <cell r="Z48">
            <v>125</v>
          </cell>
          <cell r="AA48">
            <v>125</v>
          </cell>
          <cell r="AB48">
            <v>125</v>
          </cell>
          <cell r="AC48">
            <v>125</v>
          </cell>
          <cell r="AD48">
            <v>155</v>
          </cell>
          <cell r="AE48">
            <v>155</v>
          </cell>
          <cell r="AF48">
            <v>155</v>
          </cell>
          <cell r="AG48">
            <v>163.11304054054054</v>
          </cell>
          <cell r="AH48">
            <v>185.56520270270269</v>
          </cell>
          <cell r="AI48">
            <v>198.01736486486485</v>
          </cell>
          <cell r="AJ48">
            <v>197.35648648648646</v>
          </cell>
          <cell r="AK48">
            <v>166.35648648648649</v>
          </cell>
          <cell r="AL48">
            <v>133.73387837837839</v>
          </cell>
          <cell r="AM48">
            <v>104.62083783783784</v>
          </cell>
          <cell r="AN48">
            <v>79.017364864864874</v>
          </cell>
          <cell r="AO48">
            <v>53.546067567567576</v>
          </cell>
          <cell r="AP48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4">
          <cell r="C54" t="str">
            <v>US$ / SDR (p.a.)</v>
          </cell>
          <cell r="D54">
            <v>0</v>
          </cell>
          <cell r="E54">
            <v>0</v>
          </cell>
          <cell r="F54">
            <v>0</v>
          </cell>
          <cell r="G54">
            <v>1.4590000000000001</v>
          </cell>
          <cell r="H54">
            <v>1.49305</v>
          </cell>
          <cell r="I54">
            <v>1.5660099999999999</v>
          </cell>
          <cell r="J54">
            <v>1.51712</v>
          </cell>
          <cell r="K54">
            <v>1.4945999999999999</v>
          </cell>
          <cell r="L54">
            <v>1.4930000000000001</v>
          </cell>
          <cell r="M54">
            <v>1.4770000000000001</v>
          </cell>
          <cell r="N54">
            <v>1.4630000000000001</v>
          </cell>
          <cell r="O54">
            <v>1.4450000000000001</v>
          </cell>
          <cell r="P54">
            <v>1.423</v>
          </cell>
          <cell r="Q54">
            <v>1.423</v>
          </cell>
          <cell r="R54">
            <v>1.393</v>
          </cell>
          <cell r="S54">
            <v>1.3819999999999999</v>
          </cell>
          <cell r="T54">
            <v>1.363</v>
          </cell>
          <cell r="U54">
            <v>1.3660000000000001</v>
          </cell>
          <cell r="V54">
            <v>1.3759999999999999</v>
          </cell>
          <cell r="W54">
            <v>1.3620000000000001</v>
          </cell>
          <cell r="X54">
            <v>1.34</v>
          </cell>
          <cell r="Y54">
            <v>1.341</v>
          </cell>
          <cell r="Z54">
            <v>1.4</v>
          </cell>
          <cell r="AA54">
            <v>1.3560000000000001</v>
          </cell>
          <cell r="AB54">
            <v>1.3819999999999999</v>
          </cell>
          <cell r="AC54">
            <v>1.3480000000000001</v>
          </cell>
          <cell r="AD54">
            <v>1.36</v>
          </cell>
          <cell r="AE54">
            <v>1.379</v>
          </cell>
          <cell r="AF54">
            <v>1.367</v>
          </cell>
          <cell r="AG54">
            <v>1.353</v>
          </cell>
          <cell r="AH54">
            <v>1.357</v>
          </cell>
          <cell r="AI54">
            <v>1.365</v>
          </cell>
          <cell r="AJ54">
            <v>1.373</v>
          </cell>
          <cell r="AK54">
            <v>1.38</v>
          </cell>
          <cell r="AL54">
            <v>1.387</v>
          </cell>
          <cell r="AM54">
            <v>1.394035507246377</v>
          </cell>
          <cell r="AN54">
            <v>1.4011067018483516</v>
          </cell>
          <cell r="AO54">
            <v>1.4082137648287421</v>
          </cell>
          <cell r="AP54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5">
          <cell r="C5" t="str">
            <v>Table 3.  Georgia: External financing requirements and sources</v>
          </cell>
        </row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D16">
            <v>18</v>
          </cell>
          <cell r="G16">
            <v>18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D17">
            <v>77.8</v>
          </cell>
          <cell r="H17">
            <v>77.8</v>
          </cell>
          <cell r="L17">
            <v>77.8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D18">
            <v>14</v>
          </cell>
          <cell r="L18" t="str">
            <v xml:space="preserve">-- </v>
          </cell>
          <cell r="N18">
            <v>14</v>
          </cell>
          <cell r="Q18">
            <v>14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D19">
            <v>4.8</v>
          </cell>
          <cell r="L19">
            <v>115.29999999999998</v>
          </cell>
          <cell r="M19">
            <v>4.8</v>
          </cell>
          <cell r="Q19">
            <v>4.8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0">
          <cell r="D20">
            <v>60</v>
          </cell>
          <cell r="M20">
            <v>60</v>
          </cell>
          <cell r="Q20">
            <v>60</v>
          </cell>
          <cell r="AF20">
            <v>14</v>
          </cell>
          <cell r="AG20">
            <v>-27.839215982961392</v>
          </cell>
        </row>
        <row r="21">
          <cell r="D21">
            <v>12</v>
          </cell>
          <cell r="L21">
            <v>353.18227544000001</v>
          </cell>
          <cell r="N21">
            <v>12</v>
          </cell>
          <cell r="Q21">
            <v>12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D22">
            <v>1.3</v>
          </cell>
          <cell r="L22">
            <v>189.2</v>
          </cell>
          <cell r="Q22">
            <v>140.476</v>
          </cell>
          <cell r="S22">
            <v>1.3</v>
          </cell>
          <cell r="V22">
            <v>1.3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D23">
            <v>20</v>
          </cell>
          <cell r="L23">
            <v>89.406925440000009</v>
          </cell>
          <cell r="Q23">
            <v>112.327915659072</v>
          </cell>
          <cell r="U23">
            <v>20</v>
          </cell>
          <cell r="V23">
            <v>20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D24">
            <v>52.3</v>
          </cell>
          <cell r="L24">
            <v>2.8382145000000003</v>
          </cell>
          <cell r="Q24">
            <v>24.292898659071998</v>
          </cell>
          <cell r="S24">
            <v>52.3</v>
          </cell>
          <cell r="V24">
            <v>52.3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D25">
            <v>14.7</v>
          </cell>
          <cell r="L25">
            <v>86.568710940000003</v>
          </cell>
          <cell r="Q25">
            <v>88.035017000000011</v>
          </cell>
          <cell r="R25">
            <v>14.7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14.7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D26">
            <v>20.9</v>
          </cell>
          <cell r="L26">
            <v>1.5787109399999999</v>
          </cell>
          <cell r="Q26">
            <v>11.255017000000002</v>
          </cell>
          <cell r="T26">
            <v>20.9</v>
          </cell>
          <cell r="V26">
            <v>20.9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D27">
            <v>60</v>
          </cell>
          <cell r="L27">
            <v>84.990000000000009</v>
          </cell>
          <cell r="Q27">
            <v>76.78</v>
          </cell>
          <cell r="T27">
            <v>60</v>
          </cell>
          <cell r="V27">
            <v>60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D28">
            <v>5</v>
          </cell>
          <cell r="L28">
            <v>75.34</v>
          </cell>
          <cell r="Q28">
            <v>62.06</v>
          </cell>
          <cell r="T28">
            <v>5</v>
          </cell>
          <cell r="V28">
            <v>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D29">
            <v>4.4000000000000004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Z29">
            <v>4.4000000000000004</v>
          </cell>
          <cell r="AA29">
            <v>4.4000000000000004</v>
          </cell>
          <cell r="AF29">
            <v>-9.7439999999999891</v>
          </cell>
          <cell r="AG29">
            <v>12.802999999999997</v>
          </cell>
        </row>
        <row r="30">
          <cell r="D30">
            <v>4.45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4.45</v>
          </cell>
          <cell r="X30">
            <v>0</v>
          </cell>
          <cell r="Y30">
            <v>0</v>
          </cell>
          <cell r="Z30">
            <v>0</v>
          </cell>
          <cell r="AA30">
            <v>4.45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D31">
            <v>15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Z31">
            <v>15</v>
          </cell>
          <cell r="AA31">
            <v>15</v>
          </cell>
          <cell r="AF31">
            <v>45.521099999999997</v>
          </cell>
          <cell r="AG31">
            <v>0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  <cell r="AF32">
            <v>45.521099999999997</v>
          </cell>
          <cell r="AG32">
            <v>0</v>
          </cell>
        </row>
        <row r="33">
          <cell r="D33">
            <v>60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C33">
            <v>40</v>
          </cell>
          <cell r="AF33">
            <v>60</v>
          </cell>
          <cell r="AG33">
            <v>91.244403496465026</v>
          </cell>
        </row>
        <row r="34">
          <cell r="D34">
            <v>25</v>
          </cell>
          <cell r="AC34">
            <v>25</v>
          </cell>
          <cell r="AF34">
            <v>25</v>
          </cell>
          <cell r="AG34">
            <v>91.244403496465026</v>
          </cell>
        </row>
        <row r="35">
          <cell r="D35">
            <v>13.4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C35">
            <v>13.4</v>
          </cell>
          <cell r="AF35">
            <v>13.4</v>
          </cell>
          <cell r="AG35">
            <v>304.83047379830947</v>
          </cell>
        </row>
        <row r="36">
          <cell r="D36">
            <v>16.5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C36">
            <v>16.5</v>
          </cell>
          <cell r="AF36">
            <v>16.5</v>
          </cell>
          <cell r="AG36">
            <v>134.45482369999996</v>
          </cell>
        </row>
        <row r="37">
          <cell r="D37">
            <v>25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40</v>
          </cell>
        </row>
        <row r="40">
          <cell r="D40">
            <v>25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25</v>
          </cell>
          <cell r="AH40" t="str">
            <v/>
          </cell>
        </row>
        <row r="41">
          <cell r="D41">
            <v>7.6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7.6</v>
          </cell>
          <cell r="AI41" t="str">
            <v/>
          </cell>
        </row>
        <row r="42">
          <cell r="D42">
            <v>15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 t="str">
            <v/>
          </cell>
          <cell r="AH42">
            <v>15</v>
          </cell>
        </row>
        <row r="43">
          <cell r="D43">
            <v>15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 t="str">
            <v/>
          </cell>
          <cell r="AH43">
            <v>15</v>
          </cell>
        </row>
        <row r="44">
          <cell r="D44">
            <v>40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  <cell r="AH44">
            <v>40</v>
          </cell>
        </row>
        <row r="45">
          <cell r="D45">
            <v>25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0</v>
          </cell>
          <cell r="AI45">
            <v>25</v>
          </cell>
        </row>
        <row r="46">
          <cell r="D46">
            <v>10</v>
          </cell>
          <cell r="AF46" t="str">
            <v>...</v>
          </cell>
          <cell r="AG46">
            <v>12.184407675000001</v>
          </cell>
          <cell r="AI46">
            <v>10</v>
          </cell>
        </row>
        <row r="47">
          <cell r="D47">
            <v>10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  <cell r="AI47">
            <v>10</v>
          </cell>
        </row>
        <row r="48">
          <cell r="D48">
            <v>15</v>
          </cell>
          <cell r="AF48">
            <v>477.21300412707728</v>
          </cell>
          <cell r="AG48">
            <v>424.25770687146496</v>
          </cell>
          <cell r="AI48">
            <v>15</v>
          </cell>
        </row>
        <row r="49">
          <cell r="D49">
            <v>10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/>
          </cell>
          <cell r="AJ49">
            <v>10</v>
          </cell>
        </row>
        <row r="50">
          <cell r="D50">
            <v>20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  <cell r="AJ50">
            <v>20</v>
          </cell>
        </row>
        <row r="51">
          <cell r="D51">
            <v>10</v>
          </cell>
          <cell r="AF51" t="str">
            <v xml:space="preserve">-- </v>
          </cell>
          <cell r="AG51" t="str">
            <v xml:space="preserve">-- </v>
          </cell>
          <cell r="AJ51">
            <v>10</v>
          </cell>
        </row>
        <row r="52">
          <cell r="D52">
            <v>20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  <cell r="AJ52">
            <v>0</v>
          </cell>
          <cell r="AK52">
            <v>20</v>
          </cell>
        </row>
        <row r="53">
          <cell r="D53">
            <v>20</v>
          </cell>
          <cell r="AF53">
            <v>-50.219691000000012</v>
          </cell>
          <cell r="AG53">
            <v>0.3459292505567646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5">
          <cell r="AK55">
            <v>0</v>
          </cell>
          <cell r="AL55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0">
          <cell r="AK60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3"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5</v>
          </cell>
          <cell r="AM103">
            <v>5</v>
          </cell>
          <cell r="AN103">
            <v>5</v>
          </cell>
          <cell r="AO103">
            <v>5</v>
          </cell>
          <cell r="AP103">
            <v>5</v>
          </cell>
          <cell r="AQ103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1">
          <cell r="D151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6">
          <cell r="AP156">
            <v>0</v>
          </cell>
          <cell r="AQ156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5</v>
          </cell>
          <cell r="AM199">
            <v>10</v>
          </cell>
          <cell r="AN199">
            <v>15</v>
          </cell>
          <cell r="AO199">
            <v>20</v>
          </cell>
          <cell r="AP199">
            <v>25</v>
          </cell>
          <cell r="AQ199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4"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7"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1.8749999999999999E-2</v>
          </cell>
          <cell r="AM247">
            <v>5.6249999999999994E-2</v>
          </cell>
          <cell r="AN247">
            <v>9.375E-2</v>
          </cell>
          <cell r="AO247">
            <v>0.13125000000000001</v>
          </cell>
          <cell r="AP247">
            <v>0.16874999999999998</v>
          </cell>
          <cell r="AQ247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3">
          <cell r="W253">
            <v>-0.21748437499999995</v>
          </cell>
          <cell r="X253">
            <v>-0.12648437499999998</v>
          </cell>
          <cell r="Y253">
            <v>1.5156250000000204E-3</v>
          </cell>
          <cell r="Z253">
            <v>-0.11048437499999997</v>
          </cell>
          <cell r="AA253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2">
          <cell r="C2" t="str">
            <v>Table 33.  Georgia:  Balance of Payments</v>
          </cell>
        </row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G17">
            <v>-34.666071616432404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G18">
            <v>0.3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Z19">
            <v>38.75</v>
          </cell>
          <cell r="AA19">
            <v>38.75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2">
          <cell r="AD22" t="str">
            <v>Memorandum items:</v>
          </cell>
          <cell r="AF22">
            <v>0</v>
          </cell>
          <cell r="AG22">
            <v>15</v>
          </cell>
          <cell r="AH22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G24">
            <v>-23.733167783893578</v>
          </cell>
          <cell r="L24">
            <v>-179.02332074780497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G25">
            <v>94.07</v>
          </cell>
          <cell r="L25">
            <v>89.406925440000009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S26">
            <v>10</v>
          </cell>
          <cell r="V26">
            <v>10</v>
          </cell>
          <cell r="AA26">
            <v>0</v>
          </cell>
          <cell r="AD26" t="str">
            <v>Sources:  Georgian authorities, and Fund staff estimates.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G31">
            <v>-297.28724999999997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3"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</row>
        <row r="34">
          <cell r="AE34">
            <v>2.5</v>
          </cell>
          <cell r="AF34">
            <v>2.5</v>
          </cell>
          <cell r="AG34">
            <v>2.5</v>
          </cell>
        </row>
        <row r="35">
          <cell r="D35">
            <v>-0.5</v>
          </cell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D36">
            <v>64</v>
          </cell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D42" t="str">
            <v>--</v>
          </cell>
          <cell r="G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3">
          <cell r="G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15</v>
          </cell>
          <cell r="AH43">
            <v>15</v>
          </cell>
        </row>
        <row r="44">
          <cell r="D44">
            <v>596.9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5">
          <cell r="AE55">
            <v>2.5</v>
          </cell>
          <cell r="AF55">
            <v>2.5</v>
          </cell>
          <cell r="AG55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A63" t="str">
            <v>Prel.</v>
          </cell>
          <cell r="AK63">
            <v>3</v>
          </cell>
          <cell r="AL63">
            <v>3</v>
          </cell>
          <cell r="AM63">
            <v>3</v>
          </cell>
        </row>
        <row r="64"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  <cell r="AK64">
            <v>3</v>
          </cell>
          <cell r="AL64">
            <v>3</v>
          </cell>
          <cell r="AM64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5"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  <cell r="AJ75">
            <v>1.25</v>
          </cell>
          <cell r="AK75">
            <v>1.25</v>
          </cell>
          <cell r="AL75">
            <v>1.25</v>
          </cell>
          <cell r="AM75">
            <v>1.25</v>
          </cell>
        </row>
        <row r="76">
          <cell r="D76">
            <v>543.6</v>
          </cell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D77">
            <v>364.8</v>
          </cell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D78">
            <v>142.6</v>
          </cell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D79">
            <v>181.2</v>
          </cell>
          <cell r="E79" t="str">
            <v xml:space="preserve"> 2/</v>
          </cell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D80">
            <v>11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D81">
            <v>7.6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D82">
            <v>22.4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4"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  <cell r="AD84">
            <v>0</v>
          </cell>
          <cell r="AE84">
            <v>0</v>
          </cell>
          <cell r="AF84">
            <v>0</v>
          </cell>
          <cell r="AG84">
            <v>15</v>
          </cell>
          <cell r="AH84">
            <v>30</v>
          </cell>
          <cell r="AI84">
            <v>30</v>
          </cell>
          <cell r="AJ84">
            <v>30</v>
          </cell>
          <cell r="AK84">
            <v>27</v>
          </cell>
          <cell r="AL84">
            <v>24</v>
          </cell>
          <cell r="AM84">
            <v>21</v>
          </cell>
        </row>
        <row r="85">
          <cell r="D85">
            <v>10.3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D86">
            <v>79.099999999999994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D87">
            <v>0.9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D88" t="str">
            <v>--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5">
          <cell r="AF95">
            <v>2.5</v>
          </cell>
          <cell r="AG95">
            <v>5</v>
          </cell>
          <cell r="AH95">
            <v>5</v>
          </cell>
          <cell r="AI95">
            <v>5</v>
          </cell>
          <cell r="AJ95">
            <v>3.75</v>
          </cell>
          <cell r="AK95">
            <v>2.5</v>
          </cell>
          <cell r="AL95">
            <v>1.25</v>
          </cell>
          <cell r="AM95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4">
          <cell r="AG104">
            <v>0.375</v>
          </cell>
          <cell r="AH104">
            <v>1.29375</v>
          </cell>
          <cell r="AI104">
            <v>1.9500000000000002</v>
          </cell>
          <cell r="AJ104">
            <v>1.9500000000000002</v>
          </cell>
          <cell r="AK104">
            <v>1.9237500000000001</v>
          </cell>
          <cell r="AL104">
            <v>1.7850000000000001</v>
          </cell>
          <cell r="AM104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6"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0.3</v>
          </cell>
          <cell r="AH116">
            <v>0.4375</v>
          </cell>
          <cell r="AI116">
            <v>0.47499999999999998</v>
          </cell>
          <cell r="AJ116">
            <v>0.41562500000000002</v>
          </cell>
          <cell r="AK116">
            <v>0.3046875</v>
          </cell>
          <cell r="AL116">
            <v>0.1875</v>
          </cell>
          <cell r="AM116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3">
          <cell r="G103">
            <v>0</v>
          </cell>
          <cell r="H103">
            <v>5.0424411911906661</v>
          </cell>
          <cell r="I103">
            <v>5.0931706826049021</v>
          </cell>
          <cell r="J103">
            <v>5.1461635869222331</v>
          </cell>
          <cell r="K103">
            <v>5.20728720613379</v>
          </cell>
          <cell r="L103">
            <v>20.489062666851591</v>
          </cell>
          <cell r="M103">
            <v>5.5690031692850566</v>
          </cell>
          <cell r="N103">
            <v>6.025330486663445</v>
          </cell>
          <cell r="O103">
            <v>5.7985968860836286</v>
          </cell>
          <cell r="P103">
            <v>6.2432295445723813</v>
          </cell>
          <cell r="Q103">
            <v>23.636160086604512</v>
          </cell>
          <cell r="R103">
            <v>7.6423427039055793</v>
          </cell>
          <cell r="S103">
            <v>8.0450727486064295</v>
          </cell>
          <cell r="T103">
            <v>7.6778010556656255</v>
          </cell>
          <cell r="U103">
            <v>8.0940748052969145</v>
          </cell>
          <cell r="V103">
            <v>31.459291313474552</v>
          </cell>
          <cell r="W103">
            <v>27.72059293124002</v>
          </cell>
          <cell r="X103">
            <v>27.512097559741228</v>
          </cell>
          <cell r="Y103">
            <v>26.923588100423142</v>
          </cell>
          <cell r="Z103">
            <v>27.120926099022583</v>
          </cell>
          <cell r="AA103">
            <v>109.27720469042697</v>
          </cell>
          <cell r="AB103">
            <v>29.21785735220281</v>
          </cell>
          <cell r="AC103">
            <v>26.726117119056681</v>
          </cell>
          <cell r="AD103">
            <v>40.503482057045332</v>
          </cell>
          <cell r="AE103">
            <v>26.331767031303166</v>
          </cell>
          <cell r="AF103">
            <v>122.77922355960797</v>
          </cell>
          <cell r="AG103">
            <v>130.11520375596893</v>
          </cell>
          <cell r="AH103">
            <v>150.92513788079117</v>
          </cell>
          <cell r="AI103">
            <v>162.18631022583764</v>
          </cell>
          <cell r="AJ103">
            <v>79.134773530666635</v>
          </cell>
          <cell r="AK103">
            <v>76.696943005936987</v>
          </cell>
          <cell r="AL103">
            <v>62.570545352529507</v>
          </cell>
          <cell r="AM103">
            <v>50.953380667792715</v>
          </cell>
          <cell r="AN103">
            <v>43.50353045168454</v>
          </cell>
          <cell r="AO103">
            <v>31.731198845924155</v>
          </cell>
          <cell r="AP103">
            <v>30.551307314673597</v>
          </cell>
          <cell r="AQ103">
            <v>29.356301706543753</v>
          </cell>
          <cell r="AR103">
            <v>25.340911629760168</v>
          </cell>
          <cell r="AS103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5">
          <cell r="AA105">
            <v>78.86</v>
          </cell>
          <cell r="AB105">
            <v>19.715</v>
          </cell>
          <cell r="AC105">
            <v>19.715</v>
          </cell>
          <cell r="AD105">
            <v>19.715</v>
          </cell>
          <cell r="AE105">
            <v>19.715</v>
          </cell>
          <cell r="AF105">
            <v>78.859999999999985</v>
          </cell>
          <cell r="AG105">
            <v>102.03851511056511</v>
          </cell>
          <cell r="AH105">
            <v>115.93004534034652</v>
          </cell>
          <cell r="AI105">
            <v>131.49957387195053</v>
          </cell>
          <cell r="AJ105">
            <v>52.883013739598645</v>
          </cell>
          <cell r="AK105">
            <v>52.917459433900241</v>
          </cell>
          <cell r="AL105">
            <v>52.164969101194657</v>
          </cell>
          <cell r="AM105">
            <v>42.515884105675724</v>
          </cell>
          <cell r="AN105">
            <v>36.724956140350876</v>
          </cell>
          <cell r="AO105">
            <v>14.346539473684212</v>
          </cell>
          <cell r="AP105">
            <v>14.376872807017545</v>
          </cell>
          <cell r="AQ105">
            <v>14.407122807017542</v>
          </cell>
          <cell r="AR105">
            <v>11.574978070175439</v>
          </cell>
          <cell r="AS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0.2</v>
          </cell>
          <cell r="AI120">
            <v>0.2</v>
          </cell>
          <cell r="AJ120">
            <v>0.2</v>
          </cell>
          <cell r="AK120">
            <v>0.2</v>
          </cell>
          <cell r="AL120">
            <v>0.2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2">
          <cell r="AA122">
            <v>30.417204690426974</v>
          </cell>
          <cell r="AB122">
            <v>6.8164573522028107</v>
          </cell>
          <cell r="AC122">
            <v>7.0111171190566832</v>
          </cell>
          <cell r="AD122">
            <v>6.4220820570453299</v>
          </cell>
          <cell r="AE122">
            <v>6.6167670313031657</v>
          </cell>
          <cell r="AF122">
            <v>26.866423559607988</v>
          </cell>
          <cell r="AG122">
            <v>23.621688645403815</v>
          </cell>
          <cell r="AH122">
            <v>19.373765040444631</v>
          </cell>
          <cell r="AI122">
            <v>14.532646353887124</v>
          </cell>
          <cell r="AJ122">
            <v>10.841109791067991</v>
          </cell>
          <cell r="AK122">
            <v>8.7252648220367455</v>
          </cell>
          <cell r="AL122">
            <v>6.6236162513348464</v>
          </cell>
          <cell r="AM122">
            <v>4.6187828206203934</v>
          </cell>
          <cell r="AN122">
            <v>2.9227496491228115</v>
          </cell>
          <cell r="AO122">
            <v>1.9013197368421064</v>
          </cell>
          <cell r="AP122">
            <v>1.3268514912280707</v>
          </cell>
          <cell r="AQ122">
            <v>0.75117157894736963</v>
          </cell>
          <cell r="AR122">
            <v>0.23152956140350978</v>
          </cell>
          <cell r="AS122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8">
          <cell r="H138">
            <v>8</v>
          </cell>
          <cell r="I138">
            <v>8</v>
          </cell>
          <cell r="J138">
            <v>8</v>
          </cell>
          <cell r="K138">
            <v>8</v>
          </cell>
          <cell r="L138">
            <v>32</v>
          </cell>
          <cell r="M138">
            <v>8</v>
          </cell>
          <cell r="N138">
            <v>8</v>
          </cell>
          <cell r="O138">
            <v>8</v>
          </cell>
          <cell r="P138">
            <v>8</v>
          </cell>
          <cell r="Q138">
            <v>32</v>
          </cell>
          <cell r="R138">
            <v>8</v>
          </cell>
          <cell r="S138">
            <v>8</v>
          </cell>
          <cell r="T138">
            <v>8</v>
          </cell>
          <cell r="U138">
            <v>8</v>
          </cell>
          <cell r="V138">
            <v>32</v>
          </cell>
          <cell r="W138">
            <v>8</v>
          </cell>
          <cell r="X138">
            <v>8</v>
          </cell>
          <cell r="Y138">
            <v>8</v>
          </cell>
          <cell r="Z138">
            <v>8</v>
          </cell>
          <cell r="AA138">
            <v>32</v>
          </cell>
          <cell r="AB138">
            <v>8</v>
          </cell>
          <cell r="AC138">
            <v>8</v>
          </cell>
          <cell r="AD138">
            <v>8</v>
          </cell>
          <cell r="AE138">
            <v>8</v>
          </cell>
          <cell r="AF138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1">
          <cell r="AF141">
            <v>105.72642355960799</v>
          </cell>
          <cell r="AG141">
            <v>125.66020375596894</v>
          </cell>
          <cell r="AH141">
            <v>135.30381038079111</v>
          </cell>
          <cell r="AI141">
            <v>146.24122022583768</v>
          </cell>
          <cell r="AJ141">
            <v>63.724123530666631</v>
          </cell>
          <cell r="AK141">
            <v>61.64272425593699</v>
          </cell>
          <cell r="AL141">
            <v>58.788585352529495</v>
          </cell>
          <cell r="AM141">
            <v>47.13466692629612</v>
          </cell>
          <cell r="AN141">
            <v>39.64770578947369</v>
          </cell>
          <cell r="AO141">
            <v>16.247859210526315</v>
          </cell>
          <cell r="AP141">
            <v>15.703724298245616</v>
          </cell>
          <cell r="AQ141">
            <v>15.158294385964913</v>
          </cell>
          <cell r="AR141">
            <v>11.806507631578949</v>
          </cell>
          <cell r="AS141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6">
          <cell r="AF156">
            <v>0.04</v>
          </cell>
          <cell r="AG156">
            <v>0.04</v>
          </cell>
          <cell r="AH156">
            <v>0.23600000000000002</v>
          </cell>
          <cell r="AI156">
            <v>0.22800000000000001</v>
          </cell>
          <cell r="AJ156">
            <v>0.22000000000000003</v>
          </cell>
          <cell r="AK156">
            <v>0.21200000000000002</v>
          </cell>
          <cell r="AL156">
            <v>0.20400000000000001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8">
          <cell r="AA158">
            <v>720.99960990225804</v>
          </cell>
          <cell r="AB158">
            <v>701.23873522028077</v>
          </cell>
          <cell r="AC158">
            <v>681.51871190566817</v>
          </cell>
          <cell r="AD158">
            <v>661.80120570453278</v>
          </cell>
          <cell r="AE158">
            <v>642.08370313031639</v>
          </cell>
          <cell r="AF158">
            <v>642.08370313031639</v>
          </cell>
          <cell r="AG158">
            <v>539.52295857981289</v>
          </cell>
          <cell r="AH158">
            <v>423.59869417651623</v>
          </cell>
          <cell r="AI158">
            <v>291.90105358235064</v>
          </cell>
          <cell r="AJ158">
            <v>239.0254195780482</v>
          </cell>
          <cell r="AK158">
            <v>186.11207250511623</v>
          </cell>
          <cell r="AL158">
            <v>133.94710340392157</v>
          </cell>
          <cell r="AM158">
            <v>91.431219298245878</v>
          </cell>
          <cell r="AN158">
            <v>54.706263157894981</v>
          </cell>
          <cell r="AO158">
            <v>40.359723684210749</v>
          </cell>
          <cell r="AP158">
            <v>25.982850877193208</v>
          </cell>
          <cell r="AQ158">
            <v>11.575728070175661</v>
          </cell>
          <cell r="AR158">
            <v>7.500000002274021E-4</v>
          </cell>
          <cell r="AS158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4">
          <cell r="G174">
            <v>1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1</v>
          </cell>
          <cell r="W174">
            <v>1</v>
          </cell>
          <cell r="X174">
            <v>1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1</v>
          </cell>
          <cell r="AD174">
            <v>1</v>
          </cell>
          <cell r="AE174">
            <v>1</v>
          </cell>
          <cell r="AF174">
            <v>1</v>
          </cell>
          <cell r="AG174">
            <v>1</v>
          </cell>
          <cell r="AH174">
            <v>0.8</v>
          </cell>
          <cell r="AI174">
            <v>0.60000000000000009</v>
          </cell>
          <cell r="AJ174">
            <v>0.40000000000000008</v>
          </cell>
          <cell r="AK174">
            <v>0.20000000000000007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G177" t="str">
            <v>(In millions of US dollars)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0">
          <cell r="G180">
            <v>11.095000000000001</v>
          </cell>
          <cell r="H180">
            <v>9.734</v>
          </cell>
          <cell r="I180">
            <v>9.7360000000000007</v>
          </cell>
          <cell r="J180">
            <v>9.9760000000000009</v>
          </cell>
          <cell r="K180">
            <v>10.087999999999999</v>
          </cell>
          <cell r="L180">
            <v>10.087999999999999</v>
          </cell>
          <cell r="M180">
            <v>10.382</v>
          </cell>
          <cell r="N180">
            <v>10.704000000000001</v>
          </cell>
          <cell r="O180">
            <v>10.747</v>
          </cell>
          <cell r="P180">
            <v>10.954000000000001</v>
          </cell>
          <cell r="Q180">
            <v>10.954000000000001</v>
          </cell>
          <cell r="R180">
            <v>11.819000000000001</v>
          </cell>
          <cell r="S180">
            <v>12</v>
          </cell>
          <cell r="T180">
            <v>12</v>
          </cell>
          <cell r="U180">
            <v>12</v>
          </cell>
          <cell r="V180">
            <v>12</v>
          </cell>
          <cell r="W180">
            <v>12</v>
          </cell>
          <cell r="X180">
            <v>12</v>
          </cell>
          <cell r="Y180">
            <v>12</v>
          </cell>
          <cell r="Z180">
            <v>12</v>
          </cell>
          <cell r="AA180">
            <v>12</v>
          </cell>
          <cell r="AB180">
            <v>12</v>
          </cell>
          <cell r="AC180">
            <v>12</v>
          </cell>
          <cell r="AD180">
            <v>12</v>
          </cell>
          <cell r="AE180">
            <v>12</v>
          </cell>
          <cell r="AF180">
            <v>12</v>
          </cell>
          <cell r="AG180">
            <v>12</v>
          </cell>
          <cell r="AH180">
            <v>12</v>
          </cell>
          <cell r="AI180">
            <v>12</v>
          </cell>
          <cell r="AJ180">
            <v>12</v>
          </cell>
          <cell r="AK180">
            <v>12</v>
          </cell>
          <cell r="AL180">
            <v>12</v>
          </cell>
          <cell r="AM180">
            <v>12</v>
          </cell>
          <cell r="AN180">
            <v>12</v>
          </cell>
          <cell r="AO180">
            <v>12</v>
          </cell>
          <cell r="AP180">
            <v>12</v>
          </cell>
          <cell r="AQ180">
            <v>12</v>
          </cell>
          <cell r="AR180">
            <v>12</v>
          </cell>
          <cell r="AS180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G182" t="str">
            <v>GDP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10</v>
          </cell>
          <cell r="Z184">
            <v>0</v>
          </cell>
          <cell r="AA184">
            <v>10</v>
          </cell>
          <cell r="AB184">
            <v>0</v>
          </cell>
          <cell r="AC184">
            <v>0</v>
          </cell>
          <cell r="AD184">
            <v>9</v>
          </cell>
          <cell r="AE184">
            <v>0</v>
          </cell>
          <cell r="AF184">
            <v>9</v>
          </cell>
          <cell r="AG184">
            <v>0</v>
          </cell>
          <cell r="AH184">
            <v>9</v>
          </cell>
          <cell r="AI184">
            <v>9</v>
          </cell>
          <cell r="AJ184">
            <v>9</v>
          </cell>
          <cell r="AK184">
            <v>9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  <row r="189">
          <cell r="AF189">
            <v>1.3</v>
          </cell>
          <cell r="AG189">
            <v>2.4</v>
          </cell>
          <cell r="AH189">
            <v>2.4</v>
          </cell>
          <cell r="AI189">
            <v>2.4</v>
          </cell>
          <cell r="AJ189">
            <v>2.4</v>
          </cell>
          <cell r="AK189">
            <v>2.4</v>
          </cell>
          <cell r="AL189">
            <v>3.3</v>
          </cell>
          <cell r="AM189">
            <v>3.7</v>
          </cell>
          <cell r="AN189">
            <v>4.7</v>
          </cell>
          <cell r="AO189">
            <v>4.5999999999999996</v>
          </cell>
          <cell r="AP189">
            <v>5</v>
          </cell>
          <cell r="AQ189">
            <v>5.3</v>
          </cell>
          <cell r="AR189">
            <v>5.3</v>
          </cell>
        </row>
      </sheetData>
      <sheetData sheetId="12" refreshError="1">
        <row r="5">
          <cell r="C5" t="str">
            <v>Table.  Georgia: Projected Fund Position</v>
          </cell>
        </row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2">
          <cell r="G252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6">
          <cell r="G256">
            <v>36793.955718171295</v>
          </cell>
          <cell r="H256" t="str">
            <v>Interest</v>
          </cell>
          <cell r="I256" t="str">
            <v>Grace</v>
          </cell>
          <cell r="J256" t="str">
            <v>Maturity</v>
          </cell>
          <cell r="K256">
            <v>1994</v>
          </cell>
          <cell r="L256">
            <v>1995</v>
          </cell>
          <cell r="M256">
            <v>1995</v>
          </cell>
          <cell r="N256">
            <v>1995</v>
          </cell>
          <cell r="O256">
            <v>1995</v>
          </cell>
          <cell r="P256">
            <v>1995</v>
          </cell>
          <cell r="Q256">
            <v>1996</v>
          </cell>
          <cell r="R256">
            <v>1996</v>
          </cell>
          <cell r="S256">
            <v>1996</v>
          </cell>
          <cell r="T256">
            <v>1996</v>
          </cell>
          <cell r="U256">
            <v>1996</v>
          </cell>
          <cell r="V256">
            <v>1997</v>
          </cell>
          <cell r="W256">
            <v>1997</v>
          </cell>
          <cell r="X256">
            <v>1997</v>
          </cell>
          <cell r="Y256">
            <v>1997</v>
          </cell>
          <cell r="Z256">
            <v>1997</v>
          </cell>
          <cell r="AA256">
            <v>1998</v>
          </cell>
          <cell r="AB256">
            <v>1998</v>
          </cell>
          <cell r="AC256">
            <v>1998</v>
          </cell>
          <cell r="AD256">
            <v>1998</v>
          </cell>
          <cell r="AE256">
            <v>1998</v>
          </cell>
          <cell r="AF256">
            <v>1999</v>
          </cell>
          <cell r="AG256">
            <v>1999</v>
          </cell>
          <cell r="AH256">
            <v>1999</v>
          </cell>
          <cell r="AI256">
            <v>1999</v>
          </cell>
          <cell r="AJ256">
            <v>1999</v>
          </cell>
          <cell r="AK256">
            <v>2000</v>
          </cell>
          <cell r="AL256">
            <v>2001</v>
          </cell>
          <cell r="AM256">
            <v>2002</v>
          </cell>
          <cell r="AN256">
            <v>2003</v>
          </cell>
          <cell r="AO256">
            <v>2004</v>
          </cell>
          <cell r="AP256">
            <v>2005</v>
          </cell>
          <cell r="AQ256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1"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5">
          <cell r="AJ285">
            <v>-14</v>
          </cell>
          <cell r="AK285">
            <v>27.839215982961392</v>
          </cell>
          <cell r="AL285">
            <v>-97.098353258987331</v>
          </cell>
          <cell r="AM285">
            <v>-79.418501364737324</v>
          </cell>
          <cell r="AN285">
            <v>-30.75617755730633</v>
          </cell>
          <cell r="AO285">
            <v>4.0852529118658936</v>
          </cell>
          <cell r="AP285">
            <v>-52.83597707197822</v>
          </cell>
          <cell r="AQ285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0.56225000000000058</v>
          </cell>
          <cell r="X36">
            <v>0.56225000000000058</v>
          </cell>
          <cell r="Y36">
            <v>0.56225000000000058</v>
          </cell>
          <cell r="Z36">
            <v>0.56225000000000058</v>
          </cell>
          <cell r="AA36">
            <v>2.2490000000000023</v>
          </cell>
          <cell r="AB36">
            <v>0.3</v>
          </cell>
          <cell r="AC36">
            <v>0</v>
          </cell>
          <cell r="AD36">
            <v>0</v>
          </cell>
          <cell r="AE36">
            <v>0</v>
          </cell>
          <cell r="AF36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2"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4">
          <cell r="AB54">
            <v>0.49107142857142855</v>
          </cell>
          <cell r="AC54">
            <v>0.53715308863025957</v>
          </cell>
          <cell r="AD54">
            <v>0.53859964093357271</v>
          </cell>
          <cell r="AE54">
            <v>0.26978417266187049</v>
          </cell>
          <cell r="AF54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-1.1185</v>
          </cell>
          <cell r="X63">
            <v>-1.1185</v>
          </cell>
          <cell r="Y63">
            <v>-1.1185</v>
          </cell>
          <cell r="Z63">
            <v>-1.1185</v>
          </cell>
          <cell r="AA63">
            <v>-4.4740000000000002</v>
          </cell>
          <cell r="AB63">
            <v>0.28534791730071696</v>
          </cell>
          <cell r="AC63">
            <v>0.28534791730071696</v>
          </cell>
          <cell r="AD63">
            <v>0.28534791730071696</v>
          </cell>
          <cell r="AE63">
            <v>0.28534791730071696</v>
          </cell>
          <cell r="AF63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W73">
            <v>-2.4205000000000014</v>
          </cell>
          <cell r="X73">
            <v>-2.4205000000000014</v>
          </cell>
          <cell r="Y73">
            <v>-2.4205000000000014</v>
          </cell>
          <cell r="Z73">
            <v>-2.4205000000000014</v>
          </cell>
          <cell r="AA73">
            <v>-9.6820000000000057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6">
          <cell r="AF76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20</v>
          </cell>
          <cell r="V82">
            <v>20</v>
          </cell>
          <cell r="W82">
            <v>0</v>
          </cell>
          <cell r="X82">
            <v>0</v>
          </cell>
          <cell r="Y82">
            <v>0</v>
          </cell>
          <cell r="Z82">
            <v>15</v>
          </cell>
          <cell r="AA82">
            <v>15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0">
          <cell r="G10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3">
          <cell r="H13">
            <v>1991</v>
          </cell>
          <cell r="I13">
            <v>1992</v>
          </cell>
          <cell r="J13">
            <v>1993</v>
          </cell>
          <cell r="K13">
            <v>1994</v>
          </cell>
          <cell r="L13">
            <v>1995</v>
          </cell>
          <cell r="M13">
            <v>1995</v>
          </cell>
          <cell r="N13">
            <v>1995</v>
          </cell>
          <cell r="O13">
            <v>1995</v>
          </cell>
          <cell r="P13">
            <v>1995</v>
          </cell>
          <cell r="Q13">
            <v>1996</v>
          </cell>
          <cell r="R13">
            <v>1996</v>
          </cell>
          <cell r="S13">
            <v>1996</v>
          </cell>
          <cell r="T13">
            <v>1996</v>
          </cell>
          <cell r="U13">
            <v>1996</v>
          </cell>
          <cell r="V13">
            <v>1997</v>
          </cell>
          <cell r="W13">
            <v>1997</v>
          </cell>
          <cell r="X13">
            <v>1997</v>
          </cell>
          <cell r="Y13">
            <v>1997</v>
          </cell>
          <cell r="Z13">
            <v>1997</v>
          </cell>
          <cell r="AA13">
            <v>1998</v>
          </cell>
          <cell r="AB13">
            <v>1998</v>
          </cell>
          <cell r="AC13">
            <v>1998</v>
          </cell>
          <cell r="AD13">
            <v>1998</v>
          </cell>
          <cell r="AE13">
            <v>1998</v>
          </cell>
          <cell r="AF13">
            <v>1999</v>
          </cell>
          <cell r="AG13">
            <v>1999</v>
          </cell>
          <cell r="AH13">
            <v>1999</v>
          </cell>
          <cell r="AI13">
            <v>1999</v>
          </cell>
          <cell r="AJ13">
            <v>1999</v>
          </cell>
          <cell r="AK13">
            <v>2000</v>
          </cell>
          <cell r="AL13">
            <v>2001</v>
          </cell>
          <cell r="AM13">
            <v>2002</v>
          </cell>
          <cell r="AN13">
            <v>2003</v>
          </cell>
          <cell r="AO13">
            <v>2004</v>
          </cell>
          <cell r="AP13">
            <v>2005</v>
          </cell>
          <cell r="AQ13">
            <v>2006</v>
          </cell>
          <cell r="AR13">
            <v>2007</v>
          </cell>
          <cell r="AS13">
            <v>2008</v>
          </cell>
          <cell r="AT13">
            <v>2009</v>
          </cell>
          <cell r="AU13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7">
          <cell r="AJ17">
            <v>15.655755990089727</v>
          </cell>
          <cell r="AK17">
            <v>19.647694388849654</v>
          </cell>
          <cell r="AL17">
            <v>23.168017505942153</v>
          </cell>
          <cell r="AM17">
            <v>27.087517563928944</v>
          </cell>
          <cell r="AN17">
            <v>27.751699603801399</v>
          </cell>
          <cell r="AO17">
            <v>27.52741198116642</v>
          </cell>
          <cell r="AP17">
            <v>27.377699573449846</v>
          </cell>
          <cell r="AQ17">
            <v>27.590379525092377</v>
          </cell>
          <cell r="AR17">
            <v>34.781686558021029</v>
          </cell>
          <cell r="AS17">
            <v>29.418705713769757</v>
          </cell>
          <cell r="AT17">
            <v>30.720648797405349</v>
          </cell>
          <cell r="AU17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1">
          <cell r="AJ21">
            <v>49.94941460286033</v>
          </cell>
          <cell r="AK21">
            <v>43.789429199674089</v>
          </cell>
          <cell r="AL21">
            <v>44.152184074382035</v>
          </cell>
          <cell r="AM21">
            <v>43.764390706885948</v>
          </cell>
          <cell r="AN21">
            <v>40.576002986904747</v>
          </cell>
          <cell r="AO21">
            <v>38.253474421696403</v>
          </cell>
          <cell r="AP21">
            <v>36.359969369877241</v>
          </cell>
          <cell r="AQ21">
            <v>35.181014162523176</v>
          </cell>
          <cell r="AR21">
            <v>34.71800145512875</v>
          </cell>
          <cell r="AS21">
            <v>34.823992060556833</v>
          </cell>
          <cell r="AT21">
            <v>34.799292660313554</v>
          </cell>
          <cell r="AU21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3">
          <cell r="AJ23">
            <v>157.92876744439877</v>
          </cell>
          <cell r="AK23">
            <v>184.00778043749193</v>
          </cell>
          <cell r="AL23">
            <v>211.95244754198131</v>
          </cell>
          <cell r="AM23">
            <v>246.18004680865329</v>
          </cell>
          <cell r="AN23">
            <v>178.87943869990997</v>
          </cell>
          <cell r="AO23">
            <v>187.78615582900323</v>
          </cell>
          <cell r="AP23">
            <v>174.00880514887243</v>
          </cell>
          <cell r="AQ23">
            <v>155.65672454926747</v>
          </cell>
          <cell r="AR23">
            <v>150.54571654208817</v>
          </cell>
          <cell r="AS23">
            <v>144.56345090379145</v>
          </cell>
          <cell r="AT23">
            <v>146.062018518049</v>
          </cell>
          <cell r="AU23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49">
          <cell r="AJ49">
            <v>6.8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4">
          <cell r="AJ54">
            <v>-69.001897395209198</v>
          </cell>
          <cell r="AK54">
            <v>-34.647675907836998</v>
          </cell>
          <cell r="AL54">
            <v>-87.498884354269478</v>
          </cell>
          <cell r="AM54">
            <v>-94.359046545111852</v>
          </cell>
          <cell r="AN54">
            <v>33.60259462876104</v>
          </cell>
          <cell r="AO54">
            <v>31.208279057211172</v>
          </cell>
          <cell r="AP54">
            <v>39.316584718902789</v>
          </cell>
          <cell r="AQ54">
            <v>32.344108908885488</v>
          </cell>
          <cell r="AR54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7">
          <cell r="AJ67">
            <v>1432.7833298551159</v>
          </cell>
          <cell r="AK67">
            <v>1357.7914820776509</v>
          </cell>
          <cell r="AL67">
            <v>1326.4951871665567</v>
          </cell>
          <cell r="AM67">
            <v>1272.5759147327174</v>
          </cell>
          <cell r="AN67">
            <v>1262.5990655110127</v>
          </cell>
          <cell r="AO67">
            <v>1229.647861732836</v>
          </cell>
          <cell r="AP67">
            <v>1213.1035620463497</v>
          </cell>
          <cell r="AQ67">
            <v>1197.3062528868488</v>
          </cell>
          <cell r="AR67">
            <v>1186.1273664374473</v>
          </cell>
          <cell r="AS67">
            <v>1189.9612930532462</v>
          </cell>
          <cell r="AT67">
            <v>1179.7246799771385</v>
          </cell>
          <cell r="AU67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0">
          <cell r="AJ80">
            <v>22.150633879118367</v>
          </cell>
          <cell r="AK80">
            <v>22.093625604441659</v>
          </cell>
          <cell r="AL80">
            <v>24.131941118897757</v>
          </cell>
          <cell r="AM80">
            <v>25.465025523697914</v>
          </cell>
          <cell r="AN80">
            <v>16.741970808267453</v>
          </cell>
          <cell r="AO80">
            <v>18.812363174687906</v>
          </cell>
          <cell r="AP80">
            <v>16.234183578653294</v>
          </cell>
          <cell r="AQ80">
            <v>13.627982043352091</v>
          </cell>
          <cell r="AR80">
            <v>12.369361617284365</v>
          </cell>
          <cell r="AS80">
            <v>11.265989182478558</v>
          </cell>
          <cell r="AT80">
            <v>10.388329061099736</v>
          </cell>
          <cell r="AU80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8">
          <cell r="U88">
            <v>425.77946564323076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501.89173115240743</v>
          </cell>
          <cell r="AA88">
            <v>115.52422556425198</v>
          </cell>
          <cell r="AB88">
            <v>131.89903148460701</v>
          </cell>
          <cell r="AC88">
            <v>138.83851851851853</v>
          </cell>
          <cell r="AD88">
            <v>105.26193548387099</v>
          </cell>
          <cell r="AE88">
            <v>782.19234879247699</v>
          </cell>
          <cell r="AF88">
            <v>83.526300000000006</v>
          </cell>
          <cell r="AG88">
            <v>110.32574999999999</v>
          </cell>
          <cell r="AH88">
            <v>113.24499999999999</v>
          </cell>
          <cell r="AI88">
            <v>97.237650000000002</v>
          </cell>
          <cell r="AJ88">
            <v>637.69319999999993</v>
          </cell>
          <cell r="AK88">
            <v>601.93704703965511</v>
          </cell>
          <cell r="AL88">
            <v>661.00358464906731</v>
          </cell>
          <cell r="AM88">
            <v>741.38366402853512</v>
          </cell>
          <cell r="AN88">
            <v>788.63919741000507</v>
          </cell>
          <cell r="AO88">
            <v>850.0724777282627</v>
          </cell>
          <cell r="AP88">
            <v>913.99972609157123</v>
          </cell>
          <cell r="AQ88">
            <v>975.9162968046387</v>
          </cell>
          <cell r="AR88">
            <v>1047.0325734826799</v>
          </cell>
          <cell r="AS88">
            <v>1123.7591204674907</v>
          </cell>
          <cell r="AT88">
            <v>1206.1081888153487</v>
          </cell>
          <cell r="AU88">
            <v>1294.4917968917373</v>
          </cell>
        </row>
        <row r="89">
          <cell r="G89" t="str">
            <v>Source:  Data provided by the Georgian authorities and Fund staff estimates.</v>
          </cell>
        </row>
        <row r="90">
          <cell r="G90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8">
          <cell r="G668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1">
          <cell r="AJ671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3">
          <cell r="AJ673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5">
          <cell r="AJ675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8">
          <cell r="AJ678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0">
          <cell r="AJ680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2">
          <cell r="AJ682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4">
          <cell r="AJ684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6">
          <cell r="AJ686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89">
          <cell r="AJ689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1">
          <cell r="AJ691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3">
          <cell r="AJ693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6">
          <cell r="AJ696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8">
          <cell r="C8" t="str">
            <v>(In millions of U.S. dollars)</v>
          </cell>
        </row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 t="str">
            <v>Est.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 t="str">
            <v>Projections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2">
          <cell r="AF12">
            <v>1999</v>
          </cell>
          <cell r="AG12">
            <v>2000</v>
          </cell>
        </row>
        <row r="13">
          <cell r="C13" t="str">
            <v>External financing requirements</v>
          </cell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669.16434867175531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846.93294779845314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660.69593190985245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718.34194169505429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404.80677178157521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415.37438259343139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571.28192946721333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599.40497722551584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D15">
            <v>10.1</v>
          </cell>
          <cell r="G15">
            <v>10.1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D16">
            <v>18</v>
          </cell>
          <cell r="G16">
            <v>18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D17">
            <v>77.8</v>
          </cell>
          <cell r="H17">
            <v>77.8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D18">
            <v>14</v>
          </cell>
          <cell r="L18" t="str">
            <v xml:space="preserve">-- </v>
          </cell>
          <cell r="N18">
            <v>14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D19">
            <v>4.8</v>
          </cell>
          <cell r="L19">
            <v>115.29999999999998</v>
          </cell>
          <cell r="M19">
            <v>4.8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0">
          <cell r="D20">
            <v>60</v>
          </cell>
          <cell r="M20">
            <v>60</v>
          </cell>
          <cell r="Q20">
            <v>60</v>
          </cell>
          <cell r="AF20">
            <v>14</v>
          </cell>
          <cell r="AG20">
            <v>-27.839215982961392</v>
          </cell>
        </row>
        <row r="21">
          <cell r="C21" t="str">
            <v>Disbursments: existing commitments</v>
          </cell>
          <cell r="D21">
            <v>12</v>
          </cell>
          <cell r="L21">
            <v>353.18227544000001</v>
          </cell>
          <cell r="N21">
            <v>12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D22">
            <v>1.3</v>
          </cell>
          <cell r="L22">
            <v>189.2</v>
          </cell>
          <cell r="Q22">
            <v>140.476</v>
          </cell>
          <cell r="S22">
            <v>1.3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D23">
            <v>20</v>
          </cell>
          <cell r="L23">
            <v>89.406925440000009</v>
          </cell>
          <cell r="Q23">
            <v>112.327915659072</v>
          </cell>
          <cell r="U23">
            <v>20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D24">
            <v>52.3</v>
          </cell>
          <cell r="L24">
            <v>2.8382145000000003</v>
          </cell>
          <cell r="Q24">
            <v>24.292898659071998</v>
          </cell>
          <cell r="S24">
            <v>52.3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D25">
            <v>14.7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D26">
            <v>20.9</v>
          </cell>
          <cell r="L26">
            <v>1.5787109399999999</v>
          </cell>
          <cell r="Q26">
            <v>11.255017000000002</v>
          </cell>
          <cell r="T26">
            <v>20.9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D27">
            <v>60</v>
          </cell>
          <cell r="L27">
            <v>84.990000000000009</v>
          </cell>
          <cell r="Q27">
            <v>76.78</v>
          </cell>
          <cell r="T27">
            <v>60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D28">
            <v>5</v>
          </cell>
          <cell r="L28">
            <v>75.34</v>
          </cell>
          <cell r="Q28">
            <v>62.06</v>
          </cell>
          <cell r="T28">
            <v>5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D29">
            <v>4.4000000000000004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Z29">
            <v>4.4000000000000004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D30">
            <v>4.45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D31">
            <v>15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Z31">
            <v>15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  <cell r="AF32">
            <v>45.521099999999997</v>
          </cell>
          <cell r="AG32">
            <v>0</v>
          </cell>
        </row>
        <row r="33">
          <cell r="C33" t="str">
            <v>Other capital, net 2/</v>
          </cell>
          <cell r="D33">
            <v>60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C33">
            <v>40</v>
          </cell>
          <cell r="AF33">
            <v>146.74613212707726</v>
          </cell>
          <cell r="AG33">
            <v>91.244403496465026</v>
          </cell>
        </row>
        <row r="34">
          <cell r="D34">
            <v>25</v>
          </cell>
          <cell r="AC34">
            <v>25</v>
          </cell>
          <cell r="AF34">
            <v>146.74613212707726</v>
          </cell>
          <cell r="AG34">
            <v>91.244403496465026</v>
          </cell>
        </row>
        <row r="35">
          <cell r="C35" t="str">
            <v>Disbursments: expected new commitments</v>
          </cell>
          <cell r="D35">
            <v>13.4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C35">
            <v>13.4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D36">
            <v>16.5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C36">
            <v>16.5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D37">
            <v>25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D37" t="str">
            <v/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D38">
            <v>15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E38" t="str">
            <v/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D39">
            <v>40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D40">
            <v>25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D41">
            <v>7.6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D42">
            <v>15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D43">
            <v>15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D44">
            <v>40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D45">
            <v>25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6">
          <cell r="D46">
            <v>10</v>
          </cell>
          <cell r="AF46" t="str">
            <v>...</v>
          </cell>
          <cell r="AG46">
            <v>12.184407675000001</v>
          </cell>
        </row>
        <row r="47">
          <cell r="C47" t="str">
            <v>Total identified financing</v>
          </cell>
          <cell r="D47">
            <v>10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8">
          <cell r="D48">
            <v>15</v>
          </cell>
          <cell r="AF48">
            <v>477.21300412707728</v>
          </cell>
          <cell r="AG48">
            <v>424.25770687146496</v>
          </cell>
        </row>
        <row r="49">
          <cell r="C49" t="str">
            <v xml:space="preserve">  Debt and arrears rescheduling</v>
          </cell>
          <cell r="D49">
            <v>10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D50">
            <v>20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1">
          <cell r="D51">
            <v>10</v>
          </cell>
          <cell r="AF51" t="str">
            <v xml:space="preserve">-- </v>
          </cell>
          <cell r="AG51" t="str">
            <v xml:space="preserve">-- </v>
          </cell>
        </row>
        <row r="52">
          <cell r="C52" t="str">
            <v>Financing gap</v>
          </cell>
          <cell r="D52">
            <v>20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3">
          <cell r="D53">
            <v>20</v>
          </cell>
          <cell r="AF53">
            <v>-50.219691000000012</v>
          </cell>
          <cell r="AG53">
            <v>0.3459292505567646</v>
          </cell>
        </row>
        <row r="54">
          <cell r="C54" t="str">
            <v>Source:  Fund staff estimates</v>
          </cell>
          <cell r="D54">
            <v>30</v>
          </cell>
        </row>
        <row r="55">
          <cell r="C55" t="str">
            <v>Source:  Fund staff estimates</v>
          </cell>
        </row>
        <row r="56">
          <cell r="C56" t="str">
            <v>1/  Includes exceptional macroeconomic assistance from the EU.</v>
          </cell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C57" t="str">
            <v>2/  Includes changes in commercial banks' net foreign assets, short term capital inflows, foreign direct</v>
          </cell>
          <cell r="D57">
            <v>0</v>
          </cell>
        </row>
        <row r="58">
          <cell r="C58" t="str">
            <v>investment, and errors and omissions.</v>
          </cell>
          <cell r="D58">
            <v>0</v>
          </cell>
        </row>
        <row r="59">
          <cell r="D59">
            <v>0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17.015000000000001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-5.126499999999993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-148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H14">
            <v>15</v>
          </cell>
          <cell r="AI14">
            <v>34.8701013478425</v>
          </cell>
          <cell r="AJ14">
            <v>0</v>
          </cell>
          <cell r="AK14">
            <v>34.8701013478425</v>
          </cell>
          <cell r="AL14">
            <v>0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121.80000000000001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93.936999999999998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167.89999999999998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H15">
            <v>15</v>
          </cell>
          <cell r="AI15">
            <v>34.8701013478425</v>
          </cell>
          <cell r="AJ15">
            <v>0</v>
          </cell>
          <cell r="AK15">
            <v>34.8701013478425</v>
          </cell>
          <cell r="AL15">
            <v>0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E16" t="str">
            <v>(2, 15)</v>
          </cell>
          <cell r="F16">
            <v>1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E17" t="str">
            <v>(2, 10)</v>
          </cell>
          <cell r="F17">
            <v>1</v>
          </cell>
          <cell r="G17">
            <v>-34.666071616432404</v>
          </cell>
          <cell r="J17">
            <v>11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E18" t="str">
            <v>(2, 9)</v>
          </cell>
          <cell r="F18">
            <v>6</v>
          </cell>
          <cell r="G18">
            <v>0.3</v>
          </cell>
          <cell r="L18">
            <v>1</v>
          </cell>
          <cell r="P18">
            <v>9</v>
          </cell>
          <cell r="Q18">
            <v>4.9468750000000004</v>
          </cell>
          <cell r="U18">
            <v>3</v>
          </cell>
          <cell r="V18">
            <v>186.6</v>
          </cell>
          <cell r="Y18">
            <v>0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E19" t="str">
            <v>(3.5, 15)</v>
          </cell>
          <cell r="F19">
            <v>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Z19">
            <v>38.75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E21" t="str">
            <v>(3, 13)</v>
          </cell>
          <cell r="F21">
            <v>1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AF21">
            <v>0</v>
          </cell>
          <cell r="AG21">
            <v>15</v>
          </cell>
          <cell r="AH21">
            <v>15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AF22">
            <v>0</v>
          </cell>
          <cell r="AG22">
            <v>15</v>
          </cell>
          <cell r="AH22">
            <v>15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-94.292551517035733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90.600296560974527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264.77757253431372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H23">
            <v>0</v>
          </cell>
          <cell r="AI23">
            <v>7.1981713246170758</v>
          </cell>
          <cell r="AJ23">
            <v>0</v>
          </cell>
          <cell r="AK23">
            <v>7.1981713246170758</v>
          </cell>
          <cell r="AL23">
            <v>0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E24">
            <v>0</v>
          </cell>
          <cell r="F24">
            <v>0</v>
          </cell>
          <cell r="G24">
            <v>-23.733167783893578</v>
          </cell>
          <cell r="L24">
            <v>-179.02332074780497</v>
          </cell>
          <cell r="O24">
            <v>0.52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E25" t="str">
            <v>(2, 7)</v>
          </cell>
          <cell r="F25">
            <v>5</v>
          </cell>
          <cell r="G25">
            <v>94.07</v>
          </cell>
          <cell r="L25">
            <v>89.406925440000009</v>
          </cell>
          <cell r="Q25">
            <v>112.327915659072</v>
          </cell>
          <cell r="R25">
            <v>4.6500000000000004</v>
          </cell>
          <cell r="V25">
            <v>103.56816700000002</v>
          </cell>
          <cell r="X25">
            <v>0.35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E26" t="str">
            <v>(2, 6)</v>
          </cell>
          <cell r="F26">
            <v>4.5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S26">
            <v>10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E27" t="str">
            <v>(2, 7)</v>
          </cell>
          <cell r="F27">
            <v>4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U27">
            <v>10</v>
          </cell>
          <cell r="V27">
            <v>214.70000000000002</v>
          </cell>
          <cell r="AA27">
            <v>217.9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E29" t="str">
            <v>(2, 5)</v>
          </cell>
          <cell r="F29">
            <v>5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Y29">
            <v>7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E31" t="str">
            <v>(2, 7)</v>
          </cell>
          <cell r="F31">
            <v>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-40.724649999999968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79.174999999999983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60.956999999999994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344.28827171202232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89.562789408209255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41.069916078917899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21.273167490399771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13.801717808040767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16.449703436675524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156.69999999999999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158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173.3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D41" t="str">
            <v>ok</v>
          </cell>
          <cell r="G41">
            <v>0.7096554856883287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2.6860631547671763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2.4691615269211535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1.9760547320410489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47.179562820395603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39.678607853981596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9.2347790758080226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5.9994024358279701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1216.6878170301247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1357.4217272161641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1505.6777416447526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D45">
            <v>-0.32</v>
          </cell>
          <cell r="G45">
            <v>122.18749057469181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63.938662886737731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45.103290936163418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43.355042482016749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47.862087591629631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47.862087591629631</v>
          </cell>
        </row>
        <row r="48">
          <cell r="C48" t="str">
            <v>Sources:  State Department and  Statistics; and Fund staff estimates.</v>
          </cell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</row>
        <row r="49">
          <cell r="C49" t="str">
            <v>Sources:  State Department and  Statistics; and Fund staff estimates.</v>
          </cell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C50" t="str">
            <v>1/  There have been significant changes in the coverage of trade data and, as a result, caution is needed</v>
          </cell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C51" t="str">
            <v xml:space="preserve">in comparing annual totals.  </v>
          </cell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C52" t="str">
            <v>2/  Includes a valuation adjustment.</v>
          </cell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</row>
        <row r="58">
          <cell r="C58" t="str">
            <v>(In millions of U.S. dollars)</v>
          </cell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</row>
        <row r="60">
          <cell r="C60" t="str">
            <v>(In millions of U.S. dollars)</v>
          </cell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D61">
            <v>1993</v>
          </cell>
          <cell r="E61" t="str">
            <v>(3.5, 15)</v>
          </cell>
          <cell r="G61">
            <v>1994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1995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1996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1997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1998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 t="str">
            <v>Prel.</v>
          </cell>
        </row>
        <row r="63">
          <cell r="AA63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1216.6878170301247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1357.4217272161643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1505.6777416447526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E66">
            <v>0</v>
          </cell>
          <cell r="G66">
            <v>1003.8800042323173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E67" t="str">
            <v>(2, 7)</v>
          </cell>
          <cell r="G67">
            <v>1003.8800042323173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E68" t="str">
            <v>(2, 6)</v>
          </cell>
          <cell r="G68">
            <v>193.18917549999998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E69" t="str">
            <v>(2, 7)</v>
          </cell>
          <cell r="G69">
            <v>0.97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85.960000000000008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162.73999999999998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226.95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E70">
            <v>0</v>
          </cell>
          <cell r="G70">
            <v>40.487250000000003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116.13041999999999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189.5436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257.76420000000002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78.976500000000001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151.626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33.180119999999995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31.590599999999998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30.325200000000002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E73" t="str">
            <v>(2, 7)</v>
          </cell>
          <cell r="G73">
            <v>40.487250000000003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82.950299999999999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78.976500000000001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75.813000000000002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852.22409129249991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837.16870150253953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852.26256670475254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684.27676886382676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635.37281185990253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639.18209164426128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167.05280383613206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175.35183600514989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179.27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453.15625072582014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394.3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394.3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19.657785214241716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19.593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19.593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15.67583744337159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16.323884210491279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16.3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26.734091644261298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27.804091644261298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27.804091644261298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45.370071368401547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47.944576202201667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54.338000000000001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104.1688889449775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110.33822648415094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90.020416666666677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18.408362115294118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43.513086956284482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68.722058393824668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1.82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9.7200000000000006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9.7200000000000006</v>
          </cell>
        </row>
        <row r="91">
          <cell r="C91" t="str">
            <v>Sources:  Georgian authorities; and Fund staff estimates.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</row>
        <row r="92">
          <cell r="C92" t="str">
            <v>Sources:  Georgian authorities; and Fund staff estimates.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</row>
        <row r="93">
          <cell r="C93" t="str">
            <v>1/  Under a preliminary agreement reached in February 1995, all of Georgia's obligations 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</row>
        <row r="97">
          <cell r="C97" t="str">
            <v>reached in March 1996.</v>
          </cell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 refreshError="1"/>
      <sheetData sheetId="51" refreshError="1"/>
      <sheetData sheetId="5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2">
          <cell r="A2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5">
          <cell r="BP45">
            <v>4740.372000000003</v>
          </cell>
          <cell r="BQ45">
            <v>10108.798404877729</v>
          </cell>
          <cell r="BR45">
            <v>2750.5999999999985</v>
          </cell>
          <cell r="BS45">
            <v>7490.9720000000016</v>
          </cell>
          <cell r="BT45">
            <v>-6364.8139999999985</v>
          </cell>
          <cell r="BU45">
            <v>-19600.363700000002</v>
          </cell>
          <cell r="BV45">
            <v>-45627.612669605733</v>
          </cell>
          <cell r="BW45">
            <v>-49060.812305357918</v>
          </cell>
          <cell r="BX45">
            <v>-49030.005358186172</v>
          </cell>
          <cell r="BY45">
            <v>-18147.037699999957</v>
          </cell>
          <cell r="BZ45">
            <v>-49800.006250000035</v>
          </cell>
          <cell r="CA45">
            <v>-44950.12134021541</v>
          </cell>
          <cell r="CB45">
            <v>-2677.212987791434</v>
          </cell>
          <cell r="CC45">
            <v>1599.8807995972747</v>
          </cell>
          <cell r="CD45">
            <v>-1882.2678118058102</v>
          </cell>
          <cell r="CE45">
            <v>-4510.6644353760203</v>
          </cell>
          <cell r="CF45">
            <v>-2959.6000000000058</v>
          </cell>
          <cell r="CG45">
            <v>-7470.2644353760115</v>
          </cell>
          <cell r="CH45">
            <v>1698.164999999979</v>
          </cell>
          <cell r="CI45">
            <v>11456.52658328542</v>
          </cell>
          <cell r="CJ45">
            <v>83548.662340184877</v>
          </cell>
          <cell r="CK45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8">
          <cell r="BP48">
            <v>0</v>
          </cell>
          <cell r="BQ48">
            <v>909.40000000000009</v>
          </cell>
          <cell r="BR48">
            <v>3600</v>
          </cell>
          <cell r="BS48">
            <v>3600</v>
          </cell>
          <cell r="BT48">
            <v>2260</v>
          </cell>
          <cell r="BU48">
            <v>2740</v>
          </cell>
          <cell r="BV48" t="e">
            <v>#REF!</v>
          </cell>
          <cell r="BW48" t="e">
            <v>#REF!</v>
          </cell>
          <cell r="BX48">
            <v>13000</v>
          </cell>
          <cell r="BY48">
            <v>8600</v>
          </cell>
          <cell r="BZ48">
            <v>9509.4</v>
          </cell>
          <cell r="CA48">
            <v>12800</v>
          </cell>
          <cell r="CB48">
            <v>1900</v>
          </cell>
          <cell r="CC48">
            <v>2000</v>
          </cell>
          <cell r="CD48">
            <v>2000</v>
          </cell>
          <cell r="CE48">
            <v>43.699999999999818</v>
          </cell>
          <cell r="CF48">
            <v>5900</v>
          </cell>
          <cell r="CG48">
            <v>5943.7</v>
          </cell>
          <cell r="CH48">
            <v>10525.887500979688</v>
          </cell>
          <cell r="CI48">
            <v>12333.328635055164</v>
          </cell>
          <cell r="CJ48">
            <v>0</v>
          </cell>
          <cell r="CK48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0">
          <cell r="BP50">
            <v>2648.372000000003</v>
          </cell>
          <cell r="BQ50">
            <v>11018.198404877729</v>
          </cell>
          <cell r="BR50">
            <v>1469.5999999999985</v>
          </cell>
          <cell r="BS50">
            <v>4117.9720000000016</v>
          </cell>
          <cell r="BT50">
            <v>-12834.813999999998</v>
          </cell>
          <cell r="BU50">
            <v>-25742.363700000002</v>
          </cell>
          <cell r="BV50" t="e">
            <v>#REF!</v>
          </cell>
          <cell r="BW50" t="e">
            <v>#REF!</v>
          </cell>
          <cell r="BX50">
            <v>-70030.005358186172</v>
          </cell>
          <cell r="BY50">
            <v>-32040.037699999957</v>
          </cell>
          <cell r="BZ50">
            <v>-64875.606250000033</v>
          </cell>
          <cell r="CA50">
            <v>-66150.12134021541</v>
          </cell>
          <cell r="CB50">
            <v>-15969.212987791434</v>
          </cell>
          <cell r="CC50">
            <v>-8096.1192004027253</v>
          </cell>
          <cell r="CD50">
            <v>-15359.26781180581</v>
          </cell>
          <cell r="CE50">
            <v>-15179.96443537602</v>
          </cell>
          <cell r="CF50">
            <v>-39424.600000000006</v>
          </cell>
          <cell r="CG50">
            <v>-54604.564435376014</v>
          </cell>
          <cell r="CH50">
            <v>-37544.947499020331</v>
          </cell>
          <cell r="CI50">
            <v>-25444.144781659415</v>
          </cell>
          <cell r="CJ50">
            <v>38831.662340184877</v>
          </cell>
          <cell r="CK50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8">
          <cell r="CH58">
            <v>0</v>
          </cell>
          <cell r="CI58">
            <v>0</v>
          </cell>
          <cell r="CJ58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2">
          <cell r="CG72">
            <v>-7470.264435375997</v>
          </cell>
          <cell r="CH72">
            <v>1698.1650000000081</v>
          </cell>
          <cell r="CI72">
            <v>11456.526583285362</v>
          </cell>
        </row>
        <row r="73">
          <cell r="B73" t="str">
            <v>Sources:  Ministry of Finance; Bank Indonesia; and IMF staff calculations.</v>
          </cell>
        </row>
        <row r="74">
          <cell r="B74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1">
          <cell r="B81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7">
          <cell r="BW87" t="str">
            <v>e=8000</v>
          </cell>
          <cell r="BX87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6"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4">
          <cell r="CG114">
            <v>0</v>
          </cell>
          <cell r="CH114">
            <v>2.2398881940129513E-15</v>
          </cell>
          <cell r="CI114">
            <v>-4.0539545797784582E-15</v>
          </cell>
          <cell r="CJ114">
            <v>0</v>
          </cell>
          <cell r="CK114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6">
          <cell r="CG116">
            <v>3.6087929091215192</v>
          </cell>
          <cell r="CH116">
            <v>5.1332223285152558</v>
          </cell>
          <cell r="CI116">
            <v>6.1955026655272576</v>
          </cell>
          <cell r="CJ116">
            <v>7.4672696097428322</v>
          </cell>
          <cell r="CK116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19">
          <cell r="CG119">
            <v>-0.6110570778580231</v>
          </cell>
          <cell r="CH119">
            <v>0.13069412772454841</v>
          </cell>
          <cell r="CI119">
            <v>0.79790594024570838</v>
          </cell>
          <cell r="CJ119">
            <v>5.2344197610864116</v>
          </cell>
          <cell r="CK119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2">
          <cell r="CG122">
            <v>0.48618626356322825</v>
          </cell>
          <cell r="CH122">
            <v>0.81009306249232793</v>
          </cell>
          <cell r="CI122">
            <v>0.85897205486961181</v>
          </cell>
          <cell r="CJ122">
            <v>0</v>
          </cell>
          <cell r="CK122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4">
          <cell r="CG124">
            <v>-4.466576233042213</v>
          </cell>
          <cell r="CH124">
            <v>-2.8895332101700886</v>
          </cell>
          <cell r="CI124">
            <v>-1.7720933232396705</v>
          </cell>
          <cell r="CJ124">
            <v>2.432848294825841</v>
          </cell>
          <cell r="CK124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1">
          <cell r="CG131">
            <v>-1.0123393168999972</v>
          </cell>
          <cell r="CH131">
            <v>-1.105502396211008</v>
          </cell>
          <cell r="CI131">
            <v>-1.9799831762133555</v>
          </cell>
          <cell r="CJ131">
            <v>-2.0812085456920162</v>
          </cell>
          <cell r="CK131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5">
          <cell r="V145">
            <v>0</v>
          </cell>
          <cell r="W145">
            <v>0</v>
          </cell>
          <cell r="X145">
            <v>3.1853295697162101</v>
          </cell>
          <cell r="Y145">
            <v>1.5514298662692885</v>
          </cell>
          <cell r="Z145">
            <v>3.6539806766129472</v>
          </cell>
          <cell r="AA145">
            <v>2.3509522455872292</v>
          </cell>
          <cell r="AB145">
            <v>0.38943058315239282</v>
          </cell>
          <cell r="AC145">
            <v>-1.1257677387690619</v>
          </cell>
          <cell r="AD145">
            <v>0.41958245227404906</v>
          </cell>
        </row>
        <row r="146">
          <cell r="B146" t="str">
            <v>Sources:  Ministry of Finance; Bank Indonesia; and IMF staff calculations.</v>
          </cell>
        </row>
        <row r="147">
          <cell r="B147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9"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</row>
        <row r="40">
          <cell r="B40" t="str">
            <v xml:space="preserve"> Sources:  Ministry of Finance; and IMF staff calculations.</v>
          </cell>
        </row>
        <row r="41">
          <cell r="B41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59">
          <cell r="B59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5">
          <cell r="BW65" t="str">
            <v>e=8000</v>
          </cell>
          <cell r="BX65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1"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5">
          <cell r="BP95">
            <v>283899</v>
          </cell>
          <cell r="BQ95">
            <v>283565</v>
          </cell>
          <cell r="BR95">
            <v>280067.5</v>
          </cell>
          <cell r="BS95">
            <v>563966.5</v>
          </cell>
          <cell r="BT95">
            <v>281000</v>
          </cell>
          <cell r="BU95">
            <v>290291</v>
          </cell>
          <cell r="BV95">
            <v>1134923.5</v>
          </cell>
          <cell r="BW95">
            <v>1224076</v>
          </cell>
          <cell r="BX95">
            <v>1134923.5</v>
          </cell>
          <cell r="BY95">
            <v>1135257.5</v>
          </cell>
          <cell r="BZ95">
            <v>1224100</v>
          </cell>
          <cell r="CA95">
            <v>1135257.5</v>
          </cell>
          <cell r="CB95">
            <v>294728</v>
          </cell>
          <cell r="CC95">
            <v>309450</v>
          </cell>
          <cell r="CD95">
            <v>306265</v>
          </cell>
          <cell r="CE95">
            <v>312072</v>
          </cell>
          <cell r="CF95">
            <v>910443</v>
          </cell>
          <cell r="CG95">
            <v>1222515</v>
          </cell>
          <cell r="CH95">
            <v>1299343</v>
          </cell>
          <cell r="CI95">
            <v>1435824.2</v>
          </cell>
          <cell r="CJ95">
            <v>1596139.9</v>
          </cell>
          <cell r="CK95">
            <v>1774431.3</v>
          </cell>
        </row>
        <row r="96">
          <cell r="B96" t="str">
            <v xml:space="preserve"> Sources:  Ministry of Finance; and IMF staff calculations.</v>
          </cell>
        </row>
        <row r="97">
          <cell r="B97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4">
          <cell r="D14">
            <v>57261.576331467048</v>
          </cell>
          <cell r="E14">
            <v>64187.086188488596</v>
          </cell>
          <cell r="F14">
            <v>65790.973321888072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76792.194061123053</v>
          </cell>
          <cell r="M14">
            <v>0</v>
          </cell>
          <cell r="N14">
            <v>89391</v>
          </cell>
          <cell r="O14">
            <v>12583.91916862594</v>
          </cell>
          <cell r="P14">
            <v>22367.586041022372</v>
          </cell>
          <cell r="Q14">
            <v>34951.505209648312</v>
          </cell>
          <cell r="R14">
            <v>21627.418830995572</v>
          </cell>
          <cell r="S14">
            <v>33899.890103422382</v>
          </cell>
          <cell r="T14">
            <v>90478.814144066273</v>
          </cell>
          <cell r="U14">
            <v>0</v>
          </cell>
          <cell r="V14">
            <v>0</v>
          </cell>
          <cell r="W14">
            <v>0</v>
          </cell>
          <cell r="X14">
            <v>34782.50420897919</v>
          </cell>
          <cell r="Y14">
            <v>25392.354150952535</v>
          </cell>
          <cell r="Z14">
            <v>8778.4635550719013</v>
          </cell>
          <cell r="AA14">
            <v>11650.909743201375</v>
          </cell>
          <cell r="AB14">
            <v>55480.226298273279</v>
          </cell>
          <cell r="AC14">
            <v>118660.51735993173</v>
          </cell>
          <cell r="AD14">
            <v>115655.084658205</v>
          </cell>
          <cell r="AE14">
            <v>0</v>
          </cell>
          <cell r="AF14">
            <v>6885.4550297652859</v>
          </cell>
          <cell r="AG14">
            <v>6025.7156250000007</v>
          </cell>
          <cell r="AH14">
            <v>22874.506303480528</v>
          </cell>
          <cell r="AI14">
            <v>35785.676958245807</v>
          </cell>
          <cell r="AJ14">
            <v>20126.09887125489</v>
          </cell>
          <cell r="AK14">
            <v>21018.588350604958</v>
          </cell>
          <cell r="AL14">
            <v>20801.571900216481</v>
          </cell>
          <cell r="AM14">
            <v>61946.259122076335</v>
          </cell>
          <cell r="AN14">
            <v>97731.936080322135</v>
          </cell>
          <cell r="AO14">
            <v>60923.597711844581</v>
          </cell>
          <cell r="AP14">
            <v>71934.755355259258</v>
          </cell>
          <cell r="AQ14">
            <v>230590.28914742597</v>
          </cell>
          <cell r="AR14">
            <v>5359.8432486825604</v>
          </cell>
          <cell r="AS14">
            <v>5687.7076328333433</v>
          </cell>
          <cell r="AT14">
            <v>14215.012868561589</v>
          </cell>
          <cell r="AU14">
            <v>25262.56375007749</v>
          </cell>
          <cell r="AV14">
            <v>13694.664754723792</v>
          </cell>
          <cell r="AW14">
            <v>7551.6603121201588</v>
          </cell>
          <cell r="AX14">
            <v>27316.207152085408</v>
          </cell>
          <cell r="AY14">
            <v>48562.532218929366</v>
          </cell>
          <cell r="AZ14">
            <v>73825.095969006856</v>
          </cell>
          <cell r="BA14">
            <v>20299.92321099214</v>
          </cell>
          <cell r="BB14">
            <v>12397.516192688014</v>
          </cell>
          <cell r="BC14">
            <v>10492.27906068365</v>
          </cell>
          <cell r="BD14">
            <v>52250.021856576161</v>
          </cell>
          <cell r="BE14">
            <v>43189.718464363803</v>
          </cell>
          <cell r="BF14">
            <v>9732.4812866913871</v>
          </cell>
          <cell r="BG14">
            <v>16482.689724509972</v>
          </cell>
          <cell r="BH14">
            <v>32517.146825312026</v>
          </cell>
          <cell r="BI14">
            <v>67974.970724999992</v>
          </cell>
          <cell r="BJ14">
            <v>58732.317836513379</v>
          </cell>
          <cell r="BK14">
            <v>111164.68918936379</v>
          </cell>
          <cell r="BL14">
            <v>101922.03630087718</v>
          </cell>
          <cell r="BM14">
            <v>184989.78515837065</v>
          </cell>
          <cell r="BN14">
            <v>175747.13226988402</v>
          </cell>
          <cell r="BO14">
            <v>0</v>
          </cell>
          <cell r="BP14">
            <v>31368.127999999997</v>
          </cell>
          <cell r="BQ14">
            <v>29276.127999999997</v>
          </cell>
          <cell r="BR14">
            <v>49470.30000000001</v>
          </cell>
          <cell r="BS14">
            <v>80838.428000000014</v>
          </cell>
          <cell r="BT14">
            <v>54307.555</v>
          </cell>
          <cell r="BU14">
            <v>72457.538</v>
          </cell>
          <cell r="BV14">
            <v>239643.47343069984</v>
          </cell>
          <cell r="BW14">
            <v>222316.67277995191</v>
          </cell>
          <cell r="BX14">
            <v>217963.41583278016</v>
          </cell>
          <cell r="BY14">
            <v>205184.35299999994</v>
          </cell>
          <cell r="BZ14">
            <v>209162.80625000002</v>
          </cell>
          <cell r="CA14">
            <v>207664.4975</v>
          </cell>
          <cell r="CB14">
            <v>60062.250465838501</v>
          </cell>
          <cell r="CC14">
            <v>58173.040204968929</v>
          </cell>
          <cell r="CD14">
            <v>64475.709329192527</v>
          </cell>
          <cell r="CE14">
            <v>62748.49906832297</v>
          </cell>
          <cell r="CF14">
            <v>182710.99999999997</v>
          </cell>
          <cell r="CG14">
            <v>245459.49906832294</v>
          </cell>
          <cell r="CH14">
            <v>249469.00000000003</v>
          </cell>
          <cell r="CI14">
            <v>267034</v>
          </cell>
          <cell r="CJ14">
            <v>223299.64067084494</v>
          </cell>
          <cell r="CK14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7">
          <cell r="B17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1">
          <cell r="CB81">
            <v>535.26666666666665</v>
          </cell>
          <cell r="CC81">
            <v>535.26666666666665</v>
          </cell>
          <cell r="CD81">
            <v>535.26666666666665</v>
          </cell>
          <cell r="CE81">
            <v>535.26666666666665</v>
          </cell>
          <cell r="CF81">
            <v>1605.8</v>
          </cell>
          <cell r="CG81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6">
          <cell r="B136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4">
          <cell r="AO144" t="str">
            <v>Jun Prg</v>
          </cell>
          <cell r="AP144" t="str">
            <v>Jun Prg</v>
          </cell>
          <cell r="AQ144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6">
          <cell r="CG146">
            <v>15735.363863726432</v>
          </cell>
          <cell r="CH146">
            <v>9075.5334134400673</v>
          </cell>
          <cell r="CI146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8">
          <cell r="CG168">
            <v>176.68890870493595</v>
          </cell>
          <cell r="CH168">
            <v>198.32086607367714</v>
          </cell>
          <cell r="CI168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0">
          <cell r="CG170">
            <v>1.2871305353084774</v>
          </cell>
          <cell r="CH170">
            <v>0.6984709513531121</v>
          </cell>
          <cell r="CI170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6">
          <cell r="B286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2">
          <cell r="BW292" t="str">
            <v>e=8000</v>
          </cell>
          <cell r="BX292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4">
          <cell r="BP294">
            <v>10.31216312843652</v>
          </cell>
          <cell r="BQ294">
            <v>10.324309417593849</v>
          </cell>
          <cell r="BR294">
            <v>15.920911923018561</v>
          </cell>
          <cell r="BS294">
            <v>13.097485045654311</v>
          </cell>
          <cell r="BT294">
            <v>16.219770462633452</v>
          </cell>
          <cell r="BU294">
            <v>21.900623167786808</v>
          </cell>
          <cell r="BV294">
            <v>17.5909189853501</v>
          </cell>
          <cell r="BW294">
            <v>15.221005295418905</v>
          </cell>
          <cell r="BX294">
            <v>16.209322992499509</v>
          </cell>
          <cell r="BY294">
            <v>16.092503506913623</v>
          </cell>
          <cell r="BZ294">
            <v>15.078654215341887</v>
          </cell>
          <cell r="CA294">
            <v>16.126693503456263</v>
          </cell>
          <cell r="CB294">
            <v>15.224291708232167</v>
          </cell>
          <cell r="CC294">
            <v>15.019240654376775</v>
          </cell>
          <cell r="CD294">
            <v>15.998794942024888</v>
          </cell>
          <cell r="CE294">
            <v>16.674196681638524</v>
          </cell>
          <cell r="CF294">
            <v>15.415133072581146</v>
          </cell>
          <cell r="CG294">
            <v>15.736534853831889</v>
          </cell>
          <cell r="CH294">
            <v>15.369305872275453</v>
          </cell>
          <cell r="CI294">
            <v>15.168987958275116</v>
          </cell>
          <cell r="CJ294">
            <v>11.188407774960387</v>
          </cell>
          <cell r="CK294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29">
          <cell r="BP329">
            <v>0.7211015184977756</v>
          </cell>
          <cell r="BQ329">
            <v>0.72195087546065273</v>
          </cell>
          <cell r="BR329">
            <v>8.676479777196569E-2</v>
          </cell>
          <cell r="BS329">
            <v>0.40608795025945688</v>
          </cell>
          <cell r="BT329">
            <v>0.1703914590747331</v>
          </cell>
          <cell r="BU329">
            <v>0.15102087215931601</v>
          </cell>
          <cell r="BV329">
            <v>0.40259101164087274</v>
          </cell>
          <cell r="BW329">
            <v>0.37326930680774728</v>
          </cell>
          <cell r="BX329">
            <v>0.40259101164087274</v>
          </cell>
          <cell r="BY329">
            <v>0.28117497572135947</v>
          </cell>
          <cell r="BZ329">
            <v>0.32016175149089127</v>
          </cell>
          <cell r="CA329">
            <v>0.28252621101380082</v>
          </cell>
          <cell r="CB329">
            <v>0.22119183983682772</v>
          </cell>
          <cell r="CC329">
            <v>0.21066869792027326</v>
          </cell>
          <cell r="CD329">
            <v>0.31928931760776719</v>
          </cell>
          <cell r="CE329">
            <v>0.31334801858911682</v>
          </cell>
          <cell r="CF329">
            <v>0.25061426140900633</v>
          </cell>
          <cell r="CG329">
            <v>0.26662833818574228</v>
          </cell>
          <cell r="CH329">
            <v>0.57630187203433536</v>
          </cell>
          <cell r="CI329">
            <v>0.79850021720707365</v>
          </cell>
          <cell r="CJ329">
            <v>0.79012906646108527</v>
          </cell>
          <cell r="CK329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1">
          <cell r="BE341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0">
          <cell r="BP350">
            <v>283899</v>
          </cell>
          <cell r="BQ350">
            <v>283565</v>
          </cell>
          <cell r="BR350">
            <v>280067.5</v>
          </cell>
          <cell r="BS350">
            <v>563966.5</v>
          </cell>
          <cell r="BT350">
            <v>281000</v>
          </cell>
          <cell r="BU350">
            <v>290291</v>
          </cell>
          <cell r="BV350">
            <v>1134923.5</v>
          </cell>
          <cell r="BW350">
            <v>1224076</v>
          </cell>
          <cell r="BX350">
            <v>1134923.5</v>
          </cell>
          <cell r="BY350">
            <v>1135257.5</v>
          </cell>
          <cell r="BZ350">
            <v>1224100</v>
          </cell>
          <cell r="CA350">
            <v>1135257.5</v>
          </cell>
          <cell r="CB350">
            <v>294728</v>
          </cell>
          <cell r="CC350">
            <v>309450</v>
          </cell>
          <cell r="CD350">
            <v>306265</v>
          </cell>
          <cell r="CE350">
            <v>312072</v>
          </cell>
          <cell r="CF350">
            <v>910443</v>
          </cell>
          <cell r="CG350">
            <v>1222515</v>
          </cell>
          <cell r="CH350">
            <v>1299343</v>
          </cell>
          <cell r="CI350">
            <v>1435824.2</v>
          </cell>
          <cell r="CJ350">
            <v>1596139.9</v>
          </cell>
          <cell r="CK350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4">
          <cell r="CB14">
            <v>64943.037478047059</v>
          </cell>
          <cell r="CC14">
            <v>70746.921004566204</v>
          </cell>
          <cell r="CD14">
            <v>70219.041517386679</v>
          </cell>
          <cell r="CE14">
            <v>65561.534632946947</v>
          </cell>
          <cell r="CF14">
            <v>205908.99999999994</v>
          </cell>
          <cell r="CG14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3">
          <cell r="CB43">
            <v>5390</v>
          </cell>
          <cell r="CC43">
            <v>5320</v>
          </cell>
          <cell r="CD43">
            <v>5320</v>
          </cell>
          <cell r="CE43">
            <v>4970</v>
          </cell>
          <cell r="CF43">
            <v>16030</v>
          </cell>
          <cell r="CG43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3">
          <cell r="B53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6">
          <cell r="B66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2">
          <cell r="BY72" t="str">
            <v>Prj</v>
          </cell>
          <cell r="BZ72" t="str">
            <v>Prj</v>
          </cell>
          <cell r="CA72" t="str">
            <v>BaseLine</v>
          </cell>
          <cell r="CB72" t="str">
            <v>Prj</v>
          </cell>
          <cell r="CC72" t="str">
            <v>Prj</v>
          </cell>
          <cell r="CD72" t="str">
            <v>Prj</v>
          </cell>
          <cell r="CE72" t="str">
            <v>Prj</v>
          </cell>
          <cell r="CF72" t="str">
            <v>Prj</v>
          </cell>
          <cell r="CG72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4">
          <cell r="BY74">
            <v>254047.96799999991</v>
          </cell>
          <cell r="BZ74">
            <v>0</v>
          </cell>
          <cell r="CA74">
            <v>0</v>
          </cell>
          <cell r="CB74">
            <v>66922.250465838501</v>
          </cell>
          <cell r="CC74">
            <v>67133.040204968929</v>
          </cell>
          <cell r="CD74">
            <v>71853.709329192527</v>
          </cell>
          <cell r="CE74">
            <v>71988.49906832297</v>
          </cell>
          <cell r="CF74">
            <v>205908.99999999997</v>
          </cell>
          <cell r="CG74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4">
          <cell r="CB104">
            <v>651.9142857142856</v>
          </cell>
          <cell r="CC104">
            <v>651.9142857142856</v>
          </cell>
          <cell r="CD104">
            <v>977.87142857142817</v>
          </cell>
          <cell r="CE104">
            <v>977.87142857142862</v>
          </cell>
          <cell r="CF104">
            <v>2281.6999999999994</v>
          </cell>
          <cell r="CG104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4">
          <cell r="CB114">
            <v>5055.9142857142861</v>
          </cell>
          <cell r="CC114">
            <v>4985.9142857142861</v>
          </cell>
          <cell r="CD114">
            <v>4818.8714285714286</v>
          </cell>
          <cell r="CE114">
            <v>4468.8714285714286</v>
          </cell>
          <cell r="CF114">
            <v>14860.7</v>
          </cell>
          <cell r="CG114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6">
          <cell r="BY116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29">
          <cell r="B129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6">
          <cell r="B176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2">
          <cell r="B182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4">
          <cell r="AF184">
            <v>16.171876406956606</v>
          </cell>
          <cell r="AG184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8">
          <cell r="AF208">
            <v>0</v>
          </cell>
          <cell r="AG208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2">
          <cell r="AF212">
            <v>1.7817891539630715</v>
          </cell>
          <cell r="AG212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1">
          <cell r="AF221">
            <v>66360.264758043646</v>
          </cell>
          <cell r="AG221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3">
          <cell r="B233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39">
          <cell r="B239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1">
          <cell r="AF241">
            <v>10.310085447889495</v>
          </cell>
          <cell r="AG241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2">
          <cell r="AF282">
            <v>1.7817891539630715</v>
          </cell>
          <cell r="AG282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5">
          <cell r="AF295">
            <v>66360.264758043646</v>
          </cell>
          <cell r="AG295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6">
          <cell r="B6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8">
          <cell r="CA18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29">
          <cell r="B29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1">
          <cell r="BP31">
            <v>0.66800000000000004</v>
          </cell>
          <cell r="BQ31">
            <v>0.67</v>
          </cell>
          <cell r="BR31">
            <v>0.71499999999999997</v>
          </cell>
          <cell r="BS31">
            <v>1.385</v>
          </cell>
          <cell r="BT31">
            <v>0.79500000000000004</v>
          </cell>
          <cell r="BU31">
            <v>0.76</v>
          </cell>
          <cell r="BV31">
            <v>3</v>
          </cell>
          <cell r="BW31">
            <v>3</v>
          </cell>
          <cell r="BX31">
            <v>3</v>
          </cell>
          <cell r="BY31">
            <v>2.9420000000000002</v>
          </cell>
          <cell r="BZ31">
            <v>2.9379999999999997</v>
          </cell>
          <cell r="CA31">
            <v>2.9380000000000002</v>
          </cell>
          <cell r="CB31">
            <v>0.81599999999999995</v>
          </cell>
          <cell r="CC31">
            <v>0.73499999999999999</v>
          </cell>
          <cell r="CD31">
            <v>0.81699999999999995</v>
          </cell>
          <cell r="CE31">
            <v>0.77100000000000002</v>
          </cell>
          <cell r="CF31">
            <v>2.3679999999999999</v>
          </cell>
          <cell r="CG31">
            <v>3.1389999999999998</v>
          </cell>
          <cell r="CH31">
            <v>2.891</v>
          </cell>
          <cell r="CI31">
            <v>2.903</v>
          </cell>
          <cell r="CJ31">
            <v>2.94</v>
          </cell>
          <cell r="CK31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2">
          <cell r="B42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4">
          <cell r="CG44">
            <v>1.7973603595865899</v>
          </cell>
          <cell r="CH44">
            <v>1.5590280133883048</v>
          </cell>
          <cell r="CI44">
            <v>1.4514876668048917</v>
          </cell>
          <cell r="CJ44">
            <v>1.3597229165187839</v>
          </cell>
          <cell r="CK44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0">
          <cell r="CG50">
            <v>-1.0123393168999972</v>
          </cell>
          <cell r="CH50">
            <v>-1.105502396211008</v>
          </cell>
          <cell r="CI50">
            <v>-1.9799831762133555</v>
          </cell>
          <cell r="CJ50">
            <v>-2.0812085456920162</v>
          </cell>
          <cell r="CK50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6">
          <cell r="B6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2">
          <cell r="B12" t="str">
            <v>TB7</v>
          </cell>
        </row>
        <row r="13">
          <cell r="B13" t="str">
            <v>Summary flows</v>
          </cell>
        </row>
        <row r="14">
          <cell r="B14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19">
          <cell r="E19">
            <v>58.821292320847078</v>
          </cell>
          <cell r="F19">
            <v>28.160788306954203</v>
          </cell>
          <cell r="G19">
            <v>39.175317832050268</v>
          </cell>
          <cell r="H19">
            <v>516.60628656233598</v>
          </cell>
          <cell r="I19">
            <v>1438.5063630480099</v>
          </cell>
          <cell r="J19">
            <v>814.42516090898835</v>
          </cell>
          <cell r="K19">
            <v>1345.1802092476655</v>
          </cell>
          <cell r="L19">
            <v>-130.69343584181831</v>
          </cell>
          <cell r="M19">
            <v>3044.3533775466885</v>
          </cell>
          <cell r="N19">
            <v>16941.975555071902</v>
          </cell>
          <cell r="O19">
            <v>-4770.402256798624</v>
          </cell>
          <cell r="P19">
            <v>-1200.6400000000031</v>
          </cell>
          <cell r="Q19">
            <v>-3159.3567513174394</v>
          </cell>
          <cell r="R19">
            <v>11971.107632833342</v>
          </cell>
          <cell r="S19">
            <v>21705.812868561588</v>
          </cell>
          <cell r="T19">
            <v>-9653.8352452762047</v>
          </cell>
          <cell r="U19">
            <v>-9506.1396878798387</v>
          </cell>
          <cell r="V19">
            <v>-1694.7928479145949</v>
          </cell>
          <cell r="W19">
            <v>-13869.776789007861</v>
          </cell>
          <cell r="X19">
            <v>-1062.5838073119874</v>
          </cell>
          <cell r="Y19">
            <v>3143.9790606836495</v>
          </cell>
          <cell r="Z19">
            <v>4103.5812866913857</v>
          </cell>
          <cell r="AA19">
            <v>-1001.2102754900268</v>
          </cell>
          <cell r="AB19">
            <v>-181.85317468796495</v>
          </cell>
          <cell r="AC19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2">
          <cell r="E22">
            <v>-718.17870767915292</v>
          </cell>
          <cell r="F22">
            <v>-3890.0179193721988</v>
          </cell>
          <cell r="G22">
            <v>-5414.8426015401483</v>
          </cell>
          <cell r="H22">
            <v>-6613.2363149778121</v>
          </cell>
          <cell r="I22">
            <v>-6618.7299519298022</v>
          </cell>
          <cell r="J22">
            <v>-8362.3047910208134</v>
          </cell>
          <cell r="K22">
            <v>-8527.1245817731469</v>
          </cell>
          <cell r="L22">
            <v>-9818.8180176149654</v>
          </cell>
          <cell r="M22">
            <v>-9568.4646400682759</v>
          </cell>
          <cell r="N22">
            <v>-13128.489084996374</v>
          </cell>
          <cell r="O22">
            <v>-10616.891341794999</v>
          </cell>
          <cell r="P22">
            <v>-2454.5313417950019</v>
          </cell>
          <cell r="Q22">
            <v>-9413.3567513174385</v>
          </cell>
          <cell r="R22">
            <v>-13090.249118484096</v>
          </cell>
          <cell r="S22">
            <v>-17431.43624992251</v>
          </cell>
          <cell r="T22">
            <v>-26584.271495198715</v>
          </cell>
          <cell r="U22">
            <v>-26986.411183078555</v>
          </cell>
          <cell r="V22">
            <v>-15488.204030993151</v>
          </cell>
          <cell r="W22">
            <v>-11769.980820001012</v>
          </cell>
          <cell r="X22">
            <v>-11265.564627312999</v>
          </cell>
          <cell r="Y22">
            <v>-13974.58556662935</v>
          </cell>
          <cell r="Z22">
            <v>-26881.004279937966</v>
          </cell>
          <cell r="AA22">
            <v>-27399.214555427992</v>
          </cell>
          <cell r="AB22">
            <v>-26509.067730115956</v>
          </cell>
          <cell r="AC22">
            <v>1476.9832525533857</v>
          </cell>
        </row>
        <row r="23">
          <cell r="B23" t="str">
            <v>End-period balances</v>
          </cell>
        </row>
        <row r="24">
          <cell r="B24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6">
          <cell r="D26">
            <v>32763</v>
          </cell>
          <cell r="E26">
            <v>33540</v>
          </cell>
          <cell r="F26">
            <v>36740</v>
          </cell>
          <cell r="G26">
            <v>38304</v>
          </cell>
          <cell r="H26">
            <v>40019</v>
          </cell>
          <cell r="I26">
            <v>41463</v>
          </cell>
          <cell r="J26">
            <v>44021</v>
          </cell>
          <cell r="K26">
            <v>45531</v>
          </cell>
          <cell r="L26">
            <v>46692</v>
          </cell>
          <cell r="M26">
            <v>49486</v>
          </cell>
          <cell r="N26">
            <v>69988</v>
          </cell>
          <cell r="O26">
            <v>62706</v>
          </cell>
          <cell r="P26">
            <v>53343</v>
          </cell>
          <cell r="Q26">
            <v>59597</v>
          </cell>
          <cell r="R26">
            <v>75245</v>
          </cell>
          <cell r="S26">
            <v>101292</v>
          </cell>
          <cell r="T26">
            <v>100791</v>
          </cell>
          <cell r="U26">
            <v>91687</v>
          </cell>
          <cell r="V26">
            <v>78494</v>
          </cell>
          <cell r="W26">
            <v>60906</v>
          </cell>
          <cell r="X26">
            <v>59339</v>
          </cell>
          <cell r="Y26">
            <v>65192</v>
          </cell>
          <cell r="Z26">
            <v>82202</v>
          </cell>
          <cell r="AA26">
            <v>81719</v>
          </cell>
          <cell r="AB26">
            <v>80647</v>
          </cell>
          <cell r="AC26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1">
          <cell r="D41">
            <v>1.1008681273253411</v>
          </cell>
          <cell r="E41">
            <v>1.0591861898890258</v>
          </cell>
          <cell r="F41">
            <v>1.0594262295081966</v>
          </cell>
          <cell r="G41">
            <v>0.98734693877551016</v>
          </cell>
          <cell r="H41">
            <v>0.88303193535975377</v>
          </cell>
          <cell r="I41">
            <v>0.86359143327841847</v>
          </cell>
          <cell r="J41">
            <v>0.86167938931297705</v>
          </cell>
          <cell r="K41">
            <v>0.84931880108991831</v>
          </cell>
          <cell r="L41">
            <v>0.84895833333333337</v>
          </cell>
          <cell r="M41">
            <v>0.80645161290322576</v>
          </cell>
          <cell r="N41">
            <v>0.74486746987951802</v>
          </cell>
          <cell r="O41">
            <v>0.73839999999999995</v>
          </cell>
          <cell r="P41">
            <v>1.4754285714285715</v>
          </cell>
          <cell r="Q41">
            <v>2.2227101631116688</v>
          </cell>
          <cell r="R41">
            <v>2.2154869358669833</v>
          </cell>
          <cell r="S41">
            <v>2.2145637583892617</v>
          </cell>
          <cell r="T41">
            <v>2.1540769230769232</v>
          </cell>
          <cell r="U41">
            <v>2.1381489841986454</v>
          </cell>
          <cell r="V41">
            <v>2.1317757009345795</v>
          </cell>
          <cell r="W41">
            <v>2.1347019867549668</v>
          </cell>
          <cell r="X41">
            <v>2.1372602739726028</v>
          </cell>
          <cell r="Y41">
            <v>2.1385669781931465</v>
          </cell>
          <cell r="Z41">
            <v>2.1386592178770951</v>
          </cell>
          <cell r="AA41">
            <v>2.138602520045819</v>
          </cell>
          <cell r="AB41">
            <v>2.1386298215313762</v>
          </cell>
          <cell r="AC41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6">
          <cell r="D46">
            <v>0.24886316659776767</v>
          </cell>
          <cell r="E46">
            <v>0.16933826551582409</v>
          </cell>
          <cell r="F46">
            <v>0.17499999999999999</v>
          </cell>
          <cell r="G46">
            <v>0.1383673469387755</v>
          </cell>
          <cell r="H46">
            <v>0.1208156983455175</v>
          </cell>
          <cell r="I46">
            <v>0.23558484349258649</v>
          </cell>
          <cell r="J46">
            <v>0.25282442748091605</v>
          </cell>
          <cell r="K46">
            <v>0.23732970027247957</v>
          </cell>
          <cell r="L46">
            <v>0.22642543859649122</v>
          </cell>
          <cell r="M46">
            <v>0.32344086021505375</v>
          </cell>
          <cell r="N46">
            <v>0.32375903614457829</v>
          </cell>
          <cell r="O46">
            <v>0.23131428571428572</v>
          </cell>
          <cell r="P46">
            <v>0.20297142857142858</v>
          </cell>
          <cell r="Q46">
            <v>0.1779171894604768</v>
          </cell>
          <cell r="R46">
            <v>0.17463182897862234</v>
          </cell>
          <cell r="S46">
            <v>0.17651006711409395</v>
          </cell>
          <cell r="T46">
            <v>0.1746923076923077</v>
          </cell>
          <cell r="U46">
            <v>0.18853273137697518</v>
          </cell>
          <cell r="V46">
            <v>0.1802803738317757</v>
          </cell>
          <cell r="W46">
            <v>0.18927152317880794</v>
          </cell>
          <cell r="X46">
            <v>0.18369863013698631</v>
          </cell>
          <cell r="Y46">
            <v>0.21595015576323986</v>
          </cell>
          <cell r="Z46">
            <v>0.21329608938547487</v>
          </cell>
          <cell r="AA46">
            <v>0.22084765177548682</v>
          </cell>
          <cell r="AB46">
            <v>0.2181922855497985</v>
          </cell>
          <cell r="AC46">
            <v>0.19806295399515739</v>
          </cell>
        </row>
        <row r="47">
          <cell r="B47" t="str">
            <v>Monetary correction</v>
          </cell>
        </row>
        <row r="48">
          <cell r="B48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5">
          <cell r="E55">
            <v>-58.821292320847078</v>
          </cell>
          <cell r="F55">
            <v>-28.160788306954203</v>
          </cell>
          <cell r="G55">
            <v>-39.175317832050268</v>
          </cell>
          <cell r="H55">
            <v>-516.60628656233598</v>
          </cell>
          <cell r="I55">
            <v>-1438.5063630480099</v>
          </cell>
          <cell r="J55">
            <v>-814.42516090898835</v>
          </cell>
          <cell r="K55">
            <v>-1345.1802092476655</v>
          </cell>
          <cell r="L55">
            <v>130.69343584181831</v>
          </cell>
          <cell r="M55">
            <v>-3044.3533775466885</v>
          </cell>
          <cell r="N55">
            <v>-16941.975555071902</v>
          </cell>
          <cell r="O55">
            <v>4770.402256798624</v>
          </cell>
          <cell r="P55">
            <v>1200.6400000000031</v>
          </cell>
          <cell r="Q55">
            <v>3159.3567513174394</v>
          </cell>
          <cell r="R55">
            <v>-11971.107632833342</v>
          </cell>
          <cell r="S55">
            <v>-21705.812868561588</v>
          </cell>
          <cell r="T55">
            <v>9653.8352452762047</v>
          </cell>
          <cell r="U55">
            <v>9506.1396878798387</v>
          </cell>
          <cell r="V55">
            <v>1694.7928479145949</v>
          </cell>
          <cell r="W55">
            <v>13869.776789007861</v>
          </cell>
          <cell r="X55">
            <v>1062.5838073119874</v>
          </cell>
          <cell r="Y55">
            <v>-3143.9790606836495</v>
          </cell>
          <cell r="Z55">
            <v>-4103.5812866913857</v>
          </cell>
          <cell r="AA55">
            <v>1001.2102754900268</v>
          </cell>
          <cell r="AB55">
            <v>181.85317468796495</v>
          </cell>
          <cell r="AC55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4">
          <cell r="D64">
            <v>22464</v>
          </cell>
          <cell r="E64">
            <v>23496</v>
          </cell>
          <cell r="F64">
            <v>25792</v>
          </cell>
          <cell r="G64">
            <v>27414</v>
          </cell>
          <cell r="H64">
            <v>29285</v>
          </cell>
          <cell r="I64">
            <v>31145</v>
          </cell>
          <cell r="J64">
            <v>32421</v>
          </cell>
          <cell r="K64">
            <v>33354</v>
          </cell>
          <cell r="L64">
            <v>33324</v>
          </cell>
          <cell r="M64">
            <v>37030</v>
          </cell>
          <cell r="N64">
            <v>54060</v>
          </cell>
          <cell r="O64">
            <v>46195</v>
          </cell>
          <cell r="P64">
            <v>39975</v>
          </cell>
          <cell r="Q64">
            <v>44988</v>
          </cell>
          <cell r="R64">
            <v>59728</v>
          </cell>
          <cell r="S64">
            <v>86427</v>
          </cell>
          <cell r="T64">
            <v>83209</v>
          </cell>
          <cell r="U64">
            <v>72989</v>
          </cell>
          <cell r="V64">
            <v>58511</v>
          </cell>
          <cell r="W64">
            <v>41507</v>
          </cell>
          <cell r="X64">
            <v>40776</v>
          </cell>
          <cell r="Y64">
            <v>46181</v>
          </cell>
          <cell r="Z64">
            <v>63391</v>
          </cell>
          <cell r="AA64">
            <v>62270</v>
          </cell>
          <cell r="AB64">
            <v>60770</v>
          </cell>
          <cell r="AC64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8">
          <cell r="D68">
            <v>2412</v>
          </cell>
          <cell r="E68">
            <v>2425</v>
          </cell>
          <cell r="F68">
            <v>2437</v>
          </cell>
          <cell r="G68">
            <v>2445</v>
          </cell>
          <cell r="H68">
            <v>2510</v>
          </cell>
          <cell r="I68">
            <v>2743</v>
          </cell>
          <cell r="J68">
            <v>3137</v>
          </cell>
          <cell r="K68">
            <v>3588</v>
          </cell>
          <cell r="L68">
            <v>3441</v>
          </cell>
          <cell r="M68">
            <v>4827</v>
          </cell>
          <cell r="N68">
            <v>9261.9</v>
          </cell>
          <cell r="O68">
            <v>8901.2999999999993</v>
          </cell>
          <cell r="P68">
            <v>9688</v>
          </cell>
          <cell r="Q68">
            <v>7994.7</v>
          </cell>
          <cell r="R68">
            <v>9554.1</v>
          </cell>
          <cell r="S68">
            <v>13118.6</v>
          </cell>
          <cell r="T68">
            <v>13876.1</v>
          </cell>
          <cell r="U68">
            <v>12112.5</v>
          </cell>
          <cell r="V68">
            <v>11001.2</v>
          </cell>
          <cell r="W68">
            <v>8578.2000000000007</v>
          </cell>
          <cell r="X68">
            <v>7712.4</v>
          </cell>
          <cell r="Y68">
            <v>7684.3</v>
          </cell>
          <cell r="Z68">
            <v>8575.7000000000007</v>
          </cell>
          <cell r="AA68">
            <v>8757.6</v>
          </cell>
          <cell r="AB68">
            <v>8910.2999999999993</v>
          </cell>
          <cell r="AC68">
            <v>8630.6</v>
          </cell>
        </row>
        <row r="69">
          <cell r="B69" t="str">
            <v xml:space="preserve">  Source:  Bank Indonesia; and IMF staff calculations.</v>
          </cell>
        </row>
        <row r="70">
          <cell r="B70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4">
          <cell r="B94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99">
          <cell r="B99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1">
          <cell r="E101">
            <v>718.1787076791536</v>
          </cell>
          <cell r="F101">
            <v>3171.8392116930463</v>
          </cell>
          <cell r="G101">
            <v>1524.8246821679488</v>
          </cell>
          <cell r="H101">
            <v>1198.3937134376642</v>
          </cell>
          <cell r="I101">
            <v>5.4936369519895152</v>
          </cell>
          <cell r="J101">
            <v>1743.5748390910126</v>
          </cell>
          <cell r="K101">
            <v>164.81979075233505</v>
          </cell>
          <cell r="L101">
            <v>1291.693435841818</v>
          </cell>
          <cell r="M101">
            <v>-250.35337754668922</v>
          </cell>
          <cell r="N101">
            <v>3560.0244449280995</v>
          </cell>
          <cell r="O101">
            <v>-2511.5977432013769</v>
          </cell>
          <cell r="P101">
            <v>-8162.3599999999988</v>
          </cell>
          <cell r="Q101">
            <v>9413.3567513174403</v>
          </cell>
          <cell r="R101">
            <v>3676.8923671666594</v>
          </cell>
          <cell r="S101">
            <v>4341.187131438408</v>
          </cell>
          <cell r="T101">
            <v>9152.8352452762047</v>
          </cell>
          <cell r="U101">
            <v>402.13968787983936</v>
          </cell>
          <cell r="V101">
            <v>-11498.207152085401</v>
          </cell>
          <cell r="W101">
            <v>-3718.2232109921379</v>
          </cell>
          <cell r="X101">
            <v>-504.41619268801696</v>
          </cell>
          <cell r="Y101">
            <v>2709.0209393163477</v>
          </cell>
          <cell r="Z101">
            <v>12906.418713308625</v>
          </cell>
          <cell r="AA101">
            <v>518.21027549002451</v>
          </cell>
          <cell r="AB101">
            <v>-890.14682531203539</v>
          </cell>
          <cell r="AC101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4">
          <cell r="E114">
            <v>-4.1681937436315319E-2</v>
          </cell>
          <cell r="F114">
            <v>2.4003961917085093E-4</v>
          </cell>
          <cell r="G114">
            <v>-7.2079290732686485E-2</v>
          </cell>
          <cell r="H114">
            <v>-0.10431500341575639</v>
          </cell>
          <cell r="I114">
            <v>-1.9440502081335298E-2</v>
          </cell>
          <cell r="J114">
            <v>-1.9120439654414236E-3</v>
          </cell>
          <cell r="K114">
            <v>-1.2360588223058744E-2</v>
          </cell>
          <cell r="L114">
            <v>-3.6046775658493679E-4</v>
          </cell>
          <cell r="M114">
            <v>-4.2506720430107614E-2</v>
          </cell>
          <cell r="N114">
            <v>-6.1584143023707745E-2</v>
          </cell>
          <cell r="O114">
            <v>-6.467469879518073E-3</v>
          </cell>
          <cell r="P114">
            <v>0.73702857142857159</v>
          </cell>
          <cell r="Q114">
            <v>0.74728159168309727</v>
          </cell>
          <cell r="R114">
            <v>-7.223227244685492E-3</v>
          </cell>
          <cell r="S114">
            <v>-9.2317747772163727E-4</v>
          </cell>
          <cell r="T114">
            <v>-6.0486835312338449E-2</v>
          </cell>
          <cell r="U114">
            <v>-1.5927938878277814E-2</v>
          </cell>
          <cell r="V114">
            <v>-6.373283264065944E-3</v>
          </cell>
          <cell r="W114">
            <v>2.9262858203873421E-3</v>
          </cell>
          <cell r="X114">
            <v>2.5582872176359572E-3</v>
          </cell>
          <cell r="Y114">
            <v>1.3067042205436863E-3</v>
          </cell>
          <cell r="Z114">
            <v>9.2239683948669438E-5</v>
          </cell>
          <cell r="AA114">
            <v>-5.6697831276153465E-5</v>
          </cell>
          <cell r="AB114">
            <v>2.7301485557185146E-5</v>
          </cell>
          <cell r="AC114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0">
          <cell r="E120">
            <v>-7.9524901081943572E-2</v>
          </cell>
          <cell r="F120">
            <v>5.6617344841758954E-3</v>
          </cell>
          <cell r="G120">
            <v>-3.6632653061224485E-2</v>
          </cell>
          <cell r="H120">
            <v>-1.7551648593258001E-2</v>
          </cell>
          <cell r="I120">
            <v>0.11476914514706898</v>
          </cell>
          <cell r="J120">
            <v>1.723958398832956E-2</v>
          </cell>
          <cell r="K120">
            <v>-1.5494727208436476E-2</v>
          </cell>
          <cell r="L120">
            <v>-1.0904261675988347E-2</v>
          </cell>
          <cell r="M120">
            <v>9.7015421618562525E-2</v>
          </cell>
          <cell r="N120">
            <v>3.1817592952454454E-4</v>
          </cell>
          <cell r="O120">
            <v>-9.2444750430292572E-2</v>
          </cell>
          <cell r="P120">
            <v>-2.8342857142857142E-2</v>
          </cell>
          <cell r="Q120">
            <v>-2.5054239110951781E-2</v>
          </cell>
          <cell r="R120">
            <v>-3.2853604818544602E-3</v>
          </cell>
          <cell r="S120">
            <v>1.8782381354716104E-3</v>
          </cell>
          <cell r="T120">
            <v>-1.8177594217862469E-3</v>
          </cell>
          <cell r="U120">
            <v>1.3840423684667482E-2</v>
          </cell>
          <cell r="V120">
            <v>-8.2523575451994846E-3</v>
          </cell>
          <cell r="W120">
            <v>8.9911493470322401E-3</v>
          </cell>
          <cell r="X120">
            <v>-5.5728930418216249E-3</v>
          </cell>
          <cell r="Y120">
            <v>3.2251525626253552E-2</v>
          </cell>
          <cell r="Z120">
            <v>-2.6540663777649964E-3</v>
          </cell>
          <cell r="AA120">
            <v>7.5515623900119511E-3</v>
          </cell>
          <cell r="AB120">
            <v>-2.6553662256883215E-3</v>
          </cell>
          <cell r="AC120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2">
          <cell r="AB122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5">
          <cell r="AB135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7">
          <cell r="B177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2">
          <cell r="B182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4">
          <cell r="M184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8">
          <cell r="E188">
            <v>-670.5</v>
          </cell>
          <cell r="F188">
            <v>-405.4</v>
          </cell>
          <cell r="G188">
            <v>-697.6</v>
          </cell>
          <cell r="H188">
            <v>-970.4</v>
          </cell>
          <cell r="I188">
            <v>-1797.5</v>
          </cell>
          <cell r="J188">
            <v>-883.5</v>
          </cell>
          <cell r="K188">
            <v>-1025.3</v>
          </cell>
          <cell r="L188">
            <v>-864.2</v>
          </cell>
          <cell r="M188">
            <v>-1832</v>
          </cell>
          <cell r="N188">
            <v>-3070.7840000000001</v>
          </cell>
          <cell r="O188">
            <v>-3904.7</v>
          </cell>
          <cell r="P188">
            <v>-3081.7</v>
          </cell>
          <cell r="Q188">
            <v>-1891.3</v>
          </cell>
          <cell r="R188">
            <v>-1530.5</v>
          </cell>
          <cell r="S188">
            <v>-3761.6</v>
          </cell>
          <cell r="T188">
            <v>-5417</v>
          </cell>
          <cell r="U188">
            <v>-5096.8</v>
          </cell>
          <cell r="V188">
            <v>-2254</v>
          </cell>
          <cell r="W188">
            <v>-1886.7</v>
          </cell>
          <cell r="X188">
            <v>-692.9</v>
          </cell>
          <cell r="Y188">
            <v>-1026.4000000000001</v>
          </cell>
          <cell r="Z188">
            <v>-1912.5</v>
          </cell>
          <cell r="AA188">
            <v>-3023.1</v>
          </cell>
          <cell r="AB188">
            <v>-2238.8000000000002</v>
          </cell>
          <cell r="AC188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3">
          <cell r="AB203">
            <v>6288.46</v>
          </cell>
        </row>
        <row r="204">
          <cell r="B204" t="str">
            <v>In billions of US$</v>
          </cell>
        </row>
        <row r="205">
          <cell r="B205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09">
          <cell r="E209">
            <v>-0.27649484536082475</v>
          </cell>
          <cell r="F209">
            <v>-0.16635207221994255</v>
          </cell>
          <cell r="G209">
            <v>-0.28531697341513296</v>
          </cell>
          <cell r="H209">
            <v>-0.38661354581673307</v>
          </cell>
          <cell r="I209">
            <v>-0.65530441122858185</v>
          </cell>
          <cell r="J209">
            <v>-0.28163850812878544</v>
          </cell>
          <cell r="K209">
            <v>-0.28575808249721291</v>
          </cell>
          <cell r="L209">
            <v>-0.25114792211566406</v>
          </cell>
          <cell r="M209">
            <v>-0.37953180029003519</v>
          </cell>
          <cell r="N209">
            <v>-0.3315501139075136</v>
          </cell>
          <cell r="O209">
            <v>-0.43866626223135946</v>
          </cell>
          <cell r="P209">
            <v>-0.31809454995871178</v>
          </cell>
          <cell r="Q209">
            <v>-0.23656922711296233</v>
          </cell>
          <cell r="R209">
            <v>-0.16019300614395912</v>
          </cell>
          <cell r="S209">
            <v>-0.2867379141066882</v>
          </cell>
          <cell r="T209">
            <v>-0.39038346509465915</v>
          </cell>
          <cell r="U209">
            <v>-0.42078844169246649</v>
          </cell>
          <cell r="V209">
            <v>-0.20488673962840417</v>
          </cell>
          <cell r="W209">
            <v>-0.21994124641533189</v>
          </cell>
          <cell r="X209">
            <v>-8.9842331829261962E-2</v>
          </cell>
          <cell r="Y209">
            <v>-0.13357104746040629</v>
          </cell>
          <cell r="Z209">
            <v>-0.22301386475739587</v>
          </cell>
          <cell r="AA209">
            <v>-0.34519731433269385</v>
          </cell>
          <cell r="AB209">
            <v>-0.2512597780097191</v>
          </cell>
          <cell r="AC209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1">
          <cell r="E211">
            <v>0.20960824742268042</v>
          </cell>
          <cell r="F211">
            <v>0.12769798933114485</v>
          </cell>
          <cell r="G211">
            <v>0.25893660531697343</v>
          </cell>
          <cell r="H211">
            <v>0.21183266932270919</v>
          </cell>
          <cell r="I211">
            <v>0.20955158585490338</v>
          </cell>
          <cell r="J211">
            <v>0.21587503984698758</v>
          </cell>
          <cell r="K211">
            <v>0.20841694537346711</v>
          </cell>
          <cell r="L211">
            <v>0.11967451322290032</v>
          </cell>
          <cell r="M211">
            <v>0.28033768386161179</v>
          </cell>
          <cell r="N211">
            <v>0.1627451170926052</v>
          </cell>
          <cell r="O211">
            <v>0.21739521193533529</v>
          </cell>
          <cell r="P211">
            <v>0.21381090008257639</v>
          </cell>
          <cell r="Q211">
            <v>0.18882509662651506</v>
          </cell>
          <cell r="R211">
            <v>0.12114170879517694</v>
          </cell>
          <cell r="S211">
            <v>0.26200204290091927</v>
          </cell>
          <cell r="T211">
            <v>0.21751068383767772</v>
          </cell>
          <cell r="U211">
            <v>0.19353560371517026</v>
          </cell>
          <cell r="V211">
            <v>0.25092717158128203</v>
          </cell>
          <cell r="W211">
            <v>0.24725466881163879</v>
          </cell>
          <cell r="X211">
            <v>0.15682537212800166</v>
          </cell>
          <cell r="Y211">
            <v>0.3029553765469854</v>
          </cell>
          <cell r="Z211">
            <v>0.25600242545798008</v>
          </cell>
          <cell r="AA211">
            <v>0.20205307390152552</v>
          </cell>
          <cell r="AB211">
            <v>0.2607723645668496</v>
          </cell>
          <cell r="AC211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3">
          <cell r="AB213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4">
          <cell r="AB224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29">
          <cell r="D229">
            <v>2412</v>
          </cell>
          <cell r="E229">
            <v>2425</v>
          </cell>
          <cell r="F229">
            <v>2437</v>
          </cell>
          <cell r="G229">
            <v>2445</v>
          </cell>
          <cell r="H229">
            <v>2510</v>
          </cell>
          <cell r="I229">
            <v>2743</v>
          </cell>
          <cell r="J229">
            <v>3137</v>
          </cell>
          <cell r="K229">
            <v>3588</v>
          </cell>
          <cell r="L229">
            <v>3441</v>
          </cell>
          <cell r="M229">
            <v>4827</v>
          </cell>
          <cell r="N229">
            <v>9261.9</v>
          </cell>
          <cell r="O229">
            <v>8901.2999999999993</v>
          </cell>
          <cell r="P229">
            <v>9688</v>
          </cell>
          <cell r="Q229">
            <v>7994.7</v>
          </cell>
          <cell r="R229">
            <v>9554.1</v>
          </cell>
          <cell r="S229">
            <v>13118.6</v>
          </cell>
          <cell r="T229">
            <v>13876.1</v>
          </cell>
          <cell r="U229">
            <v>12112.5</v>
          </cell>
          <cell r="V229">
            <v>11001.2</v>
          </cell>
          <cell r="W229">
            <v>8578.2000000000007</v>
          </cell>
          <cell r="X229">
            <v>7712.4</v>
          </cell>
          <cell r="Y229">
            <v>7684.3</v>
          </cell>
          <cell r="Z229">
            <v>8575.7000000000007</v>
          </cell>
          <cell r="AA229">
            <v>8757.6</v>
          </cell>
          <cell r="AB229">
            <v>8910.2999999999993</v>
          </cell>
          <cell r="AC229">
            <v>8630.6</v>
          </cell>
        </row>
        <row r="230">
          <cell r="B230" t="str">
            <v xml:space="preserve"> Source:  Bank Indonesia; and IMF staff calculations.</v>
          </cell>
        </row>
        <row r="231">
          <cell r="B231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2">
          <cell r="B12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19">
          <cell r="B19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8">
          <cell r="N28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1">
          <cell r="N31">
            <v>13839.999508216337</v>
          </cell>
        </row>
        <row r="32">
          <cell r="B32" t="str">
            <v>Sources:  BULOG; World Bank; and IMF staff calculations.</v>
          </cell>
        </row>
        <row r="33">
          <cell r="B33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2">
          <cell r="B12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1">
          <cell r="L21" t="e">
            <v>#REF!</v>
          </cell>
          <cell r="M21" t="e">
            <v>#REF!</v>
          </cell>
          <cell r="N21" t="e">
            <v>#REF!</v>
          </cell>
          <cell r="O21" t="e">
            <v>#REF!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150</v>
          </cell>
          <cell r="Y21">
            <v>150</v>
          </cell>
          <cell r="Z21">
            <v>300</v>
          </cell>
          <cell r="AA21">
            <v>265.72286839381781</v>
          </cell>
          <cell r="AB21">
            <v>261.54669928239326</v>
          </cell>
          <cell r="AC21">
            <v>258.3863550899639</v>
          </cell>
          <cell r="AD21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L39" t="e">
            <v>#REF!</v>
          </cell>
          <cell r="M39" t="e">
            <v>#REF!</v>
          </cell>
          <cell r="N39" t="e">
            <v>#REF!</v>
          </cell>
          <cell r="O39" t="e">
            <v>#REF!</v>
          </cell>
          <cell r="P39">
            <v>-36.306022866293461</v>
          </cell>
          <cell r="Q39">
            <v>0</v>
          </cell>
          <cell r="R39">
            <v>0</v>
          </cell>
          <cell r="S39">
            <v>-36.306022866293461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-36.306022866293461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1">
          <cell r="L41" t="e">
            <v>#REF!</v>
          </cell>
          <cell r="M41" t="e">
            <v>#REF!</v>
          </cell>
          <cell r="N41" t="e">
            <v>#REF!</v>
          </cell>
          <cell r="O41" t="e">
            <v>#REF!</v>
          </cell>
          <cell r="P41">
            <v>4069.9389473684205</v>
          </cell>
          <cell r="Q41">
            <v>3780.3843750000005</v>
          </cell>
          <cell r="R41" t="e">
            <v>#REF!</v>
          </cell>
          <cell r="S41" t="e">
            <v>#REF!</v>
          </cell>
          <cell r="T41" t="e">
            <v>#REF!</v>
          </cell>
          <cell r="U41" t="e">
            <v>#REF!</v>
          </cell>
          <cell r="V41" t="e">
            <v>#REF!</v>
          </cell>
          <cell r="W41" t="e">
            <v>#REF!</v>
          </cell>
          <cell r="X41" t="e">
            <v>#REF!</v>
          </cell>
          <cell r="Y41" t="e">
            <v>#REF!</v>
          </cell>
          <cell r="Z41" t="e">
            <v>#REF!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4"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>
            <v>2663.8449702347134</v>
          </cell>
          <cell r="Q44">
            <v>2372.5843750000004</v>
          </cell>
          <cell r="R44" t="e">
            <v>#REF!</v>
          </cell>
          <cell r="S44" t="e">
            <v>#REF!</v>
          </cell>
          <cell r="T44" t="e">
            <v>#REF!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 t="e">
            <v>#REF!</v>
          </cell>
          <cell r="Z44" t="e">
            <v>#REF!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7">
          <cell r="X47">
            <v>7500</v>
          </cell>
          <cell r="Y47">
            <v>7500</v>
          </cell>
          <cell r="Z47">
            <v>15000</v>
          </cell>
          <cell r="AA47">
            <v>14125.5</v>
          </cell>
          <cell r="AB47">
            <v>9269</v>
          </cell>
          <cell r="AC47">
            <v>4578.5</v>
          </cell>
          <cell r="AD47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49"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>
            <v>2663.8449702347134</v>
          </cell>
          <cell r="Q49">
            <v>2372.5843750000004</v>
          </cell>
          <cell r="R49" t="e">
            <v>#REF!</v>
          </cell>
          <cell r="S49" t="e">
            <v>#REF!</v>
          </cell>
          <cell r="T49" t="e">
            <v>#REF!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6"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>
            <v>-2426.8263157894735</v>
          </cell>
          <cell r="Q56">
            <v>-1804.21875</v>
          </cell>
          <cell r="R56">
            <v>-4444.5</v>
          </cell>
          <cell r="S56">
            <v>-8675.5450657894726</v>
          </cell>
          <cell r="T56">
            <v>-5291</v>
          </cell>
          <cell r="U56">
            <v>-6360</v>
          </cell>
          <cell r="V56">
            <v>-3685</v>
          </cell>
          <cell r="W56">
            <v>-15336</v>
          </cell>
          <cell r="X56">
            <v>-9700</v>
          </cell>
          <cell r="Y56">
            <v>-12800</v>
          </cell>
          <cell r="Z56">
            <v>-46511.545065789469</v>
          </cell>
          <cell r="AA56">
            <v>-40907.448000000004</v>
          </cell>
          <cell r="AB56">
            <v>-45733.245999999999</v>
          </cell>
          <cell r="AC56">
            <v>-55647.089</v>
          </cell>
          <cell r="AD56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0"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>
            <v>2627.5389473684199</v>
          </cell>
          <cell r="Q70">
            <v>2372.5843750000004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</row>
        <row r="71">
          <cell r="B71" t="str">
            <v>Sources:  Ministry of Finance; Bank Indonesia; and IMF staff calculations.</v>
          </cell>
        </row>
        <row r="72">
          <cell r="B72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2">
          <cell r="B152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8">
          <cell r="B158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5">
          <cell r="L185" t="e">
            <v>#REF!</v>
          </cell>
          <cell r="M185" t="e">
            <v>#REF!</v>
          </cell>
          <cell r="N185" t="e">
            <v>#REF!</v>
          </cell>
          <cell r="O185" t="e">
            <v>#REF!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150</v>
          </cell>
          <cell r="Y185">
            <v>150</v>
          </cell>
          <cell r="Z185">
            <v>300</v>
          </cell>
          <cell r="AA185">
            <v>265.72286839381781</v>
          </cell>
          <cell r="AB185">
            <v>261.54669928239326</v>
          </cell>
          <cell r="AC185">
            <v>258.3863550899639</v>
          </cell>
          <cell r="AD185">
            <v>266.766910671674</v>
          </cell>
        </row>
        <row r="186">
          <cell r="B186" t="str">
            <v xml:space="preserve"> Sources:  Ministry of Finance; and IMF staff calculations.</v>
          </cell>
        </row>
        <row r="187">
          <cell r="B187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0">
          <cell r="B200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6">
          <cell r="B206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8">
          <cell r="L208" t="e">
            <v>#REF!</v>
          </cell>
          <cell r="M208" t="e">
            <v>#REF!</v>
          </cell>
          <cell r="N208" t="e">
            <v>#REF!</v>
          </cell>
          <cell r="O208" t="e">
            <v>#REF!</v>
          </cell>
          <cell r="P208">
            <v>6885.4550297652859</v>
          </cell>
          <cell r="Q208">
            <v>6025.7156250000007</v>
          </cell>
          <cell r="R208" t="e">
            <v>#REF!</v>
          </cell>
          <cell r="S208" t="e">
            <v>#REF!</v>
          </cell>
          <cell r="T208" t="e">
            <v>#REF!</v>
          </cell>
          <cell r="U208" t="e">
            <v>#REF!</v>
          </cell>
          <cell r="V208" t="e">
            <v>#REF!</v>
          </cell>
          <cell r="W208" t="e">
            <v>#REF!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  <cell r="AD208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6">
          <cell r="L236" t="e">
            <v>#REF!</v>
          </cell>
          <cell r="M236" t="e">
            <v>#REF!</v>
          </cell>
          <cell r="N236" t="e">
            <v>#REF!</v>
          </cell>
          <cell r="O236" t="e">
            <v>#REF!</v>
          </cell>
          <cell r="P236">
            <v>1941.4610526315789</v>
          </cell>
          <cell r="Q236">
            <v>1503.515625</v>
          </cell>
          <cell r="R236">
            <v>4309.818181818182</v>
          </cell>
          <cell r="S236">
            <v>7754.7948594497611</v>
          </cell>
          <cell r="T236">
            <v>2990</v>
          </cell>
          <cell r="U236">
            <v>3120</v>
          </cell>
          <cell r="V236">
            <v>2970</v>
          </cell>
          <cell r="W236">
            <v>9080</v>
          </cell>
          <cell r="X236">
            <v>7100</v>
          </cell>
          <cell r="Y236">
            <v>7100</v>
          </cell>
          <cell r="Z236">
            <v>31034.794859449761</v>
          </cell>
          <cell r="AA236">
            <v>30398.076000000001</v>
          </cell>
          <cell r="AB236">
            <v>33980.154000000002</v>
          </cell>
          <cell r="AC236">
            <v>33633.661</v>
          </cell>
          <cell r="AD236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4">
          <cell r="L244" t="e">
            <v>#REF!</v>
          </cell>
          <cell r="M244" t="e">
            <v>#REF!</v>
          </cell>
          <cell r="N244" t="e">
            <v>#REF!</v>
          </cell>
          <cell r="O244" t="e">
            <v>#REF!</v>
          </cell>
          <cell r="P244">
            <v>112.9</v>
          </cell>
          <cell r="Q244">
            <v>183.1</v>
          </cell>
          <cell r="R244" t="e">
            <v>#REF!</v>
          </cell>
          <cell r="S244" t="e">
            <v>#REF!</v>
          </cell>
          <cell r="T244" t="e">
            <v>#REF!</v>
          </cell>
          <cell r="U244" t="e">
            <v>#REF!</v>
          </cell>
          <cell r="V244" t="e">
            <v>#REF!</v>
          </cell>
          <cell r="W244" t="e">
            <v>#REF!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  <cell r="AD244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5">
          <cell r="Z255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6">
          <cell r="L266" t="e">
            <v>#REF!</v>
          </cell>
          <cell r="M266" t="e">
            <v>#REF!</v>
          </cell>
          <cell r="N266" t="e">
            <v>#REF!</v>
          </cell>
          <cell r="O266" t="e">
            <v>#REF!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1500</v>
          </cell>
          <cell r="V266">
            <v>1500</v>
          </cell>
          <cell r="W266">
            <v>3000</v>
          </cell>
          <cell r="X266">
            <v>6000</v>
          </cell>
          <cell r="Y266">
            <v>6000</v>
          </cell>
          <cell r="Z266">
            <v>15000</v>
          </cell>
          <cell r="AA266">
            <v>23600</v>
          </cell>
          <cell r="AB266">
            <v>19400</v>
          </cell>
          <cell r="AC266">
            <v>18800</v>
          </cell>
          <cell r="AD266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7">
          <cell r="B487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4">
          <cell r="L494" t="str">
            <v>Apr Prg</v>
          </cell>
          <cell r="M494" t="str">
            <v>Apr Prg</v>
          </cell>
          <cell r="N494" t="str">
            <v>Apr Prg</v>
          </cell>
          <cell r="O494" t="str">
            <v>Apr Prg</v>
          </cell>
          <cell r="P494" t="str">
            <v>Jun Prg</v>
          </cell>
          <cell r="Q494" t="str">
            <v>Jun Prg</v>
          </cell>
          <cell r="R494" t="str">
            <v>Jun Prg</v>
          </cell>
          <cell r="S494" t="str">
            <v>Jun Prg</v>
          </cell>
          <cell r="T494" t="str">
            <v>Jun Prg</v>
          </cell>
          <cell r="U494" t="str">
            <v>Jun Prg</v>
          </cell>
          <cell r="V494" t="str">
            <v>Jun Prg</v>
          </cell>
          <cell r="W494" t="str">
            <v>Jun Prg</v>
          </cell>
          <cell r="X494" t="str">
            <v>Jun Prg</v>
          </cell>
          <cell r="Y494" t="str">
            <v>Jun Prg</v>
          </cell>
          <cell r="Z494" t="str">
            <v>Jun Prg</v>
          </cell>
          <cell r="AA494" t="str">
            <v>Prj</v>
          </cell>
          <cell r="AB494" t="str">
            <v>Prj</v>
          </cell>
          <cell r="AC494" t="str">
            <v>Prj</v>
          </cell>
          <cell r="AD494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499">
          <cell r="P499" t="e">
            <v>#REF!</v>
          </cell>
          <cell r="Q499" t="e">
            <v>#REF!</v>
          </cell>
          <cell r="R499" t="e">
            <v>#REF!</v>
          </cell>
          <cell r="S499" t="e">
            <v>#REF!</v>
          </cell>
          <cell r="T499" t="e">
            <v>#REF!</v>
          </cell>
          <cell r="U499" t="e">
            <v>#REF!</v>
          </cell>
          <cell r="V499" t="e">
            <v>#REF!</v>
          </cell>
          <cell r="W499" t="e">
            <v>#REF!</v>
          </cell>
          <cell r="X499" t="e">
            <v>#REF!</v>
          </cell>
          <cell r="Y499" t="e">
            <v>#REF!</v>
          </cell>
          <cell r="Z499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4">
          <cell r="P504" t="e">
            <v>#REF!</v>
          </cell>
          <cell r="Q504" t="e">
            <v>#REF!</v>
          </cell>
          <cell r="R504" t="e">
            <v>#REF!</v>
          </cell>
          <cell r="S504" t="e">
            <v>#REF!</v>
          </cell>
          <cell r="T504" t="e">
            <v>#REF!</v>
          </cell>
          <cell r="U504" t="e">
            <v>#REF!</v>
          </cell>
          <cell r="V504" t="e">
            <v>#REF!</v>
          </cell>
          <cell r="W504" t="e">
            <v>#REF!</v>
          </cell>
          <cell r="X504" t="e">
            <v>#REF!</v>
          </cell>
          <cell r="Y504" t="e">
            <v>#REF!</v>
          </cell>
          <cell r="Z504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09">
          <cell r="Z509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4">
          <cell r="Z514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0">
          <cell r="Z520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2">
          <cell r="D522">
            <v>25194.5</v>
          </cell>
          <cell r="E522" t="e">
            <v>#REF!</v>
          </cell>
          <cell r="F522" t="e">
            <v>#REF!</v>
          </cell>
          <cell r="G522" t="e">
            <v>#REF!</v>
          </cell>
          <cell r="H522" t="e">
            <v>#REF!</v>
          </cell>
          <cell r="I522">
            <v>0</v>
          </cell>
          <cell r="J522">
            <v>0</v>
          </cell>
          <cell r="K522">
            <v>0</v>
          </cell>
          <cell r="L522" t="e">
            <v>#REF!</v>
          </cell>
          <cell r="M522" t="e">
            <v>#REF!</v>
          </cell>
          <cell r="N522" t="e">
            <v>#REF!</v>
          </cell>
          <cell r="O522" t="e">
            <v>#REF!</v>
          </cell>
          <cell r="P522">
            <v>2178.6999999999998</v>
          </cell>
          <cell r="Q522">
            <v>1861.4</v>
          </cell>
          <cell r="R522">
            <v>2011.9561459335796</v>
          </cell>
          <cell r="S522">
            <v>6052.0561459335795</v>
          </cell>
          <cell r="T522">
            <v>2369.3150310273063</v>
          </cell>
          <cell r="U522">
            <v>2369.3150310273063</v>
          </cell>
          <cell r="V522">
            <v>2369.3150310273063</v>
          </cell>
          <cell r="W522">
            <v>7107.9450930819185</v>
          </cell>
          <cell r="X522">
            <v>7699.9781250608939</v>
          </cell>
          <cell r="Y522">
            <v>8080.0611754187303</v>
          </cell>
          <cell r="Z522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4">
          <cell r="L524" t="e">
            <v>#REF!</v>
          </cell>
          <cell r="M524" t="e">
            <v>#REF!</v>
          </cell>
          <cell r="N524" t="e">
            <v>#REF!</v>
          </cell>
          <cell r="O524" t="e">
            <v>#REF!</v>
          </cell>
          <cell r="P524">
            <v>3.2831394026888894E-2</v>
          </cell>
          <cell r="Q524">
            <v>2.8049918227223112E-2</v>
          </cell>
          <cell r="R524">
            <v>3.0318687745887977E-2</v>
          </cell>
          <cell r="S524">
            <v>3.0399999999999996E-2</v>
          </cell>
          <cell r="T524">
            <v>3.04E-2</v>
          </cell>
          <cell r="U524">
            <v>3.04E-2</v>
          </cell>
          <cell r="V524">
            <v>3.04E-2</v>
          </cell>
          <cell r="W524">
            <v>3.0399999999999996E-2</v>
          </cell>
          <cell r="X524">
            <v>3.0399999999999996E-2</v>
          </cell>
          <cell r="Y524">
            <v>3.0399999999999996E-2</v>
          </cell>
          <cell r="Z524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6">
          <cell r="Z526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1">
          <cell r="Z531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5">
          <cell r="Z535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39">
          <cell r="Z539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2">
          <cell r="L542" t="e">
            <v>#REF!</v>
          </cell>
          <cell r="M542" t="e">
            <v>#REF!</v>
          </cell>
          <cell r="N542" t="e">
            <v>#REF!</v>
          </cell>
          <cell r="O542" t="e">
            <v>#REF!</v>
          </cell>
          <cell r="P542">
            <v>156.19999999999999</v>
          </cell>
          <cell r="Q542">
            <v>121.3</v>
          </cell>
          <cell r="R542" t="e">
            <v>#REF!</v>
          </cell>
          <cell r="S542" t="e">
            <v>#REF!</v>
          </cell>
          <cell r="T542" t="e">
            <v>#REF!</v>
          </cell>
          <cell r="U542" t="e">
            <v>#REF!</v>
          </cell>
          <cell r="V542" t="e">
            <v>#REF!</v>
          </cell>
          <cell r="W542" t="e">
            <v>#REF!</v>
          </cell>
          <cell r="X542" t="e">
            <v>#REF!</v>
          </cell>
          <cell r="Y542" t="e">
            <v>#REF!</v>
          </cell>
          <cell r="Z542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5">
          <cell r="L545" t="e">
            <v>#REF!</v>
          </cell>
          <cell r="M545" t="e">
            <v>#REF!</v>
          </cell>
          <cell r="N545" t="e">
            <v>#REF!</v>
          </cell>
          <cell r="O545" t="e">
            <v>#REF!</v>
          </cell>
          <cell r="P545">
            <v>33.299999999999997</v>
          </cell>
          <cell r="Q545">
            <v>28.3</v>
          </cell>
          <cell r="R545" t="e">
            <v>#REF!</v>
          </cell>
          <cell r="S545" t="e">
            <v>#REF!</v>
          </cell>
          <cell r="T545" t="e">
            <v>#REF!</v>
          </cell>
          <cell r="U545" t="e">
            <v>#REF!</v>
          </cell>
          <cell r="V545" t="e">
            <v>#REF!</v>
          </cell>
          <cell r="W545" t="e">
            <v>#REF!</v>
          </cell>
          <cell r="X545" t="e">
            <v>#REF!</v>
          </cell>
          <cell r="Y545" t="e">
            <v>#REF!</v>
          </cell>
          <cell r="Z545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8">
          <cell r="L548" t="e">
            <v>#REF!</v>
          </cell>
          <cell r="M548" t="e">
            <v>#REF!</v>
          </cell>
          <cell r="N548" t="e">
            <v>#REF!</v>
          </cell>
          <cell r="O548" t="e">
            <v>#REF!</v>
          </cell>
          <cell r="P548">
            <v>163.5</v>
          </cell>
          <cell r="Q548">
            <v>142.4</v>
          </cell>
          <cell r="R548">
            <v>558.86686330461066</v>
          </cell>
          <cell r="S548">
            <v>864.76686330461064</v>
          </cell>
          <cell r="T548">
            <v>580.80226972948549</v>
          </cell>
          <cell r="U548">
            <v>536.12517205798656</v>
          </cell>
          <cell r="V548">
            <v>491.44807438648769</v>
          </cell>
          <cell r="W548">
            <v>1608.3755161739598</v>
          </cell>
          <cell r="X548">
            <v>1498.0747883915058</v>
          </cell>
          <cell r="Y548">
            <v>1523.2636565149028</v>
          </cell>
          <cell r="Z548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2">
          <cell r="L552" t="e">
            <v>#REF!</v>
          </cell>
          <cell r="M552" t="e">
            <v>#REF!</v>
          </cell>
          <cell r="N552" t="e">
            <v>#REF!</v>
          </cell>
          <cell r="O552" t="e">
            <v>#REF!</v>
          </cell>
          <cell r="P552">
            <v>2.4638238047442673E-3</v>
          </cell>
          <cell r="Q552">
            <v>2.1458624452329275E-3</v>
          </cell>
          <cell r="R552">
            <v>8.421709366927585E-3</v>
          </cell>
          <cell r="S552">
            <v>4.3437985389682601E-3</v>
          </cell>
          <cell r="T552">
            <v>7.4521069459137146E-3</v>
          </cell>
          <cell r="U552">
            <v>6.8788679500741976E-3</v>
          </cell>
          <cell r="V552">
            <v>6.3056289542346815E-3</v>
          </cell>
          <cell r="W552">
            <v>6.8788679500741984E-3</v>
          </cell>
          <cell r="X552">
            <v>5.914493889129277E-3</v>
          </cell>
          <cell r="Y552">
            <v>5.7310475939129609E-3</v>
          </cell>
          <cell r="Z552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6">
          <cell r="Z556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4">
          <cell r="X884">
            <v>1.3257299012314211E-2</v>
          </cell>
          <cell r="Y884">
            <v>1.3257299012314211E-2</v>
          </cell>
          <cell r="Z884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0">
          <cell r="B890" t="str">
            <v>Pr_tb_food0</v>
          </cell>
        </row>
        <row r="891">
          <cell r="B891" t="str">
            <v>Summary of Food Subsidies</v>
          </cell>
        </row>
        <row r="892">
          <cell r="B892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8"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150</v>
          </cell>
          <cell r="Y918">
            <v>150</v>
          </cell>
          <cell r="Z918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0"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525</v>
          </cell>
          <cell r="U920">
            <v>450</v>
          </cell>
          <cell r="V920">
            <v>929.5</v>
          </cell>
          <cell r="W920">
            <v>1904.5</v>
          </cell>
          <cell r="X920">
            <v>1319.9999999999998</v>
          </cell>
          <cell r="Y920">
            <v>1919.4999999999998</v>
          </cell>
          <cell r="Z920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8"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1"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541.66666666666663</v>
          </cell>
          <cell r="U931">
            <v>500</v>
          </cell>
          <cell r="V931">
            <v>623.33333333333337</v>
          </cell>
          <cell r="W931">
            <v>1665</v>
          </cell>
          <cell r="X931">
            <v>2150</v>
          </cell>
          <cell r="Y931">
            <v>2450</v>
          </cell>
          <cell r="Z931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39"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111.11111111111111</v>
          </cell>
          <cell r="U939">
            <v>111.11111111111111</v>
          </cell>
          <cell r="V939">
            <v>111.11111111111111</v>
          </cell>
          <cell r="W939">
            <v>333.33333333333337</v>
          </cell>
          <cell r="X939">
            <v>333.33333333333331</v>
          </cell>
          <cell r="Y939">
            <v>333.33333333333331</v>
          </cell>
          <cell r="Z939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6">
          <cell r="X946">
            <v>1400</v>
          </cell>
          <cell r="Y946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0">
          <cell r="P950">
            <v>0</v>
          </cell>
          <cell r="Q950">
            <v>0</v>
          </cell>
          <cell r="R950">
            <v>280.05681818181813</v>
          </cell>
          <cell r="S950">
            <v>280.05681818181813</v>
          </cell>
          <cell r="T950">
            <v>210</v>
          </cell>
          <cell r="U950">
            <v>135</v>
          </cell>
          <cell r="V950">
            <v>75</v>
          </cell>
          <cell r="W950">
            <v>420</v>
          </cell>
          <cell r="X950">
            <v>360</v>
          </cell>
          <cell r="Y950">
            <v>420</v>
          </cell>
          <cell r="Z950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4">
          <cell r="P954">
            <v>0</v>
          </cell>
          <cell r="Q954">
            <v>0</v>
          </cell>
          <cell r="R954">
            <v>225</v>
          </cell>
          <cell r="S954">
            <v>225</v>
          </cell>
          <cell r="T954">
            <v>180</v>
          </cell>
          <cell r="U954">
            <v>135</v>
          </cell>
          <cell r="V954">
            <v>90</v>
          </cell>
          <cell r="W954">
            <v>405</v>
          </cell>
          <cell r="X954">
            <v>540</v>
          </cell>
          <cell r="Y954">
            <v>630</v>
          </cell>
          <cell r="Z954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59">
          <cell r="R959">
            <v>125</v>
          </cell>
          <cell r="S959">
            <v>125</v>
          </cell>
          <cell r="T959">
            <v>100</v>
          </cell>
          <cell r="U959">
            <v>75</v>
          </cell>
          <cell r="V959">
            <v>50</v>
          </cell>
          <cell r="W959">
            <v>225</v>
          </cell>
          <cell r="X959">
            <v>300</v>
          </cell>
          <cell r="Y959">
            <v>350</v>
          </cell>
          <cell r="Z959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3">
          <cell r="P963">
            <v>0</v>
          </cell>
          <cell r="Q963">
            <v>0</v>
          </cell>
          <cell r="R963">
            <v>85.137272727272716</v>
          </cell>
          <cell r="S963">
            <v>85.137272727272716</v>
          </cell>
          <cell r="T963">
            <v>79.800000000000011</v>
          </cell>
          <cell r="U963">
            <v>68.400000000000006</v>
          </cell>
          <cell r="V963">
            <v>85.499999999999986</v>
          </cell>
          <cell r="W963">
            <v>233.7</v>
          </cell>
          <cell r="X963">
            <v>342.00000000000011</v>
          </cell>
          <cell r="Y963">
            <v>250.80000000000007</v>
          </cell>
          <cell r="Z963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7">
          <cell r="P967">
            <v>0</v>
          </cell>
          <cell r="Q967">
            <v>0</v>
          </cell>
          <cell r="R967">
            <v>68.400000000000006</v>
          </cell>
          <cell r="S967">
            <v>68.400000000000006</v>
          </cell>
          <cell r="T967">
            <v>68.400000000000006</v>
          </cell>
          <cell r="U967">
            <v>68.400000000000006</v>
          </cell>
          <cell r="V967">
            <v>102.60000000000001</v>
          </cell>
          <cell r="W967">
            <v>239.40000000000003</v>
          </cell>
          <cell r="X967">
            <v>513</v>
          </cell>
          <cell r="Y967">
            <v>376.20000000000005</v>
          </cell>
          <cell r="Z967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2">
          <cell r="R972">
            <v>40</v>
          </cell>
          <cell r="S972">
            <v>40</v>
          </cell>
          <cell r="T972">
            <v>40</v>
          </cell>
          <cell r="U972">
            <v>40</v>
          </cell>
          <cell r="V972">
            <v>60</v>
          </cell>
          <cell r="W972">
            <v>140</v>
          </cell>
          <cell r="X972">
            <v>300</v>
          </cell>
          <cell r="Y972">
            <v>220</v>
          </cell>
          <cell r="Z972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6">
          <cell r="P976">
            <v>0</v>
          </cell>
          <cell r="Q976">
            <v>0</v>
          </cell>
          <cell r="R976">
            <v>156.83181818181822</v>
          </cell>
          <cell r="S976">
            <v>156.83181818181822</v>
          </cell>
          <cell r="T976">
            <v>49</v>
          </cell>
          <cell r="U976">
            <v>42</v>
          </cell>
          <cell r="V976">
            <v>35</v>
          </cell>
          <cell r="W976">
            <v>126</v>
          </cell>
          <cell r="X976">
            <v>112</v>
          </cell>
          <cell r="Y976">
            <v>0</v>
          </cell>
          <cell r="Z976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0">
          <cell r="P980">
            <v>0</v>
          </cell>
          <cell r="Q980">
            <v>0</v>
          </cell>
          <cell r="R980">
            <v>126.00000000000001</v>
          </cell>
          <cell r="S980">
            <v>126.00000000000001</v>
          </cell>
          <cell r="T980">
            <v>42</v>
          </cell>
          <cell r="U980">
            <v>42</v>
          </cell>
          <cell r="V980">
            <v>42</v>
          </cell>
          <cell r="W980">
            <v>126</v>
          </cell>
          <cell r="X980">
            <v>168</v>
          </cell>
          <cell r="Y980">
            <v>0</v>
          </cell>
          <cell r="Z980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5">
          <cell r="R985">
            <v>150</v>
          </cell>
          <cell r="S985">
            <v>150</v>
          </cell>
          <cell r="T985">
            <v>50</v>
          </cell>
          <cell r="U985">
            <v>50</v>
          </cell>
          <cell r="V985">
            <v>50</v>
          </cell>
          <cell r="W985">
            <v>150</v>
          </cell>
          <cell r="X985">
            <v>200</v>
          </cell>
          <cell r="Y985">
            <v>0</v>
          </cell>
          <cell r="Z985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89">
          <cell r="P989">
            <v>0</v>
          </cell>
          <cell r="Q989">
            <v>0</v>
          </cell>
          <cell r="R989">
            <v>286.83195272727266</v>
          </cell>
          <cell r="S989">
            <v>286.83195272727266</v>
          </cell>
          <cell r="T989">
            <v>100.8</v>
          </cell>
          <cell r="U989">
            <v>43.199999999999996</v>
          </cell>
          <cell r="V989">
            <v>36.000000000000007</v>
          </cell>
          <cell r="W989">
            <v>180</v>
          </cell>
          <cell r="X989">
            <v>182.39999999999998</v>
          </cell>
          <cell r="Y989">
            <v>124.80000000000001</v>
          </cell>
          <cell r="Z989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3">
          <cell r="P993">
            <v>0</v>
          </cell>
          <cell r="Q993">
            <v>0</v>
          </cell>
          <cell r="R993">
            <v>230.44320000000002</v>
          </cell>
          <cell r="S993">
            <v>230.44320000000002</v>
          </cell>
          <cell r="T993">
            <v>86.399999999999991</v>
          </cell>
          <cell r="U993">
            <v>43.199999999999996</v>
          </cell>
          <cell r="V993">
            <v>43.199999999999996</v>
          </cell>
          <cell r="W993">
            <v>172.79999999999998</v>
          </cell>
          <cell r="X993">
            <v>273.60000000000002</v>
          </cell>
          <cell r="Y993">
            <v>187.2</v>
          </cell>
          <cell r="Z993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8">
          <cell r="R998">
            <v>160.03</v>
          </cell>
          <cell r="S998">
            <v>160.03</v>
          </cell>
          <cell r="T998">
            <v>60</v>
          </cell>
          <cell r="U998">
            <v>30</v>
          </cell>
          <cell r="V998">
            <v>30</v>
          </cell>
          <cell r="W998">
            <v>120</v>
          </cell>
          <cell r="X998">
            <v>190</v>
          </cell>
          <cell r="Y998">
            <v>130</v>
          </cell>
          <cell r="Z998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2">
          <cell r="P1002">
            <v>0</v>
          </cell>
          <cell r="Q1002">
            <v>0</v>
          </cell>
          <cell r="R1002">
            <v>812.93587195920691</v>
          </cell>
          <cell r="S1002">
            <v>812.93587195920691</v>
          </cell>
          <cell r="T1002">
            <v>257.40136513806988</v>
          </cell>
          <cell r="U1002">
            <v>220.62974154691707</v>
          </cell>
          <cell r="V1002">
            <v>183.85811795576424</v>
          </cell>
          <cell r="W1002">
            <v>661.88922464075119</v>
          </cell>
          <cell r="X1002">
            <v>462.27183943163573</v>
          </cell>
          <cell r="Y1002">
            <v>441.25948309383421</v>
          </cell>
          <cell r="Z1002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6">
          <cell r="P1006">
            <v>0</v>
          </cell>
          <cell r="Q1006">
            <v>0</v>
          </cell>
          <cell r="R1006">
            <v>653.11950759960632</v>
          </cell>
          <cell r="S1006">
            <v>653.11950759960632</v>
          </cell>
          <cell r="T1006">
            <v>220.62974154691707</v>
          </cell>
          <cell r="U1006">
            <v>220.62974154691707</v>
          </cell>
          <cell r="V1006">
            <v>220.62974154691707</v>
          </cell>
          <cell r="W1006">
            <v>661.88922464075119</v>
          </cell>
          <cell r="X1006">
            <v>693.40775914745359</v>
          </cell>
          <cell r="Y1006">
            <v>661.88922464075131</v>
          </cell>
          <cell r="Z1006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1">
          <cell r="R1011">
            <v>770.44603417115036</v>
          </cell>
          <cell r="S1011">
            <v>770.44603417115036</v>
          </cell>
          <cell r="T1011">
            <v>260.26371501253044</v>
          </cell>
          <cell r="U1011">
            <v>260.26371501253044</v>
          </cell>
          <cell r="V1011">
            <v>260.26371501253044</v>
          </cell>
          <cell r="W1011">
            <v>780.79114503759138</v>
          </cell>
          <cell r="X1011">
            <v>817.97167575366711</v>
          </cell>
          <cell r="Y1011">
            <v>780.79114503759138</v>
          </cell>
          <cell r="Z1011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6">
          <cell r="R1016">
            <v>1036.088</v>
          </cell>
          <cell r="S1016">
            <v>1036.088</v>
          </cell>
          <cell r="T1016">
            <v>350</v>
          </cell>
          <cell r="U1016">
            <v>350</v>
          </cell>
          <cell r="V1016">
            <v>350</v>
          </cell>
          <cell r="W1016">
            <v>1050</v>
          </cell>
          <cell r="X1016">
            <v>1100</v>
          </cell>
          <cell r="Y1016">
            <v>1050</v>
          </cell>
          <cell r="Z1016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0">
          <cell r="P1020">
            <v>0</v>
          </cell>
          <cell r="Q1020">
            <v>0</v>
          </cell>
          <cell r="R1020">
            <v>420.08522727272725</v>
          </cell>
          <cell r="S1020">
            <v>420.08522727272725</v>
          </cell>
          <cell r="T1020">
            <v>131.25</v>
          </cell>
          <cell r="U1020">
            <v>67.5</v>
          </cell>
          <cell r="V1020">
            <v>56.25</v>
          </cell>
          <cell r="W1020">
            <v>255</v>
          </cell>
          <cell r="X1020">
            <v>284.99999999999994</v>
          </cell>
          <cell r="Y1020">
            <v>225</v>
          </cell>
          <cell r="Z1020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4">
          <cell r="P1024">
            <v>0</v>
          </cell>
          <cell r="Q1024">
            <v>0</v>
          </cell>
          <cell r="R1024">
            <v>337.5</v>
          </cell>
          <cell r="S1024">
            <v>337.5</v>
          </cell>
          <cell r="T1024">
            <v>112.5</v>
          </cell>
          <cell r="U1024">
            <v>67.5</v>
          </cell>
          <cell r="V1024">
            <v>67.5</v>
          </cell>
          <cell r="W1024">
            <v>247.5</v>
          </cell>
          <cell r="X1024">
            <v>427.49999999999994</v>
          </cell>
          <cell r="Y1024">
            <v>337.5</v>
          </cell>
          <cell r="Z1024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3">
          <cell r="B1033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39">
          <cell r="B1039" t="str">
            <v>Pr_tb4</v>
          </cell>
        </row>
        <row r="1040">
          <cell r="B1040" t="str">
            <v>(In billions of rupiahs)</v>
          </cell>
        </row>
        <row r="1041">
          <cell r="B1041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3">
          <cell r="L1043" t="e">
            <v>#REF!</v>
          </cell>
          <cell r="M1043" t="e">
            <v>#REF!</v>
          </cell>
          <cell r="N1043" t="e">
            <v>#REF!</v>
          </cell>
          <cell r="O1043" t="e">
            <v>#REF!</v>
          </cell>
          <cell r="P1043">
            <v>0</v>
          </cell>
          <cell r="Q1043">
            <v>0</v>
          </cell>
          <cell r="R1043" t="e">
            <v>#REF!</v>
          </cell>
          <cell r="S1043" t="e">
            <v>#REF!</v>
          </cell>
          <cell r="T1043" t="e">
            <v>#REF!</v>
          </cell>
          <cell r="U1043" t="e">
            <v>#REF!</v>
          </cell>
          <cell r="V1043" t="e">
            <v>#REF!</v>
          </cell>
          <cell r="W1043" t="e">
            <v>#REF!</v>
          </cell>
          <cell r="X1043" t="e">
            <v>#REF!</v>
          </cell>
          <cell r="Y1043" t="e">
            <v>#REF!</v>
          </cell>
          <cell r="Z1043" t="e">
            <v>#REF!</v>
          </cell>
          <cell r="AA1043" t="e">
            <v>#REF!</v>
          </cell>
          <cell r="AB1043" t="e">
            <v>#REF!</v>
          </cell>
          <cell r="AC1043" t="e">
            <v>#REF!</v>
          </cell>
          <cell r="AD1043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3">
          <cell r="L1063" t="e">
            <v>#REF!</v>
          </cell>
          <cell r="M1063" t="e">
            <v>#REF!</v>
          </cell>
          <cell r="N1063" t="e">
            <v>#REF!</v>
          </cell>
          <cell r="O1063" t="e">
            <v>#REF!</v>
          </cell>
          <cell r="P1063">
            <v>0</v>
          </cell>
          <cell r="Q1063">
            <v>0</v>
          </cell>
          <cell r="R1063" t="e">
            <v>#REF!</v>
          </cell>
          <cell r="S1063" t="e">
            <v>#REF!</v>
          </cell>
          <cell r="T1063" t="e">
            <v>#REF!</v>
          </cell>
          <cell r="U1063" t="e">
            <v>#REF!</v>
          </cell>
          <cell r="V1063" t="e">
            <v>#REF!</v>
          </cell>
          <cell r="W1063" t="e">
            <v>#REF!</v>
          </cell>
          <cell r="X1063" t="e">
            <v>#REF!</v>
          </cell>
          <cell r="Y1063" t="e">
            <v>#REF!</v>
          </cell>
          <cell r="Z1063" t="e">
            <v>#REF!</v>
          </cell>
          <cell r="AA1063" t="e">
            <v>#REF!</v>
          </cell>
          <cell r="AB1063" t="e">
            <v>#REF!</v>
          </cell>
          <cell r="AC1063" t="e">
            <v>#REF!</v>
          </cell>
          <cell r="AD1063">
            <v>0</v>
          </cell>
        </row>
        <row r="1064">
          <cell r="B1064" t="str">
            <v>(In percent of GDP)</v>
          </cell>
        </row>
        <row r="1065">
          <cell r="B1065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7">
          <cell r="L1067" t="e">
            <v>#REF!</v>
          </cell>
          <cell r="M1067" t="e">
            <v>#REF!</v>
          </cell>
          <cell r="N1067" t="e">
            <v>#REF!</v>
          </cell>
          <cell r="O1067" t="e">
            <v>#REF!</v>
          </cell>
          <cell r="P1067">
            <v>0</v>
          </cell>
          <cell r="Q1067">
            <v>0</v>
          </cell>
          <cell r="R1067" t="e">
            <v>#REF!</v>
          </cell>
          <cell r="S1067" t="e">
            <v>#REF!</v>
          </cell>
          <cell r="T1067" t="e">
            <v>#REF!</v>
          </cell>
          <cell r="U1067" t="e">
            <v>#REF!</v>
          </cell>
          <cell r="V1067" t="e">
            <v>#REF!</v>
          </cell>
          <cell r="W1067" t="e">
            <v>#REF!</v>
          </cell>
          <cell r="X1067" t="e">
            <v>#REF!</v>
          </cell>
          <cell r="Y1067" t="e">
            <v>#REF!</v>
          </cell>
          <cell r="Z1067" t="e">
            <v>#REF!</v>
          </cell>
          <cell r="AA1067" t="e">
            <v>#REF!</v>
          </cell>
          <cell r="AB1067" t="e">
            <v>#REF!</v>
          </cell>
          <cell r="AC1067" t="e">
            <v>#REF!</v>
          </cell>
          <cell r="AD1067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7">
          <cell r="B1107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3">
          <cell r="B1113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2">
          <cell r="L1122" t="e">
            <v>#REF!</v>
          </cell>
          <cell r="M1122" t="e">
            <v>#REF!</v>
          </cell>
          <cell r="N1122" t="e">
            <v>#REF!</v>
          </cell>
          <cell r="O1122" t="e">
            <v>#REF!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5.922094746163889E-2</v>
          </cell>
          <cell r="Y1122">
            <v>5.6435216281189707E-2</v>
          </cell>
          <cell r="Z1122">
            <v>3.1513432013178175E-2</v>
          </cell>
          <cell r="AA1122">
            <v>2.3053653771539284E-2</v>
          </cell>
          <cell r="AB1122">
            <v>2.0245354600633435E-2</v>
          </cell>
          <cell r="AC1122">
            <v>1.7819134173991513E-2</v>
          </cell>
          <cell r="AD1122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0">
          <cell r="L1140" t="e">
            <v>#REF!</v>
          </cell>
          <cell r="M1140" t="e">
            <v>#REF!</v>
          </cell>
          <cell r="N1140" t="e">
            <v>#REF!</v>
          </cell>
          <cell r="O1140" t="e">
            <v>#REF!</v>
          </cell>
          <cell r="P1140">
            <v>-5.4710485256002153E-2</v>
          </cell>
          <cell r="Q1140">
            <v>0</v>
          </cell>
          <cell r="R1140">
            <v>0</v>
          </cell>
          <cell r="S1140">
            <v>-1.8236828418667386E-2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-3.8137579442194375E-3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2">
          <cell r="L1142" t="e">
            <v>#REF!</v>
          </cell>
          <cell r="M1142" t="e">
            <v>#REF!</v>
          </cell>
          <cell r="N1142" t="e">
            <v>#REF!</v>
          </cell>
          <cell r="O1142" t="e">
            <v>#REF!</v>
          </cell>
          <cell r="P1142">
            <v>6.1330963072673628</v>
          </cell>
          <cell r="Q1142">
            <v>5.696759030096807</v>
          </cell>
          <cell r="R1142" t="e">
            <v>#REF!</v>
          </cell>
          <cell r="S1142" t="e">
            <v>#REF!</v>
          </cell>
          <cell r="T1142" t="e">
            <v>#REF!</v>
          </cell>
          <cell r="U1142" t="e">
            <v>#REF!</v>
          </cell>
          <cell r="V1142" t="e">
            <v>#REF!</v>
          </cell>
          <cell r="W1142" t="e">
            <v>#REF!</v>
          </cell>
          <cell r="X1142" t="e">
            <v>#REF!</v>
          </cell>
          <cell r="Y1142" t="e">
            <v>#REF!</v>
          </cell>
          <cell r="Z1142" t="e">
            <v>#REF!</v>
          </cell>
          <cell r="AA1142" t="e">
            <v>#REF!</v>
          </cell>
          <cell r="AB1142" t="e">
            <v>#REF!</v>
          </cell>
          <cell r="AC1142" t="e">
            <v>#REF!</v>
          </cell>
          <cell r="AD1142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5">
          <cell r="L1145" t="e">
            <v>#REF!</v>
          </cell>
          <cell r="M1145" t="e">
            <v>#REF!</v>
          </cell>
          <cell r="N1145" t="e">
            <v>#REF!</v>
          </cell>
          <cell r="O1145" t="e">
            <v>#REF!</v>
          </cell>
          <cell r="P1145">
            <v>4.0142169112003492</v>
          </cell>
          <cell r="Q1145">
            <v>3.575308784030153</v>
          </cell>
          <cell r="R1145" t="e">
            <v>#REF!</v>
          </cell>
          <cell r="S1145" t="e">
            <v>#REF!</v>
          </cell>
          <cell r="T1145" t="e">
            <v>#REF!</v>
          </cell>
          <cell r="U1145" t="e">
            <v>#REF!</v>
          </cell>
          <cell r="V1145" t="e">
            <v>#REF!</v>
          </cell>
          <cell r="W1145" t="e">
            <v>#REF!</v>
          </cell>
          <cell r="X1145" t="e">
            <v>#REF!</v>
          </cell>
          <cell r="Y1145" t="e">
            <v>#REF!</v>
          </cell>
          <cell r="Z1145" t="e">
            <v>#REF!</v>
          </cell>
          <cell r="AA1145" t="e">
            <v>#REF!</v>
          </cell>
          <cell r="AB1145" t="e">
            <v>#REF!</v>
          </cell>
          <cell r="AC1145" t="e">
            <v>#REF!</v>
          </cell>
          <cell r="AD1145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8">
          <cell r="L1148" t="e">
            <v>#REF!</v>
          </cell>
          <cell r="M1148" t="e">
            <v>#REF!</v>
          </cell>
          <cell r="N1148" t="e">
            <v>#REF!</v>
          </cell>
          <cell r="O1148" t="e">
            <v>#REF!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2.9610473730819447</v>
          </cell>
          <cell r="Y1148">
            <v>2.8217608140594854</v>
          </cell>
          <cell r="Z1148">
            <v>1.5756716006589089</v>
          </cell>
          <cell r="AA1148">
            <v>1.2255038052172946</v>
          </cell>
          <cell r="AB1148">
            <v>0.71747872295134629</v>
          </cell>
          <cell r="AC1148">
            <v>0.31574773283679874</v>
          </cell>
          <cell r="AD1148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0">
          <cell r="L1150" t="e">
            <v>#REF!</v>
          </cell>
          <cell r="M1150" t="e">
            <v>#REF!</v>
          </cell>
          <cell r="N1150" t="e">
            <v>#REF!</v>
          </cell>
          <cell r="O1150" t="e">
            <v>#REF!</v>
          </cell>
          <cell r="P1150">
            <v>4.0142169112003492</v>
          </cell>
          <cell r="Q1150">
            <v>3.575308784030153</v>
          </cell>
          <cell r="R1150" t="e">
            <v>#REF!</v>
          </cell>
          <cell r="S1150" t="e">
            <v>#REF!</v>
          </cell>
          <cell r="T1150" t="e">
            <v>#REF!</v>
          </cell>
          <cell r="U1150" t="e">
            <v>#REF!</v>
          </cell>
          <cell r="V1150" t="e">
            <v>#REF!</v>
          </cell>
          <cell r="W1150" t="e">
            <v>#REF!</v>
          </cell>
          <cell r="X1150" t="e">
            <v>#REF!</v>
          </cell>
          <cell r="Y1150" t="e">
            <v>#REF!</v>
          </cell>
          <cell r="Z1150" t="e">
            <v>#REF!</v>
          </cell>
          <cell r="AA1150" t="e">
            <v>#REF!</v>
          </cell>
          <cell r="AB1150" t="e">
            <v>#REF!</v>
          </cell>
          <cell r="AC1150" t="e">
            <v>#REF!</v>
          </cell>
          <cell r="AD1150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7">
          <cell r="L1157" t="e">
            <v>#REF!</v>
          </cell>
          <cell r="M1157" t="e">
            <v>#REF!</v>
          </cell>
          <cell r="N1157" t="e">
            <v>#REF!</v>
          </cell>
          <cell r="O1157" t="e">
            <v>#REF!</v>
          </cell>
          <cell r="P1157">
            <v>-3.6570473680868094</v>
          </cell>
          <cell r="Q1157">
            <v>-2.7188239175632694</v>
          </cell>
          <cell r="R1157">
            <v>-6.6975320490433612</v>
          </cell>
          <cell r="S1157">
            <v>-4.3578011115644797</v>
          </cell>
          <cell r="T1157">
            <v>-6.7887299870907816</v>
          </cell>
          <cell r="U1157">
            <v>-8.1603331540157562</v>
          </cell>
          <cell r="V1157">
            <v>-4.7281175585767397</v>
          </cell>
          <cell r="W1157">
            <v>-6.5590602332277594</v>
          </cell>
          <cell r="X1157">
            <v>-3.8296212691859814</v>
          </cell>
          <cell r="Y1157">
            <v>-4.8158051226615219</v>
          </cell>
          <cell r="Z1157">
            <v>-4.8857947108620969</v>
          </cell>
          <cell r="AA1157">
            <v>-3.549059019909286</v>
          </cell>
          <cell r="AB1157">
            <v>-3.5400400190419421</v>
          </cell>
          <cell r="AC1157">
            <v>-3.8375979448984521</v>
          </cell>
          <cell r="AD1157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1">
          <cell r="L1171" t="e">
            <v>#REF!</v>
          </cell>
          <cell r="M1171" t="e">
            <v>#REF!</v>
          </cell>
          <cell r="N1171" t="e">
            <v>#REF!</v>
          </cell>
          <cell r="O1171" t="e">
            <v>#REF!</v>
          </cell>
          <cell r="P1171">
            <v>3.9595064259443471</v>
          </cell>
          <cell r="Q1171">
            <v>3.575308784030153</v>
          </cell>
          <cell r="R1171" t="e">
            <v>#REF!</v>
          </cell>
          <cell r="S1171" t="e">
            <v>#REF!</v>
          </cell>
          <cell r="T1171" t="e">
            <v>#REF!</v>
          </cell>
          <cell r="U1171" t="e">
            <v>#REF!</v>
          </cell>
          <cell r="V1171" t="e">
            <v>#REF!</v>
          </cell>
          <cell r="W1171" t="e">
            <v>#REF!</v>
          </cell>
          <cell r="X1171" t="e">
            <v>#REF!</v>
          </cell>
          <cell r="Y1171" t="e">
            <v>#REF!</v>
          </cell>
          <cell r="Z1171" t="e">
            <v>#REF!</v>
          </cell>
          <cell r="AA1171" t="e">
            <v>#REF!</v>
          </cell>
          <cell r="AB1171" t="e">
            <v>#REF!</v>
          </cell>
          <cell r="AC1171" t="e">
            <v>#REF!</v>
          </cell>
          <cell r="AD1171" t="e">
            <v>#REF!</v>
          </cell>
        </row>
        <row r="1172">
          <cell r="B1172" t="str">
            <v>Sources:  Ministry of Finance; Bank Indonesia; and IMF staff calculations.</v>
          </cell>
        </row>
        <row r="1173">
          <cell r="B1173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8">
          <cell r="B1208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4">
          <cell r="B1214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0">
          <cell r="L1240" t="e">
            <v>#REF!</v>
          </cell>
          <cell r="M1240" t="e">
            <v>#REF!</v>
          </cell>
          <cell r="N1240" t="e">
            <v>#REF!</v>
          </cell>
          <cell r="O1240" t="e">
            <v>#REF!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5.922094746163889E-2</v>
          </cell>
          <cell r="Y1240">
            <v>5.6435216281189707E-2</v>
          </cell>
          <cell r="Z1240">
            <v>3.1513432013178175E-2</v>
          </cell>
          <cell r="AA1240">
            <v>2.3053653771539284E-2</v>
          </cell>
          <cell r="AB1240">
            <v>2.0245354600633435E-2</v>
          </cell>
          <cell r="AC1240">
            <v>1.7819134173991513E-2</v>
          </cell>
          <cell r="AD1240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4">
          <cell r="L1244" t="e">
            <v>#REF!</v>
          </cell>
          <cell r="M1244" t="e">
            <v>#REF!</v>
          </cell>
          <cell r="N1244" t="e">
            <v>#REF!</v>
          </cell>
          <cell r="O1244" t="e">
            <v>#REF!</v>
          </cell>
          <cell r="P1244">
            <v>66360.264758043646</v>
          </cell>
          <cell r="Q1244">
            <v>66360.264758043646</v>
          </cell>
          <cell r="R1244">
            <v>66360.264758043646</v>
          </cell>
          <cell r="S1244">
            <v>199080.79427413092</v>
          </cell>
          <cell r="T1244">
            <v>77937.994441687712</v>
          </cell>
          <cell r="U1244">
            <v>77937.994441687712</v>
          </cell>
          <cell r="V1244">
            <v>77937.994441687712</v>
          </cell>
          <cell r="W1244">
            <v>233813.98332506313</v>
          </cell>
          <cell r="X1244">
            <v>253288.75411384524</v>
          </cell>
          <cell r="Y1244">
            <v>265791.48603351088</v>
          </cell>
          <cell r="Z1244">
            <v>951975.01774655026</v>
          </cell>
          <cell r="AA1244">
            <v>1152628</v>
          </cell>
          <cell r="AB1244">
            <v>1291885</v>
          </cell>
          <cell r="AC1244">
            <v>1450050</v>
          </cell>
          <cell r="AD1244">
            <v>1655343</v>
          </cell>
        </row>
        <row r="1245">
          <cell r="B1245" t="str">
            <v xml:space="preserve"> Sources:  Ministry of Finance; and IMF staff calculations.</v>
          </cell>
        </row>
        <row r="1246">
          <cell r="B1246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4">
          <cell r="B1254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0">
          <cell r="B1260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2">
          <cell r="L1262" t="e">
            <v>#REF!</v>
          </cell>
          <cell r="M1262" t="e">
            <v>#REF!</v>
          </cell>
          <cell r="N1262" t="e">
            <v>#REF!</v>
          </cell>
          <cell r="O1262" t="e">
            <v>#REF!</v>
          </cell>
          <cell r="P1262">
            <v>10.375870341793185</v>
          </cell>
          <cell r="Q1262">
            <v>9.0803067874583991</v>
          </cell>
          <cell r="R1262" t="e">
            <v>#REF!</v>
          </cell>
          <cell r="S1262" t="e">
            <v>#REF!</v>
          </cell>
          <cell r="T1262" t="e">
            <v>#REF!</v>
          </cell>
          <cell r="U1262" t="e">
            <v>#REF!</v>
          </cell>
          <cell r="V1262" t="e">
            <v>#REF!</v>
          </cell>
          <cell r="W1262" t="e">
            <v>#REF!</v>
          </cell>
          <cell r="X1262" t="e">
            <v>#REF!</v>
          </cell>
          <cell r="Y1262" t="e">
            <v>#REF!</v>
          </cell>
          <cell r="Z1262" t="e">
            <v>#REF!</v>
          </cell>
          <cell r="AA1262" t="e">
            <v>#REF!</v>
          </cell>
          <cell r="AB1262" t="e">
            <v>#REF!</v>
          </cell>
          <cell r="AC1262" t="e">
            <v>#REF!</v>
          </cell>
          <cell r="AD1262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0">
          <cell r="L1290" t="e">
            <v>#REF!</v>
          </cell>
          <cell r="M1290" t="e">
            <v>#REF!</v>
          </cell>
          <cell r="N1290" t="e">
            <v>#REF!</v>
          </cell>
          <cell r="O1290" t="e">
            <v>#REF!</v>
          </cell>
          <cell r="P1290">
            <v>2.9256378944694474</v>
          </cell>
          <cell r="Q1290">
            <v>2.2656865979693914</v>
          </cell>
          <cell r="R1290">
            <v>6.4945765324056834</v>
          </cell>
          <cell r="S1290">
            <v>3.8953003416148411</v>
          </cell>
          <cell r="T1290">
            <v>3.8363830393879108</v>
          </cell>
          <cell r="U1290">
            <v>4.0031823019699937</v>
          </cell>
          <cell r="V1290">
            <v>3.8107216143752827</v>
          </cell>
          <cell r="W1290">
            <v>3.8834289852443957</v>
          </cell>
          <cell r="X1290">
            <v>2.8031248465175742</v>
          </cell>
          <cell r="Y1290">
            <v>2.6712669039763126</v>
          </cell>
          <cell r="Z1290">
            <v>3.2600429928206722</v>
          </cell>
          <cell r="AA1290">
            <v>2.6372841888276182</v>
          </cell>
          <cell r="AB1290">
            <v>2.6302769983396357</v>
          </cell>
          <cell r="AC1290">
            <v>2.3194828454191234</v>
          </cell>
          <cell r="AD1290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8">
          <cell r="L1298" t="e">
            <v>#REF!</v>
          </cell>
          <cell r="M1298" t="e">
            <v>#REF!</v>
          </cell>
          <cell r="N1298" t="e">
            <v>#REF!</v>
          </cell>
          <cell r="O1298" t="e">
            <v>#REF!</v>
          </cell>
          <cell r="P1298">
            <v>0.17013193122668366</v>
          </cell>
          <cell r="Q1298">
            <v>0.27591812761386869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  <cell r="W1298" t="e">
            <v>#REF!</v>
          </cell>
          <cell r="X1298" t="e">
            <v>#REF!</v>
          </cell>
          <cell r="Y1298" t="e">
            <v>#REF!</v>
          </cell>
          <cell r="Z1298" t="e">
            <v>#REF!</v>
          </cell>
          <cell r="AA1298" t="e">
            <v>#REF!</v>
          </cell>
          <cell r="AB1298" t="e">
            <v>#REF!</v>
          </cell>
          <cell r="AC1298" t="e">
            <v>#REF!</v>
          </cell>
          <cell r="AD1298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09">
          <cell r="L1309" t="e">
            <v>#REF!</v>
          </cell>
          <cell r="M1309" t="e">
            <v>#REF!</v>
          </cell>
          <cell r="N1309" t="e">
            <v>#REF!</v>
          </cell>
          <cell r="O1309" t="e">
            <v>#REF!</v>
          </cell>
          <cell r="P1309">
            <v>-5.4710485256002153E-2</v>
          </cell>
          <cell r="Q1309">
            <v>0</v>
          </cell>
          <cell r="R1309">
            <v>0</v>
          </cell>
          <cell r="S1309">
            <v>-1.8236828418667386E-2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-3.8137579442194375E-3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1">
          <cell r="L1321" t="e">
            <v>#REF!</v>
          </cell>
          <cell r="M1321" t="e">
            <v>#REF!</v>
          </cell>
          <cell r="N1321" t="e">
            <v>#REF!</v>
          </cell>
          <cell r="O1321" t="e">
            <v>#REF!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1.9246068759471124</v>
          </cell>
          <cell r="V1321">
            <v>1.9246068759471124</v>
          </cell>
          <cell r="W1321">
            <v>1.2830712506314084</v>
          </cell>
          <cell r="X1321">
            <v>2.3688378984655558</v>
          </cell>
          <cell r="Y1321">
            <v>2.2574086512475882</v>
          </cell>
          <cell r="Z1321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4">
          <cell r="B1334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0">
          <cell r="B1340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2">
          <cell r="L1342" t="e">
            <v>#REF!</v>
          </cell>
          <cell r="M1342" t="e">
            <v>#REF!</v>
          </cell>
          <cell r="N1342" t="e">
            <v>#REF!</v>
          </cell>
          <cell r="O1342" t="e">
            <v>#REF!</v>
          </cell>
          <cell r="P1342">
            <v>16151.612105263157</v>
          </cell>
          <cell r="Q1342">
            <v>10813.115625000002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  <cell r="W1342" t="e">
            <v>#REF!</v>
          </cell>
          <cell r="X1342" t="e">
            <v>#REF!</v>
          </cell>
          <cell r="Y1342" t="e">
            <v>#REF!</v>
          </cell>
          <cell r="Z1342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1">
          <cell r="L1371" t="e">
            <v>#REF!</v>
          </cell>
          <cell r="M1371" t="e">
            <v>#REF!</v>
          </cell>
          <cell r="N1371" t="e">
            <v>#REF!</v>
          </cell>
          <cell r="O1371" t="e">
            <v>#REF!</v>
          </cell>
          <cell r="P1371">
            <v>1182.4000000000001</v>
          </cell>
          <cell r="Q1371">
            <v>911.3</v>
          </cell>
          <cell r="R1371" t="e">
            <v>#REF!</v>
          </cell>
          <cell r="S1371" t="e">
            <v>#REF!</v>
          </cell>
          <cell r="T1371" t="e">
            <v>#REF!</v>
          </cell>
          <cell r="U1371" t="e">
            <v>#REF!</v>
          </cell>
          <cell r="V1371" t="e">
            <v>#REF!</v>
          </cell>
          <cell r="W1371" t="e">
            <v>#REF!</v>
          </cell>
          <cell r="X1371" t="e">
            <v>#REF!</v>
          </cell>
          <cell r="Y1371" t="e">
            <v>#REF!</v>
          </cell>
          <cell r="Z1371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1">
          <cell r="L1381" t="e">
            <v>#REF!</v>
          </cell>
          <cell r="M1381" t="e">
            <v>#REF!</v>
          </cell>
          <cell r="N1381" t="e">
            <v>#REF!</v>
          </cell>
          <cell r="O1381" t="e">
            <v>#REF!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7500</v>
          </cell>
          <cell r="Y1381">
            <v>7500</v>
          </cell>
          <cell r="Z1381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1">
          <cell r="B1391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7">
          <cell r="B1397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399">
          <cell r="L1399" t="e">
            <v>#REF!</v>
          </cell>
          <cell r="M1399" t="e">
            <v>#REF!</v>
          </cell>
          <cell r="N1399" t="e">
            <v>#REF!</v>
          </cell>
          <cell r="O1399" t="e">
            <v>#REF!</v>
          </cell>
          <cell r="P1399">
            <v>9348.5873684210528</v>
          </cell>
          <cell r="Q1399">
            <v>7829.9343750000007</v>
          </cell>
          <cell r="R1399" t="e">
            <v>#REF!</v>
          </cell>
          <cell r="S1399" t="e">
            <v>#REF!</v>
          </cell>
          <cell r="T1399" t="e">
            <v>#REF!</v>
          </cell>
          <cell r="U1399" t="e">
            <v>#REF!</v>
          </cell>
          <cell r="V1399" t="e">
            <v>#REF!</v>
          </cell>
          <cell r="W1399" t="e">
            <v>#REF!</v>
          </cell>
          <cell r="X1399" t="e">
            <v>#REF!</v>
          </cell>
          <cell r="Y1399" t="e">
            <v>#REF!</v>
          </cell>
          <cell r="Z1399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2">
          <cell r="L1432" t="e">
            <v>#REF!</v>
          </cell>
          <cell r="M1432" t="e">
            <v>#REF!</v>
          </cell>
          <cell r="N1432" t="e">
            <v>#REF!</v>
          </cell>
          <cell r="O1432" t="e">
            <v>#REF!</v>
          </cell>
          <cell r="P1432">
            <v>112.9</v>
          </cell>
          <cell r="Q1432">
            <v>183.1</v>
          </cell>
          <cell r="R1432" t="e">
            <v>#REF!</v>
          </cell>
          <cell r="S1432" t="e">
            <v>#REF!</v>
          </cell>
          <cell r="T1432" t="e">
            <v>#REF!</v>
          </cell>
          <cell r="U1432" t="e">
            <v>#REF!</v>
          </cell>
          <cell r="V1432" t="e">
            <v>#REF!</v>
          </cell>
          <cell r="W1432" t="e">
            <v>#REF!</v>
          </cell>
          <cell r="X1432" t="e">
            <v>#REF!</v>
          </cell>
          <cell r="Y1432" t="e">
            <v>#REF!</v>
          </cell>
          <cell r="Z1432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2">
          <cell r="L1442" t="e">
            <v>#REF!</v>
          </cell>
          <cell r="M1442" t="e">
            <v>#REF!</v>
          </cell>
          <cell r="N1442" t="e">
            <v>#REF!</v>
          </cell>
          <cell r="O1442" t="e">
            <v>#REF!</v>
          </cell>
          <cell r="P1442">
            <v>1182.4000000000001</v>
          </cell>
          <cell r="Q1442">
            <v>911.3</v>
          </cell>
          <cell r="R1442" t="e">
            <v>#REF!</v>
          </cell>
          <cell r="S1442" t="e">
            <v>#REF!</v>
          </cell>
          <cell r="T1442" t="e">
            <v>#REF!</v>
          </cell>
          <cell r="U1442" t="e">
            <v>#REF!</v>
          </cell>
          <cell r="V1442" t="e">
            <v>#REF!</v>
          </cell>
          <cell r="W1442" t="e">
            <v>#REF!</v>
          </cell>
          <cell r="X1442" t="e">
            <v>#REF!</v>
          </cell>
          <cell r="Y1442" t="e">
            <v>#REF!</v>
          </cell>
          <cell r="Z1442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5">
          <cell r="L1455" t="e">
            <v>#REF!</v>
          </cell>
          <cell r="M1455" t="e">
            <v>#REF!</v>
          </cell>
          <cell r="N1455" t="e">
            <v>#REF!</v>
          </cell>
          <cell r="O1455" t="e">
            <v>#REF!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1500</v>
          </cell>
          <cell r="V1455">
            <v>1500</v>
          </cell>
          <cell r="W1455">
            <v>3000</v>
          </cell>
          <cell r="X1455">
            <v>6000</v>
          </cell>
          <cell r="Y1455">
            <v>6000</v>
          </cell>
          <cell r="Z1455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2">
          <cell r="B12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19">
          <cell r="B19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8">
          <cell r="M28">
            <v>350</v>
          </cell>
          <cell r="N28">
            <v>704.94111111111113</v>
          </cell>
          <cell r="O28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2">
          <cell r="O32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6">
          <cell r="N36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3">
          <cell r="B13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7">
          <cell r="D17" t="str">
            <v>Apr-Jun</v>
          </cell>
          <cell r="E17" t="str">
            <v>Jul-Sep</v>
          </cell>
          <cell r="F17" t="str">
            <v>Oct-Dec</v>
          </cell>
          <cell r="G17" t="str">
            <v>Jan-Mar</v>
          </cell>
          <cell r="H17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0">
          <cell r="B20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5">
          <cell r="D25">
            <v>0</v>
          </cell>
          <cell r="E25">
            <v>3000</v>
          </cell>
          <cell r="F25">
            <v>2200</v>
          </cell>
          <cell r="G25">
            <v>2031</v>
          </cell>
          <cell r="H25">
            <v>7231</v>
          </cell>
        </row>
        <row r="26">
          <cell r="B26" t="str">
            <v>Without further  price increases</v>
          </cell>
        </row>
        <row r="27">
          <cell r="B27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4">
          <cell r="B4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8">
          <cell r="I8" t="str">
            <v>I-Q</v>
          </cell>
          <cell r="J8" t="str">
            <v>II-Q</v>
          </cell>
        </row>
        <row r="9">
          <cell r="D9" t="str">
            <v>( In billions of rupiah )</v>
          </cell>
        </row>
        <row r="10">
          <cell r="D10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4">
          <cell r="D24">
            <v>75</v>
          </cell>
          <cell r="E24">
            <v>126</v>
          </cell>
          <cell r="F24">
            <v>68</v>
          </cell>
          <cell r="G24">
            <v>942.79109011137348</v>
          </cell>
          <cell r="H24">
            <v>648.24689691378842</v>
          </cell>
        </row>
        <row r="25">
          <cell r="D25" t="str">
            <v>( In 1993 rupiah billion 1/ )</v>
          </cell>
        </row>
        <row r="26">
          <cell r="D26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0">
          <cell r="D40">
            <v>57.309663549197651</v>
          </cell>
          <cell r="E40">
            <v>78.45564402549293</v>
          </cell>
          <cell r="F40">
            <v>36.897757143771123</v>
          </cell>
          <cell r="G40">
            <v>371.9827839380967</v>
          </cell>
          <cell r="H40">
            <v>374.13132421324173</v>
          </cell>
        </row>
        <row r="41">
          <cell r="D41" t="str">
            <v>( In percent of GDP )</v>
          </cell>
        </row>
        <row r="42">
          <cell r="D42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6">
          <cell r="D56">
            <v>1.3606799771405763E-2</v>
          </cell>
          <cell r="E56">
            <v>1.8285109260058222E-2</v>
          </cell>
          <cell r="F56">
            <v>34.382143981303905</v>
          </cell>
          <cell r="G56">
            <v>9.903527640284969E-2</v>
          </cell>
          <cell r="H56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1">
          <cell r="D61">
            <v>1.3086798168971281</v>
          </cell>
          <cell r="E61">
            <v>1.6060030041823159</v>
          </cell>
          <cell r="F61">
            <v>22.719322438252256</v>
          </cell>
          <cell r="G61">
            <v>2.5345019469187786</v>
          </cell>
          <cell r="H61">
            <v>57.814271848713062</v>
          </cell>
        </row>
        <row r="62">
          <cell r="B62" t="str">
            <v>Sources:  Ministry of Finance; and IMF staff calculations.</v>
          </cell>
        </row>
        <row r="63">
          <cell r="B63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81.794061183333341</v>
          </cell>
          <cell r="P116">
            <v>827.94949981111108</v>
          </cell>
          <cell r="Q116">
            <v>900.38583850316638</v>
          </cell>
          <cell r="R116">
            <v>1010.5047251958881</v>
          </cell>
          <cell r="S116">
            <v>1103.445689363434</v>
          </cell>
          <cell r="T116">
            <v>786.6496189082194</v>
          </cell>
          <cell r="U116">
            <v>844.44248323817817</v>
          </cell>
          <cell r="V116">
            <v>876.55008150461822</v>
          </cell>
          <cell r="W116">
            <v>1006.676463442447</v>
          </cell>
          <cell r="X116">
            <v>1108.315856196022</v>
          </cell>
          <cell r="Y116">
            <v>1172.5848413953058</v>
          </cell>
          <cell r="Z116">
            <v>1198.3677309686336</v>
          </cell>
          <cell r="AA116">
            <v>1178.283874639543</v>
          </cell>
          <cell r="AB116">
            <v>1408.6968734297113</v>
          </cell>
          <cell r="AC116">
            <v>1577.7430376746543</v>
          </cell>
          <cell r="AD116">
            <v>1732.7301949436903</v>
          </cell>
          <cell r="AE116">
            <v>1886.1169060956952</v>
          </cell>
          <cell r="AF116">
            <v>2047.6390872776014</v>
          </cell>
          <cell r="AG116">
            <v>2228.2795892511358</v>
          </cell>
          <cell r="AH116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  <sheetName val="J(Priv.Cap)"/>
      <sheetName val="Contents"/>
      <sheetName val="External assumptions"/>
      <sheetName val="Overview"/>
      <sheetName val="Vulnerabilities"/>
      <sheetName val="RealGDP"/>
      <sheetName val="Elasticities"/>
      <sheetName val="P&amp;Q"/>
      <sheetName val="CPI"/>
      <sheetName val="Exch rate"/>
      <sheetName val="Table 2.2"/>
      <sheetName val="Table 2.3 "/>
      <sheetName val="Table 2.3A"/>
      <sheetName val="Consistency check"/>
      <sheetName val="Table 2.5"/>
      <sheetName val="BoP"/>
      <sheetName val="Exports"/>
      <sheetName val="Imports"/>
      <sheetName val="Services"/>
      <sheetName val="Table 3.5"/>
      <sheetName val="Table 3.6"/>
      <sheetName val="ExtDebt"/>
      <sheetName val="ExtDebt Service"/>
      <sheetName val="Ext Debt Dynamics"/>
      <sheetName val="NIIP"/>
      <sheetName val="Fiscal Exp. &amp; Bal. (GFSM 2001)"/>
      <sheetName val="Fiscal Revenues"/>
      <sheetName val="GenGov"/>
      <sheetName val="NetWorth"/>
      <sheetName val="Fiscal Exp. &amp; Bal. (GFSM 1986)"/>
      <sheetName val="Table 4.1B"/>
      <sheetName val="Table 4.2"/>
      <sheetName val="BI"/>
      <sheetName val="Monetary Survey"/>
      <sheetName val="Int. Rates"/>
      <sheetName val="Table 5.3"/>
      <sheetName val="Table 5.5"/>
      <sheetName val="Table 5.6"/>
      <sheetName val="Table 6.0a"/>
      <sheetName val="Table 6.0b"/>
      <sheetName val="Table 6.0c"/>
      <sheetName val="Table 6.1"/>
      <sheetName val="Table 6.2"/>
      <sheetName val="2012 FoF"/>
      <sheetName val="2013 FoF"/>
      <sheetName val="Table 6.4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154.89999389648438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155.10000610351563</v>
          </cell>
          <cell r="J181">
            <v>154.72999572753906</v>
          </cell>
          <cell r="AA181">
            <v>100</v>
          </cell>
        </row>
        <row r="182">
          <cell r="D182">
            <v>155.10000610351563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154.85000610351563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152.39999389648438</v>
          </cell>
          <cell r="J186">
            <v>152.46000671386719</v>
          </cell>
          <cell r="AA186">
            <v>100</v>
          </cell>
        </row>
        <row r="187">
          <cell r="D187">
            <v>152.60000610351563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154.10000610351563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153.60000610351563</v>
          </cell>
          <cell r="AA191">
            <v>100</v>
          </cell>
        </row>
        <row r="192">
          <cell r="D192">
            <v>155</v>
          </cell>
          <cell r="J192">
            <v>154.08999633789063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154.77999877929688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154.39999389648438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153.16000366210938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153.02999877929688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153.35000610351563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153.39999389648438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153.10000610351563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152.10000610351563</v>
          </cell>
          <cell r="J211">
            <v>150.8699951171875</v>
          </cell>
          <cell r="AA211">
            <v>100</v>
          </cell>
        </row>
        <row r="212">
          <cell r="D212">
            <v>152.10000610351563</v>
          </cell>
          <cell r="J212">
            <v>151.60000610351563</v>
          </cell>
          <cell r="AA212">
            <v>100</v>
          </cell>
        </row>
        <row r="213">
          <cell r="D213">
            <v>151.60000610351563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149.89999389648438</v>
          </cell>
          <cell r="J218">
            <v>149.30000305175781</v>
          </cell>
          <cell r="AA218">
            <v>100</v>
          </cell>
        </row>
        <row r="219">
          <cell r="D219">
            <v>149.39999389648438</v>
          </cell>
          <cell r="J219">
            <v>149.10000610351563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149.16000366210938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149.64999389648438</v>
          </cell>
          <cell r="J223">
            <v>149.41999816894531</v>
          </cell>
          <cell r="AA223">
            <v>100</v>
          </cell>
        </row>
        <row r="224">
          <cell r="D224">
            <v>149.39999389648438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146.60000610351563</v>
          </cell>
          <cell r="J231">
            <v>146.14999389648438</v>
          </cell>
          <cell r="AA231">
            <v>100</v>
          </cell>
        </row>
        <row r="232">
          <cell r="D232">
            <v>146.60000610351563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145.91000366210938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149.35000610351563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151.60000610351563</v>
          </cell>
          <cell r="J242">
            <v>150.25999450683594</v>
          </cell>
          <cell r="AA242">
            <v>100</v>
          </cell>
        </row>
        <row r="243">
          <cell r="D243">
            <v>151.60000610351563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149.77999877929688</v>
          </cell>
          <cell r="AA244">
            <v>100</v>
          </cell>
        </row>
        <row r="245">
          <cell r="D245">
            <v>150.89999389648438</v>
          </cell>
          <cell r="J245">
            <v>150.14999389648438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151.10000610351563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151.10000610351563</v>
          </cell>
          <cell r="J250">
            <v>149.89999389648438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150.89999389648438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149.41000366210938</v>
          </cell>
          <cell r="AA256">
            <v>100</v>
          </cell>
        </row>
        <row r="257">
          <cell r="D257">
            <v>148.39999389648438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147.60000610351563</v>
          </cell>
          <cell r="AA261">
            <v>100</v>
          </cell>
        </row>
        <row r="262">
          <cell r="D262">
            <v>148.19999694824219</v>
          </cell>
          <cell r="J262">
            <v>147.85000610351563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148.39999389648438</v>
          </cell>
          <cell r="J265">
            <v>147.27999877929688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147.60000610351563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147.39999389648438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146.16000366210938</v>
          </cell>
          <cell r="AA271">
            <v>100</v>
          </cell>
        </row>
        <row r="272">
          <cell r="D272">
            <v>145.39999389648438</v>
          </cell>
          <cell r="J272">
            <v>145.27999877929688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143.60000610351563</v>
          </cell>
          <cell r="AA274">
            <v>100</v>
          </cell>
        </row>
        <row r="275">
          <cell r="D275">
            <v>143.19999694824219</v>
          </cell>
          <cell r="J275">
            <v>143.47000122070313</v>
          </cell>
          <cell r="AA275">
            <v>100</v>
          </cell>
        </row>
        <row r="276">
          <cell r="D276">
            <v>143.89999389648438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142.89999389648438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143.22000122070313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141.89999389648438</v>
          </cell>
          <cell r="J283">
            <v>142.08999633789063</v>
          </cell>
          <cell r="AA283">
            <v>100</v>
          </cell>
        </row>
        <row r="284">
          <cell r="D284">
            <v>141.19999694824219</v>
          </cell>
          <cell r="J284">
            <v>141.58999633789063</v>
          </cell>
          <cell r="AA284">
            <v>100</v>
          </cell>
        </row>
        <row r="285">
          <cell r="D285">
            <v>141.89999389648438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141.27999877929688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141.60000610351563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142.02999877929688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141.60000610351563</v>
          </cell>
          <cell r="J293">
            <v>141.08999633789063</v>
          </cell>
          <cell r="AA293">
            <v>100</v>
          </cell>
        </row>
        <row r="294">
          <cell r="D294">
            <v>141.39999389648438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140.89999389648438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140.27999877929688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141.27999877929688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142.10000610351563</v>
          </cell>
          <cell r="J303">
            <v>141.42999267578125</v>
          </cell>
          <cell r="AA303">
            <v>100</v>
          </cell>
        </row>
        <row r="304">
          <cell r="D304">
            <v>142.10000610351563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141.60000610351563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141.60000610351563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142.89999389648438</v>
          </cell>
          <cell r="J310">
            <v>142.24000549316406</v>
          </cell>
          <cell r="AA310">
            <v>100</v>
          </cell>
        </row>
        <row r="311">
          <cell r="D311">
            <v>142.89999389648438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141.85000610351563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142.89999389648438</v>
          </cell>
          <cell r="J315">
            <v>141.78999328613281</v>
          </cell>
          <cell r="AA315">
            <v>100</v>
          </cell>
        </row>
        <row r="316">
          <cell r="D316">
            <v>142.89999389648438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142.10000610351563</v>
          </cell>
          <cell r="J319">
            <v>141.14999389648438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140.60000610351563</v>
          </cell>
          <cell r="AA321">
            <v>100</v>
          </cell>
        </row>
        <row r="322">
          <cell r="D322">
            <v>140.60000610351563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140.10000610351563</v>
          </cell>
          <cell r="J324">
            <v>139.72999572753906</v>
          </cell>
          <cell r="AA324">
            <v>100</v>
          </cell>
        </row>
        <row r="325">
          <cell r="D325">
            <v>140.39999389648438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140.10000610351563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139.16000366210938</v>
          </cell>
          <cell r="AA331">
            <v>100</v>
          </cell>
        </row>
        <row r="332">
          <cell r="D332">
            <v>139.39999389648438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6">
          <cell r="B6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1">
          <cell r="S11" t="str">
            <v>SR</v>
          </cell>
          <cell r="T11" t="str">
            <v>SR</v>
          </cell>
        </row>
        <row r="12">
          <cell r="C12" t="str">
            <v>(In trillions of rupiah)</v>
          </cell>
        </row>
        <row r="13">
          <cell r="C13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39">
          <cell r="AF39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7">
          <cell r="Y47">
            <v>-83.845514382038743</v>
          </cell>
          <cell r="Z47">
            <v>4.4244817999999952</v>
          </cell>
          <cell r="AA47">
            <v>8.3837984048777301</v>
          </cell>
          <cell r="AB47">
            <v>-2.1304000000000016</v>
          </cell>
          <cell r="AC47">
            <v>2.2940818000000007</v>
          </cell>
          <cell r="AD47">
            <v>-11.051443999999996</v>
          </cell>
          <cell r="AE47">
            <v>-34.305138499999906</v>
          </cell>
          <cell r="AF47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8">
          <cell r="Y58" t="str">
            <v>...</v>
          </cell>
          <cell r="Z58" t="str">
            <v>...</v>
          </cell>
          <cell r="AA58" t="str">
            <v>...</v>
          </cell>
          <cell r="AB58" t="str">
            <v>...</v>
          </cell>
          <cell r="AC58" t="str">
            <v>...</v>
          </cell>
          <cell r="AD58" t="str">
            <v>...</v>
          </cell>
          <cell r="AE58" t="str">
            <v>...</v>
          </cell>
          <cell r="AF58" t="str">
            <v>...</v>
          </cell>
        </row>
        <row r="59">
          <cell r="C59" t="str">
            <v>(In percent of GDP) 4/</v>
          </cell>
        </row>
        <row r="60">
          <cell r="C60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5">
          <cell r="Y75">
            <v>1.5358222367453642</v>
          </cell>
          <cell r="Z75">
            <v>0</v>
          </cell>
          <cell r="AA75">
            <v>0</v>
          </cell>
          <cell r="AB75">
            <v>0</v>
          </cell>
          <cell r="AC75">
            <v>1.7182652112493018</v>
          </cell>
          <cell r="AD75">
            <v>0</v>
          </cell>
          <cell r="AE75">
            <v>0</v>
          </cell>
          <cell r="AF75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4">
          <cell r="Y84">
            <v>-6.8495641191110819</v>
          </cell>
          <cell r="Z84">
            <v>1.560308783363219</v>
          </cell>
          <cell r="AA84">
            <v>2.9565702413477437</v>
          </cell>
          <cell r="AB84">
            <v>-0.74730214944078677</v>
          </cell>
          <cell r="AC84">
            <v>0.40343072713597455</v>
          </cell>
          <cell r="AD84">
            <v>-3.9077288312749996</v>
          </cell>
          <cell r="AE84">
            <v>-11.81767897657002</v>
          </cell>
          <cell r="AF84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2">
          <cell r="Y92">
            <v>0</v>
          </cell>
          <cell r="Z92" t="e">
            <v>#DIV/0!</v>
          </cell>
          <cell r="AA92" t="e">
            <v>#DIV/0!</v>
          </cell>
          <cell r="AB92" t="e">
            <v>#DIV/0!</v>
          </cell>
          <cell r="AC92">
            <v>0</v>
          </cell>
          <cell r="AD92" t="e">
            <v>#DIV/0!</v>
          </cell>
          <cell r="AE92" t="e">
            <v>#DIV/0!</v>
          </cell>
          <cell r="AF92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2">
          <cell r="AF102">
            <v>573.09649999999999</v>
          </cell>
        </row>
        <row r="103">
          <cell r="B103" t="str">
            <v>Sources: Data provided by the Indonesian authorities; and IMF staff estimates.</v>
          </cell>
        </row>
        <row r="104">
          <cell r="B104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L126"/>
  <sheetViews>
    <sheetView showGridLines="0" tabSelected="1" zoomScaleNormal="100" workbookViewId="0">
      <pane xSplit="2" ySplit="5" topLeftCell="O6" activePane="bottomRight" state="frozen"/>
      <selection activeCell="C6" sqref="C6"/>
      <selection pane="topRight" activeCell="C6" sqref="C6"/>
      <selection pane="bottomLeft" activeCell="C6" sqref="C6"/>
      <selection pane="bottomRight" activeCell="AH120" sqref="AH120"/>
    </sheetView>
  </sheetViews>
  <sheetFormatPr defaultRowHeight="12.75" outlineLevelRow="2" x14ac:dyDescent="0.2"/>
  <cols>
    <col min="1" max="1" width="3.28515625" style="1" customWidth="1"/>
    <col min="2" max="2" width="48.7109375" style="1" customWidth="1"/>
    <col min="3" max="27" width="8.140625" style="1" customWidth="1"/>
    <col min="28" max="34" width="9.140625" style="66" customWidth="1"/>
    <col min="35" max="35" width="48.7109375" style="1" customWidth="1"/>
    <col min="36" max="36" width="9.140625" style="1" customWidth="1"/>
    <col min="37" max="16384" width="9.140625" style="1"/>
  </cols>
  <sheetData>
    <row r="1" spans="2:35" ht="12" customHeight="1" x14ac:dyDescent="0.2">
      <c r="AA1" s="9"/>
      <c r="AB1" s="64"/>
      <c r="AC1" s="64"/>
      <c r="AD1" s="64"/>
      <c r="AE1" s="64"/>
      <c r="AF1" s="64"/>
      <c r="AG1" s="64"/>
      <c r="AH1" s="64"/>
    </row>
    <row r="2" spans="2:35" ht="17.25" customHeight="1" x14ac:dyDescent="0.2">
      <c r="B2" s="10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AA2" s="53"/>
      <c r="AB2" s="65"/>
      <c r="AC2" s="65"/>
      <c r="AD2" s="65"/>
      <c r="AE2" s="65"/>
      <c r="AF2" s="65"/>
      <c r="AG2" s="182"/>
      <c r="AH2" s="182"/>
      <c r="AI2" s="13" t="s">
        <v>186</v>
      </c>
    </row>
    <row r="3" spans="2:35" ht="13.5" thickBot="1" x14ac:dyDescent="0.25">
      <c r="B3" s="14" t="s">
        <v>1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X3" s="9"/>
      <c r="Z3" s="15"/>
      <c r="AC3" s="65"/>
      <c r="AD3" s="65"/>
      <c r="AE3" s="65"/>
      <c r="AF3" s="65"/>
      <c r="AG3" s="182"/>
      <c r="AH3" s="182"/>
      <c r="AI3" s="16" t="s">
        <v>188</v>
      </c>
    </row>
    <row r="4" spans="2:35" ht="14.25" customHeight="1" thickBot="1" x14ac:dyDescent="0.25">
      <c r="B4" s="183" t="s">
        <v>2</v>
      </c>
      <c r="C4" s="183">
        <v>1993</v>
      </c>
      <c r="D4" s="183">
        <v>1994</v>
      </c>
      <c r="E4" s="183">
        <v>1995</v>
      </c>
      <c r="F4" s="183">
        <v>1996</v>
      </c>
      <c r="G4" s="183">
        <v>1997</v>
      </c>
      <c r="H4" s="183">
        <v>1998</v>
      </c>
      <c r="I4" s="183">
        <v>1999</v>
      </c>
      <c r="J4" s="183">
        <v>2000</v>
      </c>
      <c r="K4" s="183">
        <v>2001</v>
      </c>
      <c r="L4" s="183">
        <v>2002</v>
      </c>
      <c r="M4" s="183">
        <v>2003</v>
      </c>
      <c r="N4" s="183">
        <v>2004</v>
      </c>
      <c r="O4" s="183">
        <v>2005</v>
      </c>
      <c r="P4" s="183">
        <v>2006</v>
      </c>
      <c r="Q4" s="183">
        <v>2007</v>
      </c>
      <c r="R4" s="183">
        <v>2008</v>
      </c>
      <c r="S4" s="183">
        <v>2009</v>
      </c>
      <c r="T4" s="183">
        <v>2010</v>
      </c>
      <c r="U4" s="183">
        <v>2011</v>
      </c>
      <c r="V4" s="183">
        <v>2012</v>
      </c>
      <c r="W4" s="183">
        <v>2013</v>
      </c>
      <c r="X4" s="183">
        <v>2014</v>
      </c>
      <c r="Y4" s="183">
        <v>2015</v>
      </c>
      <c r="Z4" s="183">
        <v>2016</v>
      </c>
      <c r="AA4" s="183">
        <v>2017</v>
      </c>
      <c r="AB4" s="183">
        <v>2018</v>
      </c>
      <c r="AC4" s="183">
        <v>2019</v>
      </c>
      <c r="AD4" s="183">
        <v>2020</v>
      </c>
      <c r="AE4" s="184">
        <v>2021</v>
      </c>
      <c r="AF4" s="184">
        <v>2022</v>
      </c>
      <c r="AG4" s="184">
        <v>2023</v>
      </c>
      <c r="AH4" s="184">
        <v>2024</v>
      </c>
      <c r="AI4" s="183" t="s">
        <v>3</v>
      </c>
    </row>
    <row r="5" spans="2:35" ht="14.25" customHeight="1" thickBot="1" x14ac:dyDescent="0.25"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5"/>
      <c r="AF5" s="185"/>
      <c r="AG5" s="185"/>
      <c r="AH5" s="185"/>
      <c r="AI5" s="183"/>
    </row>
    <row r="6" spans="2:35" ht="16.5" customHeight="1" x14ac:dyDescent="0.2">
      <c r="B6" s="17" t="s">
        <v>4</v>
      </c>
      <c r="C6" s="56">
        <v>33476</v>
      </c>
      <c r="D6" s="56">
        <v>44475</v>
      </c>
      <c r="E6" s="56">
        <v>54314</v>
      </c>
      <c r="F6" s="56">
        <v>52294.395360000002</v>
      </c>
      <c r="G6" s="56">
        <v>58949.279369999997</v>
      </c>
      <c r="H6" s="56">
        <v>102523.50011000001</v>
      </c>
      <c r="I6" s="56">
        <v>123161.70851</v>
      </c>
      <c r="J6" s="56">
        <v>130642.20000000001</v>
      </c>
      <c r="K6" s="56">
        <v>145639.35840417002</v>
      </c>
      <c r="L6" s="56">
        <v>154595.30999999997</v>
      </c>
      <c r="M6" s="73">
        <v>167223.97</v>
      </c>
      <c r="N6" s="73">
        <v>184355.34999999998</v>
      </c>
      <c r="O6" s="73">
        <v>204162.54094334936</v>
      </c>
      <c r="P6" s="73">
        <v>229443.84431108751</v>
      </c>
      <c r="Q6" s="73">
        <v>251555.32063790999</v>
      </c>
      <c r="R6" s="73">
        <v>291237.51591672166</v>
      </c>
      <c r="S6" s="73">
        <v>298980.52772377862</v>
      </c>
      <c r="T6" s="73">
        <v>324721</v>
      </c>
      <c r="U6" s="73">
        <v>330469</v>
      </c>
      <c r="V6" s="73">
        <v>330384</v>
      </c>
      <c r="W6" s="73">
        <v>327178.40000000002</v>
      </c>
      <c r="X6" s="73">
        <v>366721</v>
      </c>
      <c r="Y6" s="73">
        <v>379206</v>
      </c>
      <c r="Z6" s="73">
        <v>407021</v>
      </c>
      <c r="AA6" s="73">
        <v>430397.20000000007</v>
      </c>
      <c r="AB6" s="74">
        <v>449909.43</v>
      </c>
      <c r="AC6" s="74">
        <v>460348.69000000006</v>
      </c>
      <c r="AD6" s="117">
        <f>AD7+AD10+AD26</f>
        <v>425904.77999999997</v>
      </c>
      <c r="AE6" s="117">
        <f>AE7+AE10+AE26</f>
        <v>510950.98999999993</v>
      </c>
      <c r="AF6" s="117">
        <f>AF7+AF10+AF26</f>
        <v>572789.65999999992</v>
      </c>
      <c r="AG6" s="117">
        <f>AG7+AG10+AG26</f>
        <v>643677.66999999993</v>
      </c>
      <c r="AH6" s="117">
        <f>AH7+AH10+AH26</f>
        <v>710328.26</v>
      </c>
      <c r="AI6" s="19" t="s">
        <v>5</v>
      </c>
    </row>
    <row r="7" spans="2:35" ht="11.25" customHeight="1" x14ac:dyDescent="0.2">
      <c r="B7" s="20" t="s">
        <v>6</v>
      </c>
      <c r="C7" s="57">
        <v>4476</v>
      </c>
      <c r="D7" s="57">
        <v>4261</v>
      </c>
      <c r="E7" s="57">
        <v>3066</v>
      </c>
      <c r="F7" s="57">
        <v>988.16219999999998</v>
      </c>
      <c r="G7" s="57">
        <v>2560.4592899999998</v>
      </c>
      <c r="H7" s="57">
        <v>9142.2866700000013</v>
      </c>
      <c r="I7" s="57">
        <v>15810.664290000001</v>
      </c>
      <c r="J7" s="57">
        <v>10005.67</v>
      </c>
      <c r="K7" s="57">
        <v>10155.794619999999</v>
      </c>
      <c r="L7" s="57">
        <v>4119.0600000000004</v>
      </c>
      <c r="M7" s="75">
        <v>2617.06</v>
      </c>
      <c r="N7" s="75">
        <v>2392.02</v>
      </c>
      <c r="O7" s="75">
        <v>6168.2754367194002</v>
      </c>
      <c r="P7" s="75">
        <v>8025.3564040374986</v>
      </c>
      <c r="Q7" s="75">
        <v>1280.0968816299999</v>
      </c>
      <c r="R7" s="75">
        <v>4228.2307343699995</v>
      </c>
      <c r="S7" s="75">
        <v>4429.896586816838</v>
      </c>
      <c r="T7" s="75">
        <v>4605</v>
      </c>
      <c r="U7" s="75">
        <v>3811</v>
      </c>
      <c r="V7" s="75">
        <v>5559</v>
      </c>
      <c r="W7" s="75">
        <v>5737.3</v>
      </c>
      <c r="X7" s="75">
        <v>10186</v>
      </c>
      <c r="Y7" s="75">
        <v>11215</v>
      </c>
      <c r="Z7" s="75">
        <v>14639</v>
      </c>
      <c r="AA7" s="75">
        <v>11085.32</v>
      </c>
      <c r="AB7" s="76">
        <v>8164.41</v>
      </c>
      <c r="AC7" s="76">
        <v>10608.95</v>
      </c>
      <c r="AD7" s="118">
        <v>8294.49</v>
      </c>
      <c r="AE7" s="118">
        <v>13050.06</v>
      </c>
      <c r="AF7" s="118">
        <v>9509.57</v>
      </c>
      <c r="AG7" s="118">
        <v>22431.119999999999</v>
      </c>
      <c r="AH7" s="118">
        <v>7797.24</v>
      </c>
      <c r="AI7" s="22" t="s">
        <v>7</v>
      </c>
    </row>
    <row r="8" spans="2:35" ht="11.25" customHeight="1" outlineLevel="1" x14ac:dyDescent="0.2">
      <c r="B8" s="181" t="s">
        <v>219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7"/>
      <c r="Z8" s="77"/>
      <c r="AA8" s="77">
        <v>2738</v>
      </c>
      <c r="AB8" s="78">
        <v>2251</v>
      </c>
      <c r="AC8" s="78">
        <v>2855</v>
      </c>
      <c r="AD8" s="119">
        <v>1461</v>
      </c>
      <c r="AE8" s="119">
        <v>4191.3599999999997</v>
      </c>
      <c r="AF8" s="119">
        <v>1899.8</v>
      </c>
      <c r="AG8" s="119">
        <v>17870</v>
      </c>
      <c r="AH8" s="119">
        <v>2836.27</v>
      </c>
      <c r="AI8" s="24" t="s">
        <v>9</v>
      </c>
    </row>
    <row r="9" spans="2:35" ht="11.25" customHeight="1" outlineLevel="1" x14ac:dyDescent="0.2">
      <c r="B9" s="181" t="s">
        <v>220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7"/>
      <c r="Z9" s="77"/>
      <c r="AA9" s="77"/>
      <c r="AB9" s="78"/>
      <c r="AC9" s="78"/>
      <c r="AD9" s="119"/>
      <c r="AE9" s="119"/>
      <c r="AF9" s="119"/>
      <c r="AG9" s="119">
        <v>4296.07</v>
      </c>
      <c r="AH9" s="119">
        <v>4960.9699999999993</v>
      </c>
      <c r="AI9" s="24"/>
    </row>
    <row r="10" spans="2:35" ht="11.25" customHeight="1" x14ac:dyDescent="0.2">
      <c r="B10" s="20" t="s">
        <v>10</v>
      </c>
      <c r="C10" s="58">
        <v>23447</v>
      </c>
      <c r="D10" s="58">
        <v>35988</v>
      </c>
      <c r="E10" s="58">
        <v>39680</v>
      </c>
      <c r="F10" s="58">
        <v>42839.961790000001</v>
      </c>
      <c r="G10" s="58">
        <v>45579.069129999996</v>
      </c>
      <c r="H10" s="58">
        <v>72576.051990000007</v>
      </c>
      <c r="I10" s="58">
        <v>83565.915370000002</v>
      </c>
      <c r="J10" s="58">
        <v>104112.33000000002</v>
      </c>
      <c r="K10" s="58">
        <v>114293.90834128001</v>
      </c>
      <c r="L10" s="58">
        <v>128948.41999999998</v>
      </c>
      <c r="M10" s="79">
        <v>145388.13</v>
      </c>
      <c r="N10" s="79">
        <v>165974.82999999999</v>
      </c>
      <c r="O10" s="79">
        <v>183815.99781854998</v>
      </c>
      <c r="P10" s="79">
        <v>205523.04953991997</v>
      </c>
      <c r="Q10" s="79">
        <v>228163.68958943003</v>
      </c>
      <c r="R10" s="79">
        <v>264420.80471001175</v>
      </c>
      <c r="S10" s="79">
        <v>270830.32793318003</v>
      </c>
      <c r="T10" s="79">
        <v>288564</v>
      </c>
      <c r="U10" s="79">
        <v>303927</v>
      </c>
      <c r="V10" s="79">
        <v>300861.7</v>
      </c>
      <c r="W10" s="79">
        <v>299888.10000000003</v>
      </c>
      <c r="X10" s="79">
        <v>335868</v>
      </c>
      <c r="Y10" s="79">
        <v>342308</v>
      </c>
      <c r="Z10" s="79">
        <v>369884</v>
      </c>
      <c r="AA10" s="79">
        <v>398629.10000000003</v>
      </c>
      <c r="AB10" s="80">
        <v>419333.31</v>
      </c>
      <c r="AC10" s="80">
        <v>426270.68000000005</v>
      </c>
      <c r="AD10" s="120">
        <v>398657.70999999996</v>
      </c>
      <c r="AE10" s="120">
        <f>AE11+AE18+AE22</f>
        <v>475611.87999999995</v>
      </c>
      <c r="AF10" s="120">
        <f>AF11+AF18+AF22</f>
        <v>541342.22</v>
      </c>
      <c r="AG10" s="120">
        <f>AG11+AG18+AG22</f>
        <v>598661.92999999993</v>
      </c>
      <c r="AH10" s="120">
        <f>AH11+AH18+AH22</f>
        <v>658847.21000000008</v>
      </c>
      <c r="AI10" s="22" t="s">
        <v>11</v>
      </c>
    </row>
    <row r="11" spans="2:35" ht="11.25" customHeight="1" x14ac:dyDescent="0.2">
      <c r="B11" s="26" t="s">
        <v>12</v>
      </c>
      <c r="C11" s="58">
        <v>18936</v>
      </c>
      <c r="D11" s="58">
        <v>28209</v>
      </c>
      <c r="E11" s="58">
        <v>28734</v>
      </c>
      <c r="F11" s="58">
        <v>28049.404070000004</v>
      </c>
      <c r="G11" s="58">
        <v>32338.234079999995</v>
      </c>
      <c r="H11" s="58">
        <v>55117.16562</v>
      </c>
      <c r="I11" s="58">
        <v>63328.652300000009</v>
      </c>
      <c r="J11" s="58">
        <v>81103.040000000008</v>
      </c>
      <c r="K11" s="58">
        <v>87776.234280000004</v>
      </c>
      <c r="L11" s="58">
        <v>98087.73</v>
      </c>
      <c r="M11" s="79">
        <v>108777.20999999999</v>
      </c>
      <c r="N11" s="79">
        <v>123100.55999999998</v>
      </c>
      <c r="O11" s="79">
        <v>135605.08335999999</v>
      </c>
      <c r="P11" s="79">
        <v>155101.85322999998</v>
      </c>
      <c r="Q11" s="79">
        <v>176807.86647000001</v>
      </c>
      <c r="R11" s="79">
        <v>205292.32335000002</v>
      </c>
      <c r="S11" s="79">
        <v>208869.83436000001</v>
      </c>
      <c r="T11" s="79">
        <v>223019</v>
      </c>
      <c r="U11" s="79">
        <v>235509</v>
      </c>
      <c r="V11" s="79">
        <v>232591.1</v>
      </c>
      <c r="W11" s="79">
        <v>229030.7</v>
      </c>
      <c r="X11" s="79">
        <v>253413</v>
      </c>
      <c r="Y11" s="79">
        <v>258882</v>
      </c>
      <c r="Z11" s="79">
        <v>275780</v>
      </c>
      <c r="AA11" s="79">
        <v>293386.40000000002</v>
      </c>
      <c r="AB11" s="80">
        <v>304317.7</v>
      </c>
      <c r="AC11" s="80">
        <v>304757.65000000002</v>
      </c>
      <c r="AD11" s="120">
        <f>SUM(AD12:AD17)</f>
        <v>278984.06999999995</v>
      </c>
      <c r="AE11" s="120">
        <f>SUM(AE12:AE17)</f>
        <v>338073.49999999994</v>
      </c>
      <c r="AF11" s="120">
        <f>SUM(AF12:AF17)</f>
        <v>390893.06</v>
      </c>
      <c r="AG11" s="120">
        <f>SUM(AG12:AG17)</f>
        <v>422490.9499999999</v>
      </c>
      <c r="AH11" s="120">
        <f>SUM(AH12:AH17)</f>
        <v>456965.01</v>
      </c>
      <c r="AI11" s="27" t="s">
        <v>13</v>
      </c>
    </row>
    <row r="12" spans="2:35" ht="11.25" customHeight="1" outlineLevel="1" x14ac:dyDescent="0.2">
      <c r="B12" s="28" t="s">
        <v>14</v>
      </c>
      <c r="C12" s="59">
        <v>4991</v>
      </c>
      <c r="D12" s="59">
        <v>4959</v>
      </c>
      <c r="E12" s="59">
        <v>5587</v>
      </c>
      <c r="F12" s="59">
        <v>9075.6211300000014</v>
      </c>
      <c r="G12" s="59">
        <v>15655.711380000001</v>
      </c>
      <c r="H12" s="59">
        <v>28769.25</v>
      </c>
      <c r="I12" s="59">
        <v>29794.4689</v>
      </c>
      <c r="J12" s="59">
        <v>38121</v>
      </c>
      <c r="K12" s="59">
        <v>41149.188200000004</v>
      </c>
      <c r="L12" s="59">
        <v>46112.62</v>
      </c>
      <c r="M12" s="77">
        <v>50625.1</v>
      </c>
      <c r="N12" s="77">
        <v>58160.63</v>
      </c>
      <c r="O12" s="77">
        <v>64533.607120000001</v>
      </c>
      <c r="P12" s="77">
        <v>74268.14426999999</v>
      </c>
      <c r="Q12" s="77">
        <v>87771.07286</v>
      </c>
      <c r="R12" s="77">
        <v>107093.51270000001</v>
      </c>
      <c r="S12" s="77">
        <v>110061.88803</v>
      </c>
      <c r="T12" s="77">
        <v>113998</v>
      </c>
      <c r="U12" s="77">
        <v>119189</v>
      </c>
      <c r="V12" s="77">
        <v>116532.7</v>
      </c>
      <c r="W12" s="77">
        <v>111939.7</v>
      </c>
      <c r="X12" s="77">
        <v>123730</v>
      </c>
      <c r="Y12" s="77">
        <v>125783</v>
      </c>
      <c r="Z12" s="77">
        <v>131390</v>
      </c>
      <c r="AA12" s="77">
        <v>139540.82</v>
      </c>
      <c r="AB12" s="78">
        <v>143463.82</v>
      </c>
      <c r="AC12" s="78">
        <v>132411.72</v>
      </c>
      <c r="AD12" s="119">
        <v>130353.86</v>
      </c>
      <c r="AE12" s="119">
        <v>161536.4</v>
      </c>
      <c r="AF12" s="119">
        <v>191412.06</v>
      </c>
      <c r="AG12" s="119">
        <v>192321.8</v>
      </c>
      <c r="AH12" s="119">
        <v>213999</v>
      </c>
      <c r="AI12" s="30" t="s">
        <v>15</v>
      </c>
    </row>
    <row r="13" spans="2:35" ht="11.25" customHeight="1" outlineLevel="1" x14ac:dyDescent="0.2">
      <c r="B13" s="28" t="s">
        <v>16</v>
      </c>
      <c r="C13" s="59">
        <v>3980</v>
      </c>
      <c r="D13" s="59">
        <v>2745</v>
      </c>
      <c r="E13" s="59">
        <v>2477</v>
      </c>
      <c r="F13" s="59">
        <v>3417.6724199999999</v>
      </c>
      <c r="G13" s="59">
        <v>2392.5982400000003</v>
      </c>
      <c r="H13" s="59">
        <v>4323.2437499999996</v>
      </c>
      <c r="I13" s="59">
        <v>6033.29925</v>
      </c>
      <c r="J13" s="59">
        <v>8115.2</v>
      </c>
      <c r="K13" s="59">
        <v>10247.908750000001</v>
      </c>
      <c r="L13" s="59">
        <v>12197.79</v>
      </c>
      <c r="M13" s="77">
        <v>13146.88</v>
      </c>
      <c r="N13" s="77">
        <v>16308.36</v>
      </c>
      <c r="O13" s="77">
        <v>19236.76283</v>
      </c>
      <c r="P13" s="77">
        <v>22257.723000000002</v>
      </c>
      <c r="Q13" s="77">
        <v>21077.14789</v>
      </c>
      <c r="R13" s="77">
        <v>18107.982800000002</v>
      </c>
      <c r="S13" s="77">
        <v>17149.416659999999</v>
      </c>
      <c r="T13" s="77">
        <v>17606</v>
      </c>
      <c r="U13" s="77">
        <v>19712</v>
      </c>
      <c r="V13" s="77">
        <v>16853.400000000001</v>
      </c>
      <c r="W13" s="77">
        <v>15119</v>
      </c>
      <c r="X13" s="77">
        <v>28852</v>
      </c>
      <c r="Y13" s="77">
        <v>24968</v>
      </c>
      <c r="Z13" s="77">
        <v>29151</v>
      </c>
      <c r="AA13" s="77">
        <v>31644.93</v>
      </c>
      <c r="AB13" s="78">
        <v>34460.69</v>
      </c>
      <c r="AC13" s="78">
        <v>36574.6</v>
      </c>
      <c r="AD13" s="119">
        <v>28381.13</v>
      </c>
      <c r="AE13" s="119">
        <v>35610.18</v>
      </c>
      <c r="AF13" s="119">
        <v>47682.77</v>
      </c>
      <c r="AG13" s="119">
        <v>64576.27</v>
      </c>
      <c r="AH13" s="119">
        <v>56994.51</v>
      </c>
      <c r="AI13" s="30" t="s">
        <v>17</v>
      </c>
    </row>
    <row r="14" spans="2:35" ht="11.25" customHeight="1" outlineLevel="1" x14ac:dyDescent="0.2">
      <c r="B14" s="28" t="s">
        <v>18</v>
      </c>
      <c r="C14" s="59">
        <v>4348</v>
      </c>
      <c r="D14" s="59">
        <v>9495</v>
      </c>
      <c r="E14" s="59">
        <v>10404</v>
      </c>
      <c r="F14" s="59">
        <v>4947.3405300000004</v>
      </c>
      <c r="G14" s="59">
        <v>2167.9254799999999</v>
      </c>
      <c r="H14" s="59">
        <v>4910.3914000000004</v>
      </c>
      <c r="I14" s="59">
        <v>6961.29</v>
      </c>
      <c r="J14" s="59">
        <v>9153.2099999999991</v>
      </c>
      <c r="K14" s="59">
        <v>9544.0676800000001</v>
      </c>
      <c r="L14" s="59">
        <v>9323.84</v>
      </c>
      <c r="M14" s="77">
        <v>12258.23</v>
      </c>
      <c r="N14" s="77">
        <v>15799.43</v>
      </c>
      <c r="O14" s="77">
        <v>18522.945319999999</v>
      </c>
      <c r="P14" s="77">
        <v>22997.419320000001</v>
      </c>
      <c r="Q14" s="77">
        <v>28730.907460000002</v>
      </c>
      <c r="R14" s="77">
        <v>32510.45103</v>
      </c>
      <c r="S14" s="77">
        <v>33504.136279999999</v>
      </c>
      <c r="T14" s="77">
        <v>38788</v>
      </c>
      <c r="U14" s="77">
        <v>40403</v>
      </c>
      <c r="V14" s="77">
        <v>36421</v>
      </c>
      <c r="W14" s="77">
        <v>38151</v>
      </c>
      <c r="X14" s="77">
        <v>32606</v>
      </c>
      <c r="Y14" s="77">
        <v>39027</v>
      </c>
      <c r="Z14" s="77">
        <v>41896</v>
      </c>
      <c r="AA14" s="77">
        <v>45104.77</v>
      </c>
      <c r="AB14" s="78">
        <v>44986.559999999998</v>
      </c>
      <c r="AC14" s="78">
        <v>46741.62</v>
      </c>
      <c r="AD14" s="119">
        <v>44521.21</v>
      </c>
      <c r="AE14" s="119">
        <v>51636.84</v>
      </c>
      <c r="AF14" s="119">
        <v>53547.360000000001</v>
      </c>
      <c r="AG14" s="119">
        <v>58393.88</v>
      </c>
      <c r="AH14" s="119">
        <v>63437.2</v>
      </c>
      <c r="AI14" s="30" t="s">
        <v>19</v>
      </c>
    </row>
    <row r="15" spans="2:35" ht="11.25" customHeight="1" outlineLevel="1" x14ac:dyDescent="0.2">
      <c r="B15" s="28" t="s">
        <v>20</v>
      </c>
      <c r="C15" s="59">
        <v>78</v>
      </c>
      <c r="D15" s="59">
        <v>571</v>
      </c>
      <c r="E15" s="59">
        <v>633</v>
      </c>
      <c r="F15" s="59">
        <v>636.75665000000004</v>
      </c>
      <c r="G15" s="59">
        <v>814.38036999999997</v>
      </c>
      <c r="H15" s="59">
        <v>1166.6735900000001</v>
      </c>
      <c r="I15" s="59">
        <v>3138.19</v>
      </c>
      <c r="J15" s="59">
        <v>4590.3</v>
      </c>
      <c r="K15" s="59">
        <v>6299.91842</v>
      </c>
      <c r="L15" s="59">
        <v>6148.8</v>
      </c>
      <c r="M15" s="77">
        <v>6413.93</v>
      </c>
      <c r="N15" s="77">
        <v>6852.3</v>
      </c>
      <c r="O15" s="77">
        <v>7401.9260000000004</v>
      </c>
      <c r="P15" s="77">
        <v>8579.8163100000002</v>
      </c>
      <c r="Q15" s="77">
        <v>14849.73084</v>
      </c>
      <c r="R15" s="77">
        <v>24497.828699999998</v>
      </c>
      <c r="S15" s="77">
        <v>26820.206310000001</v>
      </c>
      <c r="T15" s="77">
        <v>27058</v>
      </c>
      <c r="U15" s="77">
        <v>27967</v>
      </c>
      <c r="V15" s="77">
        <v>27989</v>
      </c>
      <c r="W15" s="77">
        <v>29570</v>
      </c>
      <c r="X15" s="77">
        <v>21479</v>
      </c>
      <c r="Y15" s="77">
        <v>29661</v>
      </c>
      <c r="Z15" s="77">
        <v>31412</v>
      </c>
      <c r="AA15" s="77">
        <v>32101.93</v>
      </c>
      <c r="AB15" s="78">
        <v>36516.61</v>
      </c>
      <c r="AC15" s="78">
        <v>46124.44</v>
      </c>
      <c r="AD15" s="119">
        <v>33657.58</v>
      </c>
      <c r="AE15" s="119">
        <v>39312.050000000003</v>
      </c>
      <c r="AF15" s="119">
        <v>44983.43</v>
      </c>
      <c r="AG15" s="119">
        <v>57877.54</v>
      </c>
      <c r="AH15" s="119">
        <v>66143.19</v>
      </c>
      <c r="AI15" s="30" t="s">
        <v>21</v>
      </c>
    </row>
    <row r="16" spans="2:35" ht="11.25" customHeight="1" outlineLevel="1" x14ac:dyDescent="0.2">
      <c r="B16" s="28" t="s">
        <v>22</v>
      </c>
      <c r="C16" s="59">
        <v>1897</v>
      </c>
      <c r="D16" s="59">
        <v>4179</v>
      </c>
      <c r="E16" s="59">
        <v>3402</v>
      </c>
      <c r="F16" s="59">
        <v>2263.9069399999998</v>
      </c>
      <c r="G16" s="59">
        <v>2349.3375800000003</v>
      </c>
      <c r="H16" s="59">
        <v>3332.5374000000002</v>
      </c>
      <c r="I16" s="59">
        <v>5951.8850400000001</v>
      </c>
      <c r="J16" s="59">
        <v>7575.78</v>
      </c>
      <c r="K16" s="59">
        <v>7740.4569199999996</v>
      </c>
      <c r="L16" s="59">
        <v>10918.09</v>
      </c>
      <c r="M16" s="77">
        <v>12479.53</v>
      </c>
      <c r="N16" s="77">
        <v>12108.17</v>
      </c>
      <c r="O16" s="77">
        <v>12281.126410000001</v>
      </c>
      <c r="P16" s="77">
        <v>13007.850680000001</v>
      </c>
      <c r="Q16" s="77">
        <v>14530.541510000003</v>
      </c>
      <c r="R16" s="77">
        <v>14422.614379999999</v>
      </c>
      <c r="S16" s="77">
        <v>13405.141810000001</v>
      </c>
      <c r="T16" s="77">
        <v>18295</v>
      </c>
      <c r="U16" s="77">
        <v>21388</v>
      </c>
      <c r="V16" s="77">
        <v>28677</v>
      </c>
      <c r="W16" s="77">
        <v>28454</v>
      </c>
      <c r="X16" s="77">
        <v>40894</v>
      </c>
      <c r="Y16" s="77">
        <v>33647</v>
      </c>
      <c r="Z16" s="77">
        <v>35794</v>
      </c>
      <c r="AA16" s="77">
        <v>38502.43</v>
      </c>
      <c r="AB16" s="78">
        <v>38673.08</v>
      </c>
      <c r="AC16" s="78">
        <v>36423.24</v>
      </c>
      <c r="AD16" s="119">
        <v>35829</v>
      </c>
      <c r="AE16" s="119">
        <v>42520.56</v>
      </c>
      <c r="AF16" s="119">
        <v>44820.56</v>
      </c>
      <c r="AG16" s="119">
        <v>40187.99</v>
      </c>
      <c r="AH16" s="119">
        <v>47418.37</v>
      </c>
      <c r="AI16" s="30" t="s">
        <v>23</v>
      </c>
    </row>
    <row r="17" spans="1:35" ht="11.25" customHeight="1" outlineLevel="1" x14ac:dyDescent="0.2">
      <c r="B17" s="28" t="s">
        <v>24</v>
      </c>
      <c r="C17" s="59">
        <v>3642</v>
      </c>
      <c r="D17" s="59">
        <v>6260</v>
      </c>
      <c r="E17" s="59">
        <v>6231</v>
      </c>
      <c r="F17" s="59">
        <v>7708.1064000000006</v>
      </c>
      <c r="G17" s="59">
        <v>8958.2810300000001</v>
      </c>
      <c r="H17" s="59">
        <v>12615.06948</v>
      </c>
      <c r="I17" s="59">
        <v>11449.519109999999</v>
      </c>
      <c r="J17" s="59">
        <v>13547.55</v>
      </c>
      <c r="K17" s="59">
        <v>12794.694310000001</v>
      </c>
      <c r="L17" s="59">
        <v>13386.59</v>
      </c>
      <c r="M17" s="77">
        <v>13853.54</v>
      </c>
      <c r="N17" s="77">
        <v>13871.67</v>
      </c>
      <c r="O17" s="77">
        <v>13628.715679999999</v>
      </c>
      <c r="P17" s="77">
        <v>13990.899650000001</v>
      </c>
      <c r="Q17" s="77">
        <v>9848.4659100000008</v>
      </c>
      <c r="R17" s="77">
        <v>8659.9337400000004</v>
      </c>
      <c r="S17" s="77">
        <v>7929.0452699999996</v>
      </c>
      <c r="T17" s="77">
        <v>7274</v>
      </c>
      <c r="U17" s="77">
        <v>6850</v>
      </c>
      <c r="V17" s="77">
        <v>6118</v>
      </c>
      <c r="W17" s="77">
        <v>5797</v>
      </c>
      <c r="X17" s="77">
        <v>5852</v>
      </c>
      <c r="Y17" s="77">
        <v>5796</v>
      </c>
      <c r="Z17" s="77">
        <v>6137</v>
      </c>
      <c r="AA17" s="77">
        <v>6491.52</v>
      </c>
      <c r="AB17" s="78">
        <v>6216.94</v>
      </c>
      <c r="AC17" s="78">
        <v>6482.03</v>
      </c>
      <c r="AD17" s="119">
        <v>6241.29</v>
      </c>
      <c r="AE17" s="119">
        <v>7457.47</v>
      </c>
      <c r="AF17" s="119">
        <v>8446.8799999999992</v>
      </c>
      <c r="AG17" s="119">
        <v>9133.4699999999993</v>
      </c>
      <c r="AH17" s="119">
        <v>8972.74</v>
      </c>
      <c r="AI17" s="30" t="s">
        <v>25</v>
      </c>
    </row>
    <row r="18" spans="1:35" ht="11.25" customHeight="1" x14ac:dyDescent="0.2">
      <c r="B18" s="26" t="s">
        <v>26</v>
      </c>
      <c r="C18" s="58">
        <v>658</v>
      </c>
      <c r="D18" s="58">
        <v>1372</v>
      </c>
      <c r="E18" s="58">
        <v>1701</v>
      </c>
      <c r="F18" s="58">
        <v>2124.35232</v>
      </c>
      <c r="G18" s="58">
        <v>1013.7040499999999</v>
      </c>
      <c r="H18" s="58">
        <v>1631.6273700000002</v>
      </c>
      <c r="I18" s="58">
        <v>2072.0530699999999</v>
      </c>
      <c r="J18" s="58">
        <v>2956.71</v>
      </c>
      <c r="K18" s="58">
        <v>4011.7336699999996</v>
      </c>
      <c r="L18" s="58">
        <v>5224.0599999999995</v>
      </c>
      <c r="M18" s="79">
        <v>7923.1</v>
      </c>
      <c r="N18" s="79">
        <v>9613.09</v>
      </c>
      <c r="O18" s="79">
        <v>12018.63183</v>
      </c>
      <c r="P18" s="79">
        <v>11112.298610000002</v>
      </c>
      <c r="Q18" s="79">
        <v>9366.4601899999998</v>
      </c>
      <c r="R18" s="79">
        <v>11306.82943</v>
      </c>
      <c r="S18" s="79">
        <v>12148.902220000002</v>
      </c>
      <c r="T18" s="79">
        <v>11898</v>
      </c>
      <c r="U18" s="79">
        <v>11791</v>
      </c>
      <c r="V18" s="79">
        <v>10859.3</v>
      </c>
      <c r="W18" s="79">
        <v>10824.7</v>
      </c>
      <c r="X18" s="79">
        <v>12447</v>
      </c>
      <c r="Y18" s="79">
        <v>11700</v>
      </c>
      <c r="Z18" s="79">
        <v>14951</v>
      </c>
      <c r="AA18" s="79">
        <v>18447.330000000002</v>
      </c>
      <c r="AB18" s="80">
        <v>21862.799999999999</v>
      </c>
      <c r="AC18" s="80">
        <v>23102.309999999998</v>
      </c>
      <c r="AD18" s="120">
        <v>21974.99</v>
      </c>
      <c r="AE18" s="120">
        <v>26666.449999999997</v>
      </c>
      <c r="AF18" s="120">
        <v>27637.91</v>
      </c>
      <c r="AG18" s="120">
        <v>31685.82</v>
      </c>
      <c r="AH18" s="120">
        <v>40331.410000000003</v>
      </c>
      <c r="AI18" s="27" t="s">
        <v>27</v>
      </c>
    </row>
    <row r="19" spans="1:35" ht="11.25" customHeight="1" outlineLevel="2" x14ac:dyDescent="0.2">
      <c r="B19" s="28" t="s">
        <v>28</v>
      </c>
      <c r="C19" s="59">
        <v>68</v>
      </c>
      <c r="D19" s="59">
        <v>548</v>
      </c>
      <c r="E19" s="59">
        <v>831</v>
      </c>
      <c r="F19" s="59">
        <v>1370.44163</v>
      </c>
      <c r="G19" s="59">
        <v>628.42894999999999</v>
      </c>
      <c r="H19" s="59">
        <v>721.67046000000005</v>
      </c>
      <c r="I19" s="59">
        <v>884.53109999999992</v>
      </c>
      <c r="J19" s="59">
        <v>1315.37</v>
      </c>
      <c r="K19" s="59">
        <v>2038.0719899999999</v>
      </c>
      <c r="L19" s="59">
        <v>2676.48</v>
      </c>
      <c r="M19" s="77">
        <v>4979.2</v>
      </c>
      <c r="N19" s="77">
        <v>5553.41</v>
      </c>
      <c r="O19" s="77">
        <v>8225.5081499999997</v>
      </c>
      <c r="P19" s="77">
        <v>8485.8026100000006</v>
      </c>
      <c r="Q19" s="77">
        <v>7134.2995700000001</v>
      </c>
      <c r="R19" s="77">
        <v>7136.7436999999991</v>
      </c>
      <c r="S19" s="77">
        <v>8153.5653400000019</v>
      </c>
      <c r="T19" s="77">
        <v>7684</v>
      </c>
      <c r="U19" s="77">
        <v>7279</v>
      </c>
      <c r="V19" s="77">
        <v>6210.3</v>
      </c>
      <c r="W19" s="77">
        <v>6396</v>
      </c>
      <c r="X19" s="77">
        <v>7060</v>
      </c>
      <c r="Y19" s="77">
        <v>5746</v>
      </c>
      <c r="Z19" s="77">
        <v>9675</v>
      </c>
      <c r="AA19" s="77">
        <v>13272.88</v>
      </c>
      <c r="AB19" s="78">
        <v>16354.32</v>
      </c>
      <c r="AC19" s="78">
        <v>17538.89</v>
      </c>
      <c r="AD19" s="119">
        <v>16467.97</v>
      </c>
      <c r="AE19" s="119">
        <v>20165.669999999998</v>
      </c>
      <c r="AF19" s="119">
        <v>21428.05</v>
      </c>
      <c r="AG19" s="119">
        <v>25445.43</v>
      </c>
      <c r="AH19" s="119">
        <v>32564.39</v>
      </c>
      <c r="AI19" s="30" t="s">
        <v>29</v>
      </c>
    </row>
    <row r="20" spans="1:35" ht="11.25" customHeight="1" outlineLevel="2" x14ac:dyDescent="0.2">
      <c r="B20" s="28" t="s">
        <v>30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77"/>
      <c r="N20" s="77"/>
      <c r="O20" s="77"/>
      <c r="P20" s="77"/>
      <c r="Q20" s="77"/>
      <c r="R20" s="77">
        <v>1585.5956000000001</v>
      </c>
      <c r="S20" s="77">
        <v>1509.2559999999999</v>
      </c>
      <c r="T20" s="77">
        <v>1896</v>
      </c>
      <c r="U20" s="77">
        <v>1942</v>
      </c>
      <c r="V20" s="77">
        <v>2506</v>
      </c>
      <c r="W20" s="77">
        <v>2453.6999999999998</v>
      </c>
      <c r="X20" s="77">
        <v>3678</v>
      </c>
      <c r="Y20" s="77">
        <v>3921</v>
      </c>
      <c r="Z20" s="77">
        <v>4678</v>
      </c>
      <c r="AA20" s="77">
        <v>4878.55</v>
      </c>
      <c r="AB20" s="78">
        <v>5192.3</v>
      </c>
      <c r="AC20" s="78">
        <v>5208.49</v>
      </c>
      <c r="AD20" s="119">
        <v>5123.5</v>
      </c>
      <c r="AE20" s="119">
        <v>6115.94</v>
      </c>
      <c r="AF20" s="119">
        <v>6137.92</v>
      </c>
      <c r="AG20" s="119">
        <v>6180.6</v>
      </c>
      <c r="AH20" s="119">
        <v>7669.89</v>
      </c>
      <c r="AI20" s="30" t="s">
        <v>31</v>
      </c>
    </row>
    <row r="21" spans="1:35" ht="11.25" customHeight="1" outlineLevel="2" x14ac:dyDescent="0.2">
      <c r="B21" s="28" t="s">
        <v>32</v>
      </c>
      <c r="C21" s="59">
        <v>590</v>
      </c>
      <c r="D21" s="59">
        <v>824</v>
      </c>
      <c r="E21" s="59">
        <v>870</v>
      </c>
      <c r="F21" s="59">
        <v>753.91068999999993</v>
      </c>
      <c r="G21" s="59">
        <v>385.27509999999995</v>
      </c>
      <c r="H21" s="59">
        <v>909.95690999999999</v>
      </c>
      <c r="I21" s="59">
        <v>1187.52197</v>
      </c>
      <c r="J21" s="59">
        <v>1641.34</v>
      </c>
      <c r="K21" s="59">
        <v>1973.6616799999999</v>
      </c>
      <c r="L21" s="59">
        <v>2547.58</v>
      </c>
      <c r="M21" s="77">
        <v>2943.9</v>
      </c>
      <c r="N21" s="77">
        <v>4059.68</v>
      </c>
      <c r="O21" s="77">
        <v>3793.1236800000001</v>
      </c>
      <c r="P21" s="77">
        <v>2626.4960000000001</v>
      </c>
      <c r="Q21" s="77">
        <v>2232.1606200000001</v>
      </c>
      <c r="R21" s="77">
        <v>2584.4901299999997</v>
      </c>
      <c r="S21" s="77">
        <v>2486.08088</v>
      </c>
      <c r="T21" s="77">
        <v>2318</v>
      </c>
      <c r="U21" s="77">
        <v>2570</v>
      </c>
      <c r="V21" s="77">
        <v>2143</v>
      </c>
      <c r="W21" s="77">
        <v>1975</v>
      </c>
      <c r="X21" s="77">
        <v>1709</v>
      </c>
      <c r="Y21" s="77">
        <v>2033</v>
      </c>
      <c r="Z21" s="77">
        <v>598</v>
      </c>
      <c r="AA21" s="77">
        <v>295.89999999999998</v>
      </c>
      <c r="AB21" s="78">
        <v>316.18</v>
      </c>
      <c r="AC21" s="78">
        <v>354.93</v>
      </c>
      <c r="AD21" s="119">
        <v>383.52</v>
      </c>
      <c r="AE21" s="119">
        <v>384.84</v>
      </c>
      <c r="AF21" s="119">
        <v>71.94</v>
      </c>
      <c r="AG21" s="119">
        <v>59.79</v>
      </c>
      <c r="AH21" s="119">
        <v>97.13</v>
      </c>
      <c r="AI21" s="30" t="s">
        <v>33</v>
      </c>
    </row>
    <row r="22" spans="1:35" ht="11.25" customHeight="1" x14ac:dyDescent="0.2">
      <c r="B22" s="26" t="s">
        <v>34</v>
      </c>
      <c r="C22" s="4">
        <v>3853</v>
      </c>
      <c r="D22" s="4">
        <v>6407</v>
      </c>
      <c r="E22" s="4">
        <v>9245</v>
      </c>
      <c r="F22" s="4">
        <v>12666.205399999999</v>
      </c>
      <c r="G22" s="4">
        <v>12227.130999999999</v>
      </c>
      <c r="H22" s="4">
        <v>15827.259000000002</v>
      </c>
      <c r="I22" s="4">
        <v>18165.21</v>
      </c>
      <c r="J22" s="4">
        <v>20052.580000000002</v>
      </c>
      <c r="K22" s="4">
        <v>22505.940391280001</v>
      </c>
      <c r="L22" s="4">
        <v>25636.629999999997</v>
      </c>
      <c r="M22" s="75">
        <v>28687.82</v>
      </c>
      <c r="N22" s="75">
        <v>33261.18</v>
      </c>
      <c r="O22" s="75">
        <v>36192.28262854999</v>
      </c>
      <c r="P22" s="75">
        <v>39308.897699920002</v>
      </c>
      <c r="Q22" s="75">
        <v>41989.362929429997</v>
      </c>
      <c r="R22" s="75">
        <v>47821.6519300117</v>
      </c>
      <c r="S22" s="75">
        <v>49811.591353180018</v>
      </c>
      <c r="T22" s="75">
        <v>53647</v>
      </c>
      <c r="U22" s="75">
        <v>56627</v>
      </c>
      <c r="V22" s="75">
        <v>57411.3</v>
      </c>
      <c r="W22" s="75">
        <v>60032.7</v>
      </c>
      <c r="X22" s="75">
        <v>70008</v>
      </c>
      <c r="Y22" s="75">
        <v>71726</v>
      </c>
      <c r="Z22" s="75">
        <v>79153</v>
      </c>
      <c r="AA22" s="75">
        <v>86795.37</v>
      </c>
      <c r="AB22" s="76">
        <v>93152.81</v>
      </c>
      <c r="AC22" s="76">
        <v>98410.72</v>
      </c>
      <c r="AD22" s="118">
        <v>97698.650000000009</v>
      </c>
      <c r="AE22" s="118">
        <v>110871.93000000001</v>
      </c>
      <c r="AF22" s="118">
        <v>122811.24999999999</v>
      </c>
      <c r="AG22" s="118">
        <v>144485.16</v>
      </c>
      <c r="AH22" s="118">
        <v>161550.79</v>
      </c>
      <c r="AI22" s="27" t="s">
        <v>35</v>
      </c>
    </row>
    <row r="23" spans="1:35" ht="11.25" customHeight="1" outlineLevel="2" x14ac:dyDescent="0.2">
      <c r="B23" s="28" t="s">
        <v>36</v>
      </c>
      <c r="C23" s="59">
        <v>3853</v>
      </c>
      <c r="D23" s="59">
        <v>6407</v>
      </c>
      <c r="E23" s="59">
        <v>8638</v>
      </c>
      <c r="F23" s="59">
        <v>11646.013999999999</v>
      </c>
      <c r="G23" s="59">
        <v>11282.050999999999</v>
      </c>
      <c r="H23" s="59">
        <v>14565.719000000001</v>
      </c>
      <c r="I23" s="59">
        <v>16813.79</v>
      </c>
      <c r="J23" s="59">
        <v>18522.5</v>
      </c>
      <c r="K23" s="59">
        <v>20709.827000000001</v>
      </c>
      <c r="L23" s="59">
        <v>23548.3</v>
      </c>
      <c r="M23" s="77">
        <v>26134.21</v>
      </c>
      <c r="N23" s="77">
        <v>30409.14</v>
      </c>
      <c r="O23" s="77">
        <v>33056.407974899994</v>
      </c>
      <c r="P23" s="77">
        <v>35742.85983437</v>
      </c>
      <c r="Q23" s="77">
        <v>37561.944015519999</v>
      </c>
      <c r="R23" s="77">
        <v>42547.1485358317</v>
      </c>
      <c r="S23" s="77">
        <v>44344.377169348321</v>
      </c>
      <c r="T23" s="77">
        <v>45041</v>
      </c>
      <c r="U23" s="77">
        <v>48839</v>
      </c>
      <c r="V23" s="77">
        <v>49533.3</v>
      </c>
      <c r="W23" s="77">
        <v>51063.7</v>
      </c>
      <c r="X23" s="77">
        <v>61493</v>
      </c>
      <c r="Y23" s="77">
        <v>60148</v>
      </c>
      <c r="Z23" s="77">
        <v>66688</v>
      </c>
      <c r="AA23" s="77">
        <v>73999.27</v>
      </c>
      <c r="AB23" s="78">
        <v>79420.53</v>
      </c>
      <c r="AC23" s="78">
        <v>84266.91</v>
      </c>
      <c r="AD23" s="119">
        <v>83514.83</v>
      </c>
      <c r="AE23" s="119">
        <v>94900.11</v>
      </c>
      <c r="AF23" s="119">
        <v>105640.43</v>
      </c>
      <c r="AG23" s="119">
        <v>124628.29</v>
      </c>
      <c r="AH23" s="119">
        <v>139403.95000000001</v>
      </c>
      <c r="AI23" s="30" t="s">
        <v>37</v>
      </c>
    </row>
    <row r="24" spans="1:35" ht="11.25" customHeight="1" outlineLevel="2" x14ac:dyDescent="0.2">
      <c r="B24" s="28" t="s">
        <v>38</v>
      </c>
      <c r="C24" s="59"/>
      <c r="D24" s="59"/>
      <c r="E24" s="59">
        <v>607</v>
      </c>
      <c r="F24" s="59">
        <v>1020.1914</v>
      </c>
      <c r="G24" s="59">
        <v>945.08</v>
      </c>
      <c r="H24" s="59">
        <v>1261.54</v>
      </c>
      <c r="I24" s="59">
        <v>1351.42</v>
      </c>
      <c r="J24" s="59">
        <v>1530.08</v>
      </c>
      <c r="K24" s="59">
        <v>1796.1133912799999</v>
      </c>
      <c r="L24" s="59">
        <v>2088.33</v>
      </c>
      <c r="M24" s="77">
        <v>2553.61</v>
      </c>
      <c r="N24" s="77">
        <v>2852.04</v>
      </c>
      <c r="O24" s="77">
        <v>3135.8746536499998</v>
      </c>
      <c r="P24" s="77">
        <v>3566.0378655499999</v>
      </c>
      <c r="Q24" s="77">
        <v>4427.4189139099999</v>
      </c>
      <c r="R24" s="77">
        <v>5274.5033941800002</v>
      </c>
      <c r="S24" s="77">
        <v>5467.2141838316993</v>
      </c>
      <c r="T24" s="77">
        <v>6432</v>
      </c>
      <c r="U24" s="77">
        <v>6152</v>
      </c>
      <c r="V24" s="77">
        <v>6590</v>
      </c>
      <c r="W24" s="77">
        <v>7410</v>
      </c>
      <c r="X24" s="77">
        <v>8199</v>
      </c>
      <c r="Y24" s="77">
        <v>9595</v>
      </c>
      <c r="Z24" s="77">
        <v>10820</v>
      </c>
      <c r="AA24" s="77">
        <v>11601.7</v>
      </c>
      <c r="AB24" s="78">
        <v>12429.52</v>
      </c>
      <c r="AC24" s="78">
        <v>13129.27</v>
      </c>
      <c r="AD24" s="119">
        <v>13022.88</v>
      </c>
      <c r="AE24" s="119">
        <v>14540.58</v>
      </c>
      <c r="AF24" s="119">
        <v>16265.96</v>
      </c>
      <c r="AG24" s="119">
        <v>19017.52</v>
      </c>
      <c r="AH24" s="119">
        <v>21313.49</v>
      </c>
      <c r="AI24" s="30" t="s">
        <v>39</v>
      </c>
    </row>
    <row r="25" spans="1:35" ht="11.25" customHeight="1" outlineLevel="2" x14ac:dyDescent="0.2">
      <c r="B25" s="28" t="s">
        <v>40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77"/>
      <c r="N25" s="77"/>
      <c r="O25" s="77"/>
      <c r="P25" s="77"/>
      <c r="Q25" s="77"/>
      <c r="R25" s="77"/>
      <c r="S25" s="77"/>
      <c r="T25" s="77">
        <v>2174</v>
      </c>
      <c r="U25" s="77">
        <v>1636</v>
      </c>
      <c r="V25" s="77">
        <v>1288</v>
      </c>
      <c r="W25" s="77">
        <v>1559</v>
      </c>
      <c r="X25" s="77">
        <v>316</v>
      </c>
      <c r="Y25" s="77">
        <v>1983</v>
      </c>
      <c r="Z25" s="77">
        <v>1645</v>
      </c>
      <c r="AA25" s="77">
        <v>1194.4000000000001</v>
      </c>
      <c r="AB25" s="78">
        <v>1302.76</v>
      </c>
      <c r="AC25" s="78">
        <v>1014.54</v>
      </c>
      <c r="AD25" s="119">
        <v>1160.94</v>
      </c>
      <c r="AE25" s="119">
        <v>1431.24</v>
      </c>
      <c r="AF25" s="119">
        <v>904.86</v>
      </c>
      <c r="AG25" s="119">
        <v>839.35</v>
      </c>
      <c r="AH25" s="119">
        <v>833.35</v>
      </c>
      <c r="AI25" s="30" t="s">
        <v>41</v>
      </c>
    </row>
    <row r="26" spans="1:35" ht="11.25" customHeight="1" x14ac:dyDescent="0.2">
      <c r="A26" s="32"/>
      <c r="B26" s="20" t="s">
        <v>42</v>
      </c>
      <c r="C26" s="4">
        <v>5553</v>
      </c>
      <c r="D26" s="4">
        <v>4226</v>
      </c>
      <c r="E26" s="4">
        <v>11568</v>
      </c>
      <c r="F26" s="4">
        <v>8466.2713700000004</v>
      </c>
      <c r="G26" s="4">
        <v>10809.750950000001</v>
      </c>
      <c r="H26" s="4">
        <v>20805.161450000003</v>
      </c>
      <c r="I26" s="4">
        <v>23785.128849999997</v>
      </c>
      <c r="J26" s="4">
        <v>16524.2</v>
      </c>
      <c r="K26" s="4">
        <v>21189.65544289002</v>
      </c>
      <c r="L26" s="4">
        <v>21527.829999999998</v>
      </c>
      <c r="M26" s="75">
        <v>19218.78</v>
      </c>
      <c r="N26" s="75">
        <v>15988.5</v>
      </c>
      <c r="O26" s="75">
        <v>14178.267688079961</v>
      </c>
      <c r="P26" s="75">
        <v>15895.438367130044</v>
      </c>
      <c r="Q26" s="75">
        <v>22111.534166849979</v>
      </c>
      <c r="R26" s="75">
        <v>22588.480472339907</v>
      </c>
      <c r="S26" s="75">
        <v>23720.303203781768</v>
      </c>
      <c r="T26" s="75">
        <v>31552</v>
      </c>
      <c r="U26" s="75">
        <v>22731</v>
      </c>
      <c r="V26" s="75">
        <v>23963.3</v>
      </c>
      <c r="W26" s="75">
        <v>21553</v>
      </c>
      <c r="X26" s="75">
        <v>20667</v>
      </c>
      <c r="Y26" s="75">
        <v>25683</v>
      </c>
      <c r="Z26" s="75">
        <v>22498</v>
      </c>
      <c r="AA26" s="75">
        <v>20682.78</v>
      </c>
      <c r="AB26" s="76">
        <v>22411.710000000003</v>
      </c>
      <c r="AC26" s="76">
        <v>23469.06</v>
      </c>
      <c r="AD26" s="118">
        <v>18952.579999999998</v>
      </c>
      <c r="AE26" s="118">
        <v>22289.05</v>
      </c>
      <c r="AF26" s="118">
        <v>21937.870000000003</v>
      </c>
      <c r="AG26" s="118">
        <v>22584.620000000003</v>
      </c>
      <c r="AH26" s="118">
        <v>43683.81</v>
      </c>
      <c r="AI26" s="22" t="s">
        <v>43</v>
      </c>
    </row>
    <row r="27" spans="1:35" ht="11.25" customHeight="1" outlineLevel="1" x14ac:dyDescent="0.2">
      <c r="B27" s="28" t="s">
        <v>44</v>
      </c>
      <c r="C27" s="59">
        <v>1162</v>
      </c>
      <c r="D27" s="59">
        <v>400</v>
      </c>
      <c r="E27" s="59">
        <v>5926</v>
      </c>
      <c r="F27" s="59">
        <v>3859.14644</v>
      </c>
      <c r="G27" s="59">
        <v>8029.7502800000002</v>
      </c>
      <c r="H27" s="59">
        <v>16400</v>
      </c>
      <c r="I27" s="59">
        <v>17590.762289999999</v>
      </c>
      <c r="J27" s="59">
        <v>10225.200000000001</v>
      </c>
      <c r="K27" s="59">
        <v>10911.515089999999</v>
      </c>
      <c r="L27" s="59">
        <v>10291.27</v>
      </c>
      <c r="M27" s="77">
        <v>8852.4500000000007</v>
      </c>
      <c r="N27" s="77">
        <v>5090.78</v>
      </c>
      <c r="O27" s="77">
        <v>4952.7559299999994</v>
      </c>
      <c r="P27" s="77">
        <v>5211.2440700000006</v>
      </c>
      <c r="Q27" s="77">
        <v>5010</v>
      </c>
      <c r="R27" s="77">
        <v>5700</v>
      </c>
      <c r="S27" s="77">
        <v>6241</v>
      </c>
      <c r="T27" s="77">
        <v>4936</v>
      </c>
      <c r="U27" s="77">
        <v>5710</v>
      </c>
      <c r="V27" s="77">
        <v>4692.8</v>
      </c>
      <c r="W27" s="77">
        <v>4628</v>
      </c>
      <c r="X27" s="77">
        <v>1951</v>
      </c>
      <c r="Y27" s="77">
        <v>951</v>
      </c>
      <c r="Z27" s="77">
        <v>1095</v>
      </c>
      <c r="AA27" s="77">
        <v>908.21</v>
      </c>
      <c r="AB27" s="78">
        <v>900.49</v>
      </c>
      <c r="AC27" s="78">
        <v>576.39</v>
      </c>
      <c r="AD27" s="119">
        <v>1398.34</v>
      </c>
      <c r="AE27" s="119">
        <v>1486.41</v>
      </c>
      <c r="AF27" s="119">
        <v>0</v>
      </c>
      <c r="AG27" s="119">
        <v>0</v>
      </c>
      <c r="AH27" s="119">
        <v>0</v>
      </c>
      <c r="AI27" s="30" t="s">
        <v>45</v>
      </c>
    </row>
    <row r="28" spans="1:35" ht="11.25" customHeight="1" outlineLevel="1" x14ac:dyDescent="0.2">
      <c r="B28" s="28" t="s">
        <v>202</v>
      </c>
      <c r="C28" s="59">
        <v>3475</v>
      </c>
      <c r="D28" s="59">
        <v>2054</v>
      </c>
      <c r="E28" s="59">
        <v>3965</v>
      </c>
      <c r="F28" s="59">
        <v>3342.1238800000001</v>
      </c>
      <c r="G28" s="59">
        <v>1714.12346</v>
      </c>
      <c r="H28" s="59">
        <v>3324.33</v>
      </c>
      <c r="I28" s="59">
        <v>5041.4494599999998</v>
      </c>
      <c r="J28" s="59">
        <v>4829</v>
      </c>
      <c r="K28" s="59">
        <v>5569.4599728900193</v>
      </c>
      <c r="L28" s="59">
        <v>6302.33</v>
      </c>
      <c r="M28" s="77">
        <v>6094.64</v>
      </c>
      <c r="N28" s="77">
        <v>7937.69</v>
      </c>
      <c r="O28" s="77">
        <v>7171.5632483499612</v>
      </c>
      <c r="P28" s="77">
        <v>8232.8953588300428</v>
      </c>
      <c r="Q28" s="77">
        <v>9457.653550449977</v>
      </c>
      <c r="R28" s="77">
        <v>8918.9272667799032</v>
      </c>
      <c r="S28" s="77">
        <v>9338.205291852888</v>
      </c>
      <c r="T28" s="77">
        <v>13994</v>
      </c>
      <c r="U28" s="77">
        <v>10336</v>
      </c>
      <c r="V28" s="77">
        <v>10275.5</v>
      </c>
      <c r="W28" s="77">
        <v>9987</v>
      </c>
      <c r="X28" s="77">
        <v>11150</v>
      </c>
      <c r="Y28" s="77">
        <v>17183</v>
      </c>
      <c r="Z28" s="77">
        <v>15001</v>
      </c>
      <c r="AA28" s="77">
        <v>13694.4</v>
      </c>
      <c r="AB28" s="78">
        <v>13933.52</v>
      </c>
      <c r="AC28" s="78">
        <v>14825.4</v>
      </c>
      <c r="AD28" s="119">
        <v>11885.08</v>
      </c>
      <c r="AE28" s="119">
        <v>12960.19</v>
      </c>
      <c r="AF28" s="119">
        <v>12310.61</v>
      </c>
      <c r="AG28" s="119">
        <v>13175.17</v>
      </c>
      <c r="AH28" s="119">
        <v>14972.52</v>
      </c>
      <c r="AI28" s="30" t="s">
        <v>46</v>
      </c>
    </row>
    <row r="29" spans="1:35" ht="11.25" customHeight="1" outlineLevel="1" x14ac:dyDescent="0.2">
      <c r="B29" s="28" t="s">
        <v>47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77"/>
      <c r="N29" s="77"/>
      <c r="O29" s="77"/>
      <c r="P29" s="77"/>
      <c r="Q29" s="77"/>
      <c r="R29" s="77">
        <v>6402.3613370700041</v>
      </c>
      <c r="S29" s="77">
        <v>374.18213585000001</v>
      </c>
      <c r="T29" s="77">
        <v>735</v>
      </c>
      <c r="U29" s="77">
        <v>1060</v>
      </c>
      <c r="V29" s="77">
        <v>426</v>
      </c>
      <c r="W29" s="77">
        <v>943</v>
      </c>
      <c r="X29" s="77">
        <v>1387</v>
      </c>
      <c r="Y29" s="77">
        <v>528</v>
      </c>
      <c r="Z29" s="77">
        <v>83</v>
      </c>
      <c r="AA29" s="77">
        <v>178</v>
      </c>
      <c r="AB29" s="78">
        <v>38.1</v>
      </c>
      <c r="AC29" s="78">
        <v>266.52999999999997</v>
      </c>
      <c r="AD29" s="119">
        <v>264.88</v>
      </c>
      <c r="AE29" s="119">
        <v>14.95</v>
      </c>
      <c r="AF29" s="119">
        <v>63.8</v>
      </c>
      <c r="AG29" s="119">
        <v>48.15</v>
      </c>
      <c r="AH29" s="119">
        <v>81.93</v>
      </c>
      <c r="AI29" s="30" t="s">
        <v>48</v>
      </c>
    </row>
    <row r="30" spans="1:35" ht="11.25" customHeight="1" outlineLevel="1" x14ac:dyDescent="0.2">
      <c r="B30" s="28" t="s">
        <v>49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77"/>
      <c r="N30" s="77"/>
      <c r="O30" s="77"/>
      <c r="P30" s="77"/>
      <c r="Q30" s="77"/>
      <c r="R30" s="77"/>
      <c r="S30" s="77">
        <v>4182.9623000000011</v>
      </c>
      <c r="T30" s="77">
        <v>2977</v>
      </c>
      <c r="U30" s="77">
        <v>3510</v>
      </c>
      <c r="V30" s="77">
        <v>3772</v>
      </c>
      <c r="W30" s="77">
        <v>3133</v>
      </c>
      <c r="X30" s="77">
        <v>3167</v>
      </c>
      <c r="Y30" s="77">
        <v>2519</v>
      </c>
      <c r="Z30" s="77">
        <v>2738</v>
      </c>
      <c r="AA30" s="77">
        <v>2332</v>
      </c>
      <c r="AB30" s="78">
        <v>2213.5100000000002</v>
      </c>
      <c r="AC30" s="78">
        <v>2193.79</v>
      </c>
      <c r="AD30" s="119">
        <v>1585.97</v>
      </c>
      <c r="AE30" s="119">
        <v>2863.13</v>
      </c>
      <c r="AF30" s="119">
        <v>2770.94</v>
      </c>
      <c r="AG30" s="119">
        <v>3209.29</v>
      </c>
      <c r="AH30" s="119">
        <v>3503.26</v>
      </c>
      <c r="AI30" s="30" t="s">
        <v>50</v>
      </c>
    </row>
    <row r="31" spans="1:35" ht="11.25" customHeight="1" outlineLevel="1" x14ac:dyDescent="0.2">
      <c r="B31" s="28" t="s">
        <v>120</v>
      </c>
      <c r="C31" s="59">
        <v>916</v>
      </c>
      <c r="D31" s="59">
        <v>1772</v>
      </c>
      <c r="E31" s="59">
        <v>1677</v>
      </c>
      <c r="F31" s="59">
        <v>1265.0010500000001</v>
      </c>
      <c r="G31" s="59">
        <v>1065.8772099999999</v>
      </c>
      <c r="H31" s="59">
        <v>1080.8314500000001</v>
      </c>
      <c r="I31" s="59">
        <v>1152.9170999999999</v>
      </c>
      <c r="J31" s="59">
        <v>1470</v>
      </c>
      <c r="K31" s="59">
        <v>4708.6803800000007</v>
      </c>
      <c r="L31" s="59">
        <v>4934.2299999999996</v>
      </c>
      <c r="M31" s="77">
        <v>4271.6899999999996</v>
      </c>
      <c r="N31" s="77">
        <v>2960.03</v>
      </c>
      <c r="O31" s="77">
        <v>2053.9485097299998</v>
      </c>
      <c r="P31" s="77">
        <v>2451.2989382999999</v>
      </c>
      <c r="Q31" s="77">
        <v>7643.8806164000007</v>
      </c>
      <c r="R31" s="77">
        <v>1567.1918684900002</v>
      </c>
      <c r="S31" s="77">
        <v>3583.9534760788797</v>
      </c>
      <c r="T31" s="77">
        <v>8910</v>
      </c>
      <c r="U31" s="77">
        <v>2115</v>
      </c>
      <c r="V31" s="77">
        <v>4797</v>
      </c>
      <c r="W31" s="77">
        <v>2862</v>
      </c>
      <c r="X31" s="77">
        <v>3012</v>
      </c>
      <c r="Y31" s="77">
        <v>4502</v>
      </c>
      <c r="Z31" s="77">
        <v>3581</v>
      </c>
      <c r="AA31" s="77">
        <v>3570.17</v>
      </c>
      <c r="AB31" s="78">
        <v>5326.09</v>
      </c>
      <c r="AC31" s="78">
        <v>5606.95</v>
      </c>
      <c r="AD31" s="119">
        <v>3818.31</v>
      </c>
      <c r="AE31" s="119">
        <v>4964.37</v>
      </c>
      <c r="AF31" s="119">
        <v>6792.52</v>
      </c>
      <c r="AG31" s="119">
        <v>6152.01</v>
      </c>
      <c r="AH31" s="119">
        <v>9210.1</v>
      </c>
      <c r="AI31" s="30" t="s">
        <v>52</v>
      </c>
    </row>
    <row r="32" spans="1:35" ht="11.25" customHeight="1" outlineLevel="1" x14ac:dyDescent="0.2">
      <c r="B32" s="28" t="s">
        <v>216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8"/>
      <c r="AC32" s="78"/>
      <c r="AD32" s="119"/>
      <c r="AE32" s="119"/>
      <c r="AF32" s="119"/>
      <c r="AG32" s="119"/>
      <c r="AH32" s="119">
        <v>7916</v>
      </c>
      <c r="AI32" s="30"/>
    </row>
    <row r="33" spans="2:38" ht="11.25" customHeight="1" outlineLevel="1" x14ac:dyDescent="0.2">
      <c r="B33" s="28" t="s">
        <v>217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8"/>
      <c r="AC33" s="78"/>
      <c r="AD33" s="119"/>
      <c r="AE33" s="119"/>
      <c r="AF33" s="119"/>
      <c r="AG33" s="119"/>
      <c r="AH33" s="119">
        <v>8000</v>
      </c>
      <c r="AI33" s="30"/>
    </row>
    <row r="34" spans="2:38" ht="15" customHeight="1" x14ac:dyDescent="0.2">
      <c r="B34" s="33" t="s">
        <v>53</v>
      </c>
      <c r="C34" s="58">
        <v>50678</v>
      </c>
      <c r="D34" s="58">
        <v>60984</v>
      </c>
      <c r="E34" s="58">
        <v>77134</v>
      </c>
      <c r="F34" s="58">
        <v>87596.15806999999</v>
      </c>
      <c r="G34" s="58">
        <v>100730.16046000001</v>
      </c>
      <c r="H34" s="58">
        <v>141628.36228999999</v>
      </c>
      <c r="I34" s="58">
        <v>165691.88513000001</v>
      </c>
      <c r="J34" s="58">
        <v>170620.66117000001</v>
      </c>
      <c r="K34" s="58">
        <v>186049.28852006886</v>
      </c>
      <c r="L34" s="58">
        <v>192516.83827396345</v>
      </c>
      <c r="M34" s="79">
        <v>201152.25</v>
      </c>
      <c r="N34" s="79">
        <v>222438.64800000002</v>
      </c>
      <c r="O34" s="79">
        <v>232339.28374196723</v>
      </c>
      <c r="P34" s="79">
        <v>258815.54688008598</v>
      </c>
      <c r="Q34" s="79">
        <v>285673.94164759008</v>
      </c>
      <c r="R34" s="79">
        <v>351491.7543634575</v>
      </c>
      <c r="S34" s="79">
        <v>379863.1862368263</v>
      </c>
      <c r="T34" s="79">
        <v>362752</v>
      </c>
      <c r="U34" s="79">
        <v>376300</v>
      </c>
      <c r="V34" s="79">
        <v>376240.6</v>
      </c>
      <c r="W34" s="79">
        <v>394118</v>
      </c>
      <c r="X34" s="79">
        <v>438849</v>
      </c>
      <c r="Y34" s="79">
        <v>437408</v>
      </c>
      <c r="Z34" s="79">
        <v>433697</v>
      </c>
      <c r="AA34" s="79">
        <v>461409.56000000006</v>
      </c>
      <c r="AB34" s="80">
        <v>476147.14000000007</v>
      </c>
      <c r="AC34" s="80">
        <v>491897.24000000005</v>
      </c>
      <c r="AD34" s="120">
        <f>AD35+AD63+AD77+AD85+AD86</f>
        <v>536278.6</v>
      </c>
      <c r="AE34" s="120">
        <f>AE35+AE63+AE77+AE85+AE86</f>
        <v>596279.39000000013</v>
      </c>
      <c r="AF34" s="120">
        <f>AF35+AF63+AF77+AF85+AF86</f>
        <v>651015.23</v>
      </c>
      <c r="AG34" s="120">
        <f>AG35+AG63+AG77+AG85+AG86+AG84</f>
        <v>674857.45600000012</v>
      </c>
      <c r="AH34" s="120">
        <f>AH35+AH63+AH77+AH85+AH86+AH84+AH88</f>
        <v>728571.53</v>
      </c>
      <c r="AI34" s="34" t="s">
        <v>54</v>
      </c>
    </row>
    <row r="35" spans="2:38" ht="11.25" customHeight="1" x14ac:dyDescent="0.2">
      <c r="B35" s="20" t="s">
        <v>55</v>
      </c>
      <c r="C35" s="58">
        <v>39436</v>
      </c>
      <c r="D35" s="58">
        <v>54666</v>
      </c>
      <c r="E35" s="58">
        <v>58026</v>
      </c>
      <c r="F35" s="58">
        <v>71028.177919999987</v>
      </c>
      <c r="G35" s="58">
        <v>86871.136730000013</v>
      </c>
      <c r="H35" s="58">
        <v>117413.02228999998</v>
      </c>
      <c r="I35" s="58">
        <v>131110.79513000001</v>
      </c>
      <c r="J35" s="58">
        <v>133321.70717000001</v>
      </c>
      <c r="K35" s="58">
        <v>140766.54130006884</v>
      </c>
      <c r="L35" s="58">
        <v>154591.71127396345</v>
      </c>
      <c r="M35" s="79">
        <v>169680.47</v>
      </c>
      <c r="N35" s="79">
        <v>184172.88500000001</v>
      </c>
      <c r="O35" s="79">
        <v>193964.16945253001</v>
      </c>
      <c r="P35" s="79">
        <v>204859.71553481498</v>
      </c>
      <c r="Q35" s="79">
        <v>224976.39153154008</v>
      </c>
      <c r="R35" s="79">
        <v>250298.11638116249</v>
      </c>
      <c r="S35" s="79">
        <v>283897.54281161196</v>
      </c>
      <c r="T35" s="79">
        <v>300878</v>
      </c>
      <c r="U35" s="79">
        <v>305621</v>
      </c>
      <c r="V35" s="79">
        <v>312584.8</v>
      </c>
      <c r="W35" s="79">
        <v>328641</v>
      </c>
      <c r="X35" s="79">
        <v>341012</v>
      </c>
      <c r="Y35" s="79">
        <v>350752</v>
      </c>
      <c r="Z35" s="79">
        <v>368720</v>
      </c>
      <c r="AA35" s="79">
        <v>382287.28</v>
      </c>
      <c r="AB35" s="80">
        <v>397344.76000000007</v>
      </c>
      <c r="AC35" s="80">
        <v>416851.54000000004</v>
      </c>
      <c r="AD35" s="120">
        <f>AD36+AD40+AD43+AD44+AD46+AD50+AD55</f>
        <v>421366.19</v>
      </c>
      <c r="AE35" s="120">
        <f>AE36+AE40+AE43+AE44+AE46+AE50+AE55</f>
        <v>461064.98000000004</v>
      </c>
      <c r="AF35" s="120">
        <f>AF36+AF40+AF43+AF44+AF46+AF50+AF55</f>
        <v>499989.05999999994</v>
      </c>
      <c r="AG35" s="120">
        <f>AG36+AG40+AG43+AG44+AG46+AG50+AG55</f>
        <v>547038.90600000008</v>
      </c>
      <c r="AH35" s="120">
        <f>AH36+AH40+AH43+AH44+AH46+AH50+AH55</f>
        <v>606289.17000000004</v>
      </c>
      <c r="AI35" s="22" t="s">
        <v>56</v>
      </c>
    </row>
    <row r="36" spans="2:38" ht="11.25" customHeight="1" x14ac:dyDescent="0.2">
      <c r="B36" s="26" t="s">
        <v>57</v>
      </c>
      <c r="C36" s="58">
        <v>9851</v>
      </c>
      <c r="D36" s="58">
        <v>14524</v>
      </c>
      <c r="E36" s="58">
        <v>18438</v>
      </c>
      <c r="F36" s="58">
        <v>22982.785649999998</v>
      </c>
      <c r="G36" s="58">
        <v>25543.094369999999</v>
      </c>
      <c r="H36" s="58">
        <v>28335.609999999997</v>
      </c>
      <c r="I36" s="58">
        <v>31182.52</v>
      </c>
      <c r="J36" s="58">
        <v>33240.32</v>
      </c>
      <c r="K36" s="58">
        <v>41207.121920000005</v>
      </c>
      <c r="L36" s="58">
        <v>41908.239000000001</v>
      </c>
      <c r="M36" s="79">
        <v>44737.340000000004</v>
      </c>
      <c r="N36" s="79">
        <v>48998.290000000008</v>
      </c>
      <c r="O36" s="79">
        <v>53673.804060000017</v>
      </c>
      <c r="P36" s="79">
        <v>56708.797160000002</v>
      </c>
      <c r="Q36" s="79">
        <v>59087.448550000001</v>
      </c>
      <c r="R36" s="79">
        <v>66620.60781999999</v>
      </c>
      <c r="S36" s="79">
        <v>62359.394760000003</v>
      </c>
      <c r="T36" s="79">
        <v>65762</v>
      </c>
      <c r="U36" s="79">
        <v>67446</v>
      </c>
      <c r="V36" s="79">
        <v>69437</v>
      </c>
      <c r="W36" s="79">
        <v>70716</v>
      </c>
      <c r="X36" s="79">
        <v>71373</v>
      </c>
      <c r="Y36" s="79">
        <v>72489</v>
      </c>
      <c r="Z36" s="79">
        <v>67540</v>
      </c>
      <c r="AA36" s="79">
        <v>72641.959999999992</v>
      </c>
      <c r="AB36" s="80">
        <v>73582.090000000011</v>
      </c>
      <c r="AC36" s="80">
        <v>76961.679999999993</v>
      </c>
      <c r="AD36" s="120">
        <v>76894.820000000007</v>
      </c>
      <c r="AE36" s="120">
        <v>83267.58</v>
      </c>
      <c r="AF36" s="120">
        <v>84695.679999999993</v>
      </c>
      <c r="AG36" s="120">
        <v>100476.36</v>
      </c>
      <c r="AH36" s="120">
        <v>112698.90999999999</v>
      </c>
      <c r="AI36" s="27" t="s">
        <v>58</v>
      </c>
    </row>
    <row r="37" spans="2:38" ht="11.25" customHeight="1" outlineLevel="2" x14ac:dyDescent="0.2">
      <c r="B37" s="28" t="s">
        <v>59</v>
      </c>
      <c r="C37" s="59">
        <v>8210</v>
      </c>
      <c r="D37" s="59">
        <v>9804</v>
      </c>
      <c r="E37" s="59">
        <v>14692</v>
      </c>
      <c r="F37" s="59">
        <v>17918.311819999999</v>
      </c>
      <c r="G37" s="59">
        <v>20376.475739999998</v>
      </c>
      <c r="H37" s="59">
        <v>22047.67</v>
      </c>
      <c r="I37" s="59">
        <v>24206.66</v>
      </c>
      <c r="J37" s="59">
        <v>25820.44</v>
      </c>
      <c r="K37" s="59">
        <v>32939.373330000002</v>
      </c>
      <c r="L37" s="59">
        <v>33411.328000000001</v>
      </c>
      <c r="M37" s="77">
        <v>35740.65</v>
      </c>
      <c r="N37" s="77">
        <v>39069.325000000004</v>
      </c>
      <c r="O37" s="77">
        <v>42801.226410000017</v>
      </c>
      <c r="P37" s="77">
        <v>45574.92598</v>
      </c>
      <c r="Q37" s="77">
        <v>49662.636720000002</v>
      </c>
      <c r="R37" s="77">
        <v>55983.482579999996</v>
      </c>
      <c r="S37" s="77">
        <v>53272.247000000003</v>
      </c>
      <c r="T37" s="77">
        <v>56951</v>
      </c>
      <c r="U37" s="77">
        <v>58398</v>
      </c>
      <c r="V37" s="77">
        <v>60144</v>
      </c>
      <c r="W37" s="77">
        <v>61087</v>
      </c>
      <c r="X37" s="77">
        <v>61422</v>
      </c>
      <c r="Y37" s="77">
        <v>62492</v>
      </c>
      <c r="Z37" s="77">
        <v>58215</v>
      </c>
      <c r="AA37" s="77">
        <v>62581.21</v>
      </c>
      <c r="AB37" s="78">
        <v>62174.48</v>
      </c>
      <c r="AC37" s="78">
        <v>65635.78</v>
      </c>
      <c r="AD37" s="119">
        <v>65800.490000000005</v>
      </c>
      <c r="AE37" s="119">
        <v>71179.039999999994</v>
      </c>
      <c r="AF37" s="119">
        <v>72103.37</v>
      </c>
      <c r="AG37" s="119">
        <v>85945.02</v>
      </c>
      <c r="AH37" s="119">
        <v>96235.04</v>
      </c>
      <c r="AI37" s="30" t="s">
        <v>60</v>
      </c>
    </row>
    <row r="38" spans="2:38" ht="11.25" customHeight="1" outlineLevel="2" x14ac:dyDescent="0.2">
      <c r="B38" s="28" t="s">
        <v>61</v>
      </c>
      <c r="C38" s="59">
        <v>1641</v>
      </c>
      <c r="D38" s="59">
        <v>4720</v>
      </c>
      <c r="E38" s="59">
        <v>3746</v>
      </c>
      <c r="F38" s="59">
        <v>5064.4738299999999</v>
      </c>
      <c r="G38" s="59">
        <v>5166.6186299999999</v>
      </c>
      <c r="H38" s="59">
        <v>6287.94</v>
      </c>
      <c r="I38" s="59">
        <v>6975.86</v>
      </c>
      <c r="J38" s="59">
        <v>7419.88</v>
      </c>
      <c r="K38" s="59">
        <v>8267.7485899999992</v>
      </c>
      <c r="L38" s="59">
        <v>8496.9110000000001</v>
      </c>
      <c r="M38" s="77">
        <v>8996.69</v>
      </c>
      <c r="N38" s="77">
        <v>9928.9650000000001</v>
      </c>
      <c r="O38" s="77">
        <v>10872.577650000001</v>
      </c>
      <c r="P38" s="77">
        <v>11133.871180000002</v>
      </c>
      <c r="Q38" s="77">
        <v>9424.8118299999987</v>
      </c>
      <c r="R38" s="77">
        <v>10637.125239999996</v>
      </c>
      <c r="S38" s="77">
        <v>9087.1477600000017</v>
      </c>
      <c r="T38" s="77">
        <v>8811</v>
      </c>
      <c r="U38" s="77">
        <v>9048</v>
      </c>
      <c r="V38" s="77">
        <v>9293</v>
      </c>
      <c r="W38" s="77">
        <v>9629</v>
      </c>
      <c r="X38" s="77">
        <v>9951</v>
      </c>
      <c r="Y38" s="77">
        <v>9997</v>
      </c>
      <c r="Z38" s="77">
        <v>9325</v>
      </c>
      <c r="AA38" s="77">
        <v>10060.75</v>
      </c>
      <c r="AB38" s="78">
        <v>10304.31</v>
      </c>
      <c r="AC38" s="78">
        <v>10578.68</v>
      </c>
      <c r="AD38" s="119">
        <v>10562.45</v>
      </c>
      <c r="AE38" s="119">
        <v>11402.41</v>
      </c>
      <c r="AF38" s="119">
        <v>11784.33</v>
      </c>
      <c r="AG38" s="119">
        <v>13536.64</v>
      </c>
      <c r="AH38" s="119">
        <v>15417.22</v>
      </c>
      <c r="AI38" s="30" t="s">
        <v>62</v>
      </c>
    </row>
    <row r="39" spans="2:38" ht="11.25" customHeight="1" outlineLevel="2" x14ac:dyDescent="0.2">
      <c r="B39" s="28" t="s">
        <v>63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8">
        <v>1103.3</v>
      </c>
      <c r="AC39" s="78">
        <v>747.22</v>
      </c>
      <c r="AD39" s="119">
        <v>531.88</v>
      </c>
      <c r="AE39" s="119">
        <v>686.13</v>
      </c>
      <c r="AF39" s="119">
        <v>807.98</v>
      </c>
      <c r="AG39" s="119">
        <v>994.7</v>
      </c>
      <c r="AH39" s="119">
        <v>1046.6500000000001</v>
      </c>
      <c r="AI39" s="30" t="s">
        <v>108</v>
      </c>
    </row>
    <row r="40" spans="2:38" ht="11.25" customHeight="1" x14ac:dyDescent="0.2">
      <c r="B40" s="26" t="s">
        <v>64</v>
      </c>
      <c r="C40" s="4">
        <v>3591</v>
      </c>
      <c r="D40" s="4">
        <v>5616</v>
      </c>
      <c r="E40" s="4">
        <v>4984</v>
      </c>
      <c r="F40" s="4">
        <v>8570.6210299999984</v>
      </c>
      <c r="G40" s="4">
        <v>18779.195290000003</v>
      </c>
      <c r="H40" s="4">
        <v>35892.130420000001</v>
      </c>
      <c r="I40" s="4">
        <v>34937.990000000005</v>
      </c>
      <c r="J40" s="4">
        <v>29572.635999999999</v>
      </c>
      <c r="K40" s="4">
        <v>23619.523089999999</v>
      </c>
      <c r="L40" s="4">
        <v>24762.41</v>
      </c>
      <c r="M40" s="75">
        <v>29823.72</v>
      </c>
      <c r="N40" s="75">
        <v>28422.97</v>
      </c>
      <c r="O40" s="75">
        <v>26028.916339000003</v>
      </c>
      <c r="P40" s="75">
        <v>25005.576802475003</v>
      </c>
      <c r="Q40" s="75">
        <v>25594.393650042501</v>
      </c>
      <c r="R40" s="75">
        <v>31306.559826190001</v>
      </c>
      <c r="S40" s="75">
        <v>36301.311054469996</v>
      </c>
      <c r="T40" s="75">
        <v>41604</v>
      </c>
      <c r="U40" s="75">
        <v>41121</v>
      </c>
      <c r="V40" s="75">
        <v>41497.800000000003</v>
      </c>
      <c r="W40" s="75">
        <v>43335</v>
      </c>
      <c r="X40" s="75">
        <v>40075</v>
      </c>
      <c r="Y40" s="75">
        <v>38643</v>
      </c>
      <c r="Z40" s="75">
        <v>36259</v>
      </c>
      <c r="AA40" s="75">
        <v>31903.78</v>
      </c>
      <c r="AB40" s="76">
        <v>36513.370000000003</v>
      </c>
      <c r="AC40" s="76">
        <v>35142.82</v>
      </c>
      <c r="AD40" s="118">
        <v>34393.4</v>
      </c>
      <c r="AE40" s="118">
        <v>35822.300000000003</v>
      </c>
      <c r="AF40" s="118">
        <v>39623.99</v>
      </c>
      <c r="AG40" s="118">
        <v>47590.91</v>
      </c>
      <c r="AH40" s="118">
        <v>54459.08</v>
      </c>
      <c r="AI40" s="27" t="s">
        <v>65</v>
      </c>
    </row>
    <row r="41" spans="2:38" ht="11.25" customHeight="1" outlineLevel="2" x14ac:dyDescent="0.2">
      <c r="B41" s="28" t="s">
        <v>66</v>
      </c>
      <c r="C41" s="59">
        <v>2331.3365384615386</v>
      </c>
      <c r="D41" s="59">
        <v>3646</v>
      </c>
      <c r="E41" s="59">
        <v>4580</v>
      </c>
      <c r="F41" s="59">
        <v>8072.9984899999981</v>
      </c>
      <c r="G41" s="59">
        <v>18073.454120000002</v>
      </c>
      <c r="H41" s="59">
        <v>35195.317159999999</v>
      </c>
      <c r="I41" s="59">
        <v>34354.51</v>
      </c>
      <c r="J41" s="59">
        <v>28869.635999999999</v>
      </c>
      <c r="K41" s="59">
        <v>22527.952969999998</v>
      </c>
      <c r="L41" s="59">
        <v>22468</v>
      </c>
      <c r="M41" s="77">
        <v>28174.47</v>
      </c>
      <c r="N41" s="77">
        <v>26710.799999999999</v>
      </c>
      <c r="O41" s="77">
        <v>24183.807193000004</v>
      </c>
      <c r="P41" s="77">
        <v>22977.908390000001</v>
      </c>
      <c r="Q41" s="77">
        <v>23498.511306879998</v>
      </c>
      <c r="R41" s="77">
        <v>28385.86435</v>
      </c>
      <c r="S41" s="77">
        <v>31408.081158079996</v>
      </c>
      <c r="T41" s="77">
        <v>35583</v>
      </c>
      <c r="U41" s="77">
        <v>34253</v>
      </c>
      <c r="V41" s="77">
        <v>34005.4</v>
      </c>
      <c r="W41" s="77">
        <v>35890</v>
      </c>
      <c r="X41" s="77">
        <v>31834</v>
      </c>
      <c r="Y41" s="77">
        <v>27385</v>
      </c>
      <c r="Z41" s="77">
        <v>25526</v>
      </c>
      <c r="AA41" s="77">
        <v>21414.59</v>
      </c>
      <c r="AB41" s="78">
        <v>23157.97</v>
      </c>
      <c r="AC41" s="78">
        <v>22837.89</v>
      </c>
      <c r="AD41" s="119">
        <v>22350.91</v>
      </c>
      <c r="AE41" s="119">
        <v>23470.400000000001</v>
      </c>
      <c r="AF41" s="119">
        <v>24210.32</v>
      </c>
      <c r="AG41" s="119">
        <v>29030.33</v>
      </c>
      <c r="AH41" s="119">
        <v>33118.49</v>
      </c>
      <c r="AI41" s="30" t="s">
        <v>67</v>
      </c>
    </row>
    <row r="42" spans="2:38" ht="11.25" customHeight="1" outlineLevel="2" x14ac:dyDescent="0.2">
      <c r="B42" s="28" t="s">
        <v>68</v>
      </c>
      <c r="C42" s="59">
        <v>1259.6634615384617</v>
      </c>
      <c r="D42" s="59">
        <v>1970</v>
      </c>
      <c r="E42" s="59">
        <v>404</v>
      </c>
      <c r="F42" s="59">
        <v>497.62254000000001</v>
      </c>
      <c r="G42" s="59">
        <v>705.74117000000001</v>
      </c>
      <c r="H42" s="59">
        <v>696.81326000000001</v>
      </c>
      <c r="I42" s="59">
        <v>583.48</v>
      </c>
      <c r="J42" s="59">
        <v>703</v>
      </c>
      <c r="K42" s="59">
        <v>1091.5701200000001</v>
      </c>
      <c r="L42" s="59">
        <v>2294.41</v>
      </c>
      <c r="M42" s="77">
        <v>1649.25</v>
      </c>
      <c r="N42" s="77">
        <v>1712.17</v>
      </c>
      <c r="O42" s="77">
        <v>1845.1091459999998</v>
      </c>
      <c r="P42" s="77">
        <v>2027.6684124750011</v>
      </c>
      <c r="Q42" s="77">
        <v>2095.8823431625033</v>
      </c>
      <c r="R42" s="77">
        <v>2920.6954761900001</v>
      </c>
      <c r="S42" s="77">
        <v>4893.2298963900002</v>
      </c>
      <c r="T42" s="77">
        <v>6021</v>
      </c>
      <c r="U42" s="77">
        <v>6868</v>
      </c>
      <c r="V42" s="77">
        <v>7492.4</v>
      </c>
      <c r="W42" s="77">
        <v>7445</v>
      </c>
      <c r="X42" s="77">
        <v>8241</v>
      </c>
      <c r="Y42" s="77">
        <v>11258</v>
      </c>
      <c r="Z42" s="77">
        <v>10733</v>
      </c>
      <c r="AA42" s="77">
        <v>10489.19</v>
      </c>
      <c r="AB42" s="78">
        <v>13355.4</v>
      </c>
      <c r="AC42" s="78">
        <v>12304.93</v>
      </c>
      <c r="AD42" s="119">
        <v>12042.49</v>
      </c>
      <c r="AE42" s="119">
        <v>12351.9</v>
      </c>
      <c r="AF42" s="119">
        <v>15413.67</v>
      </c>
      <c r="AG42" s="119">
        <v>18560.580000000002</v>
      </c>
      <c r="AH42" s="119">
        <v>21340.59</v>
      </c>
      <c r="AI42" s="30" t="s">
        <v>69</v>
      </c>
    </row>
    <row r="43" spans="2:38" ht="11.25" customHeight="1" x14ac:dyDescent="0.2">
      <c r="B43" s="26" t="s">
        <v>70</v>
      </c>
      <c r="C43" s="4">
        <v>9598</v>
      </c>
      <c r="D43" s="4">
        <v>15090</v>
      </c>
      <c r="E43" s="4">
        <v>12369</v>
      </c>
      <c r="F43" s="4">
        <v>12567.732269999997</v>
      </c>
      <c r="G43" s="4">
        <v>13534.5057</v>
      </c>
      <c r="H43" s="4">
        <v>18540.099999999999</v>
      </c>
      <c r="I43" s="4">
        <v>20071.863000000001</v>
      </c>
      <c r="J43" s="4">
        <v>19299</v>
      </c>
      <c r="K43" s="4">
        <v>15783.815980000001</v>
      </c>
      <c r="L43" s="4">
        <v>20508.05</v>
      </c>
      <c r="M43" s="75">
        <v>22155.89</v>
      </c>
      <c r="N43" s="75">
        <v>23974.297999999995</v>
      </c>
      <c r="O43" s="75">
        <v>24514.578599999993</v>
      </c>
      <c r="P43" s="75">
        <v>22793.580587000011</v>
      </c>
      <c r="Q43" s="75">
        <v>25258.612177700019</v>
      </c>
      <c r="R43" s="75">
        <v>28787.936210000007</v>
      </c>
      <c r="S43" s="75">
        <v>32058.049359870005</v>
      </c>
      <c r="T43" s="75">
        <v>34318</v>
      </c>
      <c r="U43" s="75">
        <v>32995</v>
      </c>
      <c r="V43" s="75">
        <v>31470</v>
      </c>
      <c r="W43" s="75">
        <v>32424</v>
      </c>
      <c r="X43" s="75">
        <v>33124</v>
      </c>
      <c r="Y43" s="75">
        <v>42409</v>
      </c>
      <c r="Z43" s="75">
        <v>44329</v>
      </c>
      <c r="AA43" s="75">
        <v>43441.32</v>
      </c>
      <c r="AB43" s="76">
        <v>45498.19</v>
      </c>
      <c r="AC43" s="76">
        <v>47214.84</v>
      </c>
      <c r="AD43" s="118">
        <v>48906.400000000001</v>
      </c>
      <c r="AE43" s="118">
        <v>59362.75</v>
      </c>
      <c r="AF43" s="118">
        <v>68504.7</v>
      </c>
      <c r="AG43" s="118">
        <v>70489.14</v>
      </c>
      <c r="AH43" s="118">
        <v>80208.210000000006</v>
      </c>
      <c r="AI43" s="134" t="s">
        <v>71</v>
      </c>
      <c r="AL43" s="53"/>
    </row>
    <row r="44" spans="2:38" ht="11.25" customHeight="1" x14ac:dyDescent="0.2">
      <c r="B44" s="26" t="s">
        <v>72</v>
      </c>
      <c r="C44" s="4">
        <v>2562</v>
      </c>
      <c r="D44" s="4">
        <v>2122</v>
      </c>
      <c r="E44" s="4">
        <v>1304</v>
      </c>
      <c r="F44" s="4">
        <v>1022.343</v>
      </c>
      <c r="G44" s="4">
        <v>1413.9145000000001</v>
      </c>
      <c r="H44" s="4">
        <v>2307.4997699999999</v>
      </c>
      <c r="I44" s="4">
        <v>2703.56</v>
      </c>
      <c r="J44" s="4">
        <v>5242</v>
      </c>
      <c r="K44" s="4">
        <v>7877.6300200000005</v>
      </c>
      <c r="L44" s="4">
        <v>6243.1850000000004</v>
      </c>
      <c r="M44" s="75">
        <v>5112.24</v>
      </c>
      <c r="N44" s="75">
        <v>5116.1469999999999</v>
      </c>
      <c r="O44" s="75">
        <v>3653.1799499999993</v>
      </c>
      <c r="P44" s="75">
        <v>3835.4550599999998</v>
      </c>
      <c r="Q44" s="75">
        <v>3536.0684999999994</v>
      </c>
      <c r="R44" s="75">
        <v>2555.1840099999999</v>
      </c>
      <c r="S44" s="75">
        <v>2004.2528699999996</v>
      </c>
      <c r="T44" s="75">
        <v>3535</v>
      </c>
      <c r="U44" s="75">
        <v>3301</v>
      </c>
      <c r="V44" s="75">
        <v>1884</v>
      </c>
      <c r="W44" s="75">
        <v>1574</v>
      </c>
      <c r="X44" s="75">
        <v>1599</v>
      </c>
      <c r="Y44" s="75">
        <v>1735</v>
      </c>
      <c r="Z44" s="75">
        <v>1725</v>
      </c>
      <c r="AA44" s="75">
        <v>2310.46</v>
      </c>
      <c r="AB44" s="76">
        <v>1882.56</v>
      </c>
      <c r="AC44" s="76">
        <v>1420.51</v>
      </c>
      <c r="AD44" s="118">
        <v>1478.29</v>
      </c>
      <c r="AE44" s="118">
        <v>1421.63</v>
      </c>
      <c r="AF44" s="118">
        <v>1650.28</v>
      </c>
      <c r="AG44" s="118">
        <v>1905.81</v>
      </c>
      <c r="AH44" s="118">
        <v>1794.24</v>
      </c>
      <c r="AI44" s="27" t="s">
        <v>73</v>
      </c>
    </row>
    <row r="45" spans="2:38" ht="11.25" hidden="1" customHeight="1" outlineLevel="2" x14ac:dyDescent="0.2">
      <c r="B45" s="26" t="s">
        <v>74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75"/>
      <c r="N45" s="75"/>
      <c r="O45" s="75"/>
      <c r="P45" s="75"/>
      <c r="Q45" s="75">
        <v>5000</v>
      </c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102"/>
      <c r="AC45" s="102"/>
      <c r="AD45" s="121"/>
      <c r="AE45" s="121"/>
      <c r="AF45" s="121"/>
      <c r="AG45" s="121"/>
      <c r="AH45" s="121"/>
      <c r="AI45" s="27" t="s">
        <v>75</v>
      </c>
    </row>
    <row r="46" spans="2:38" ht="11.25" customHeight="1" collapsed="1" x14ac:dyDescent="0.2">
      <c r="B46" s="26" t="s">
        <v>76</v>
      </c>
      <c r="C46" s="4">
        <v>7300</v>
      </c>
      <c r="D46" s="4">
        <v>10690</v>
      </c>
      <c r="E46" s="4">
        <v>13999</v>
      </c>
      <c r="F46" s="4">
        <v>19126.5239</v>
      </c>
      <c r="G46" s="4">
        <v>20133.127</v>
      </c>
      <c r="H46" s="4">
        <v>24328.844000000001</v>
      </c>
      <c r="I46" s="4">
        <v>27609.18</v>
      </c>
      <c r="J46" s="4">
        <v>31375.02</v>
      </c>
      <c r="K46" s="4">
        <v>36072.551960068835</v>
      </c>
      <c r="L46" s="4">
        <v>40168.480000000003</v>
      </c>
      <c r="M46" s="75">
        <v>44784.97</v>
      </c>
      <c r="N46" s="75">
        <v>50250.119999999995</v>
      </c>
      <c r="O46" s="75">
        <v>55876.376513529998</v>
      </c>
      <c r="P46" s="75">
        <v>60028.585785340001</v>
      </c>
      <c r="Q46" s="75">
        <v>69892.199893797486</v>
      </c>
      <c r="R46" s="75">
        <v>76199.188294972497</v>
      </c>
      <c r="S46" s="75">
        <v>96724.55469727196</v>
      </c>
      <c r="T46" s="75">
        <v>106207</v>
      </c>
      <c r="U46" s="75">
        <v>113894</v>
      </c>
      <c r="V46" s="75">
        <v>120269</v>
      </c>
      <c r="W46" s="75">
        <v>127644</v>
      </c>
      <c r="X46" s="75">
        <v>136336</v>
      </c>
      <c r="Y46" s="75">
        <v>141166</v>
      </c>
      <c r="Z46" s="75">
        <v>152591</v>
      </c>
      <c r="AA46" s="75">
        <v>162145.75</v>
      </c>
      <c r="AB46" s="76">
        <v>168249.33000000002</v>
      </c>
      <c r="AC46" s="76">
        <v>175628.28999999998</v>
      </c>
      <c r="AD46" s="118">
        <v>179363.69999999998</v>
      </c>
      <c r="AE46" s="118">
        <v>199456.76</v>
      </c>
      <c r="AF46" s="118">
        <v>216514.87999999998</v>
      </c>
      <c r="AG46" s="118">
        <v>226787.80000000002</v>
      </c>
      <c r="AH46" s="118">
        <v>251791.12</v>
      </c>
      <c r="AI46" s="27" t="s">
        <v>77</v>
      </c>
    </row>
    <row r="47" spans="2:38" ht="11.25" customHeight="1" outlineLevel="2" x14ac:dyDescent="0.2">
      <c r="B47" s="111" t="s">
        <v>78</v>
      </c>
      <c r="C47" s="59">
        <v>7300</v>
      </c>
      <c r="D47" s="59">
        <v>10690</v>
      </c>
      <c r="E47" s="59">
        <v>13713</v>
      </c>
      <c r="F47" s="59">
        <v>17871.165000000001</v>
      </c>
      <c r="G47" s="59">
        <v>18533.242000000002</v>
      </c>
      <c r="H47" s="59">
        <v>21934.315000000002</v>
      </c>
      <c r="I47" s="59">
        <v>25016.94</v>
      </c>
      <c r="J47" s="59">
        <v>28948.21</v>
      </c>
      <c r="K47" s="59">
        <v>33103.69</v>
      </c>
      <c r="L47" s="59">
        <v>36564.480000000003</v>
      </c>
      <c r="M47" s="77">
        <v>40419.440000000002</v>
      </c>
      <c r="N47" s="77">
        <v>44490.239999999998</v>
      </c>
      <c r="O47" s="77">
        <v>49006.019197959999</v>
      </c>
      <c r="P47" s="77">
        <v>53783.044890030003</v>
      </c>
      <c r="Q47" s="77">
        <v>60823.798537949995</v>
      </c>
      <c r="R47" s="77">
        <v>65823.019364070002</v>
      </c>
      <c r="S47" s="77">
        <v>73744.468796561967</v>
      </c>
      <c r="T47" s="77">
        <v>79316</v>
      </c>
      <c r="U47" s="77">
        <v>85265</v>
      </c>
      <c r="V47" s="77">
        <v>89860</v>
      </c>
      <c r="W47" s="77">
        <v>95598</v>
      </c>
      <c r="X47" s="77">
        <v>102794</v>
      </c>
      <c r="Y47" s="77">
        <v>107309</v>
      </c>
      <c r="Z47" s="77">
        <v>114276</v>
      </c>
      <c r="AA47" s="77">
        <v>119081.32</v>
      </c>
      <c r="AB47" s="78">
        <v>125363.56</v>
      </c>
      <c r="AC47" s="78">
        <v>131238.10999999999</v>
      </c>
      <c r="AD47" s="119">
        <v>134150.82</v>
      </c>
      <c r="AE47" s="119">
        <v>148029.81</v>
      </c>
      <c r="AF47" s="119">
        <v>163036.71</v>
      </c>
      <c r="AG47" s="119">
        <v>170238.66</v>
      </c>
      <c r="AH47" s="119">
        <v>188626.48</v>
      </c>
      <c r="AI47" s="30" t="s">
        <v>79</v>
      </c>
    </row>
    <row r="48" spans="2:38" ht="11.25" customHeight="1" outlineLevel="2" x14ac:dyDescent="0.2">
      <c r="B48" s="111" t="s">
        <v>80</v>
      </c>
      <c r="C48" s="59"/>
      <c r="D48" s="59"/>
      <c r="E48" s="59">
        <v>286</v>
      </c>
      <c r="F48" s="59">
        <v>1255.3588999999999</v>
      </c>
      <c r="G48" s="59">
        <v>1599.885</v>
      </c>
      <c r="H48" s="59">
        <v>2394.529</v>
      </c>
      <c r="I48" s="59">
        <v>2592.2399999999998</v>
      </c>
      <c r="J48" s="59">
        <v>2426.81</v>
      </c>
      <c r="K48" s="59">
        <v>2968.8619600688303</v>
      </c>
      <c r="L48" s="59">
        <v>3604</v>
      </c>
      <c r="M48" s="77">
        <v>4365.53</v>
      </c>
      <c r="N48" s="77">
        <v>5759.88</v>
      </c>
      <c r="O48" s="77">
        <v>6870.3573155699987</v>
      </c>
      <c r="P48" s="77">
        <v>6245.5408953099995</v>
      </c>
      <c r="Q48" s="77">
        <v>9068.4013558474981</v>
      </c>
      <c r="R48" s="77">
        <v>10376.168930902491</v>
      </c>
      <c r="S48" s="77">
        <v>22980.085900709997</v>
      </c>
      <c r="T48" s="77">
        <v>25141</v>
      </c>
      <c r="U48" s="77">
        <v>26974</v>
      </c>
      <c r="V48" s="77">
        <v>28828</v>
      </c>
      <c r="W48" s="77">
        <v>30147</v>
      </c>
      <c r="X48" s="77">
        <v>32225</v>
      </c>
      <c r="Y48" s="77">
        <v>32695</v>
      </c>
      <c r="Z48" s="77">
        <v>34796</v>
      </c>
      <c r="AA48" s="77">
        <v>39090.06</v>
      </c>
      <c r="AB48" s="78">
        <v>40154.480000000003</v>
      </c>
      <c r="AC48" s="78">
        <v>42118.44</v>
      </c>
      <c r="AD48" s="119">
        <v>43289.3</v>
      </c>
      <c r="AE48" s="119">
        <v>49130.31</v>
      </c>
      <c r="AF48" s="119">
        <v>52244.45</v>
      </c>
      <c r="AG48" s="119">
        <v>55212.76</v>
      </c>
      <c r="AH48" s="119">
        <v>58771.02</v>
      </c>
      <c r="AI48" s="30" t="s">
        <v>39</v>
      </c>
    </row>
    <row r="49" spans="2:35" ht="11.25" customHeight="1" outlineLevel="2" x14ac:dyDescent="0.2">
      <c r="B49" s="111" t="s">
        <v>81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77"/>
      <c r="N49" s="77"/>
      <c r="O49" s="77"/>
      <c r="P49" s="77"/>
      <c r="Q49" s="77"/>
      <c r="R49" s="77"/>
      <c r="S49" s="77"/>
      <c r="T49" s="77">
        <v>1750</v>
      </c>
      <c r="U49" s="77">
        <v>1655</v>
      </c>
      <c r="V49" s="77">
        <v>1581</v>
      </c>
      <c r="W49" s="77">
        <v>1899</v>
      </c>
      <c r="X49" s="77">
        <v>1317</v>
      </c>
      <c r="Y49" s="77">
        <v>1162</v>
      </c>
      <c r="Z49" s="77">
        <v>3519</v>
      </c>
      <c r="AA49" s="77">
        <v>3974.37</v>
      </c>
      <c r="AB49" s="78">
        <v>2731.29</v>
      </c>
      <c r="AC49" s="78">
        <v>2271.7399999999998</v>
      </c>
      <c r="AD49" s="119">
        <v>1923.58</v>
      </c>
      <c r="AE49" s="119">
        <v>2296.64</v>
      </c>
      <c r="AF49" s="119">
        <v>1233.72</v>
      </c>
      <c r="AG49" s="119">
        <v>1336.38</v>
      </c>
      <c r="AH49" s="119">
        <v>4393.62</v>
      </c>
      <c r="AI49" s="30" t="s">
        <v>82</v>
      </c>
    </row>
    <row r="50" spans="2:35" ht="11.25" customHeight="1" x14ac:dyDescent="0.2">
      <c r="B50" s="136" t="s">
        <v>83</v>
      </c>
      <c r="C50" s="4"/>
      <c r="D50" s="4"/>
      <c r="E50" s="4"/>
      <c r="F50" s="4"/>
      <c r="G50" s="4"/>
      <c r="H50" s="4"/>
      <c r="I50" s="4">
        <v>6285.3969999999999</v>
      </c>
      <c r="J50" s="4">
        <v>6012.3011699999997</v>
      </c>
      <c r="K50" s="4">
        <v>7386.3799999999992</v>
      </c>
      <c r="L50" s="4">
        <v>12288.087273963451</v>
      </c>
      <c r="M50" s="75">
        <v>14243.73</v>
      </c>
      <c r="N50" s="75">
        <v>15904</v>
      </c>
      <c r="O50" s="75">
        <v>19999</v>
      </c>
      <c r="P50" s="75">
        <v>22712.684339999934</v>
      </c>
      <c r="Q50" s="75">
        <v>21339.612700000085</v>
      </c>
      <c r="R50" s="75">
        <v>27079.020249999994</v>
      </c>
      <c r="S50" s="75">
        <v>33582.800000000003</v>
      </c>
      <c r="T50" s="75">
        <v>30764</v>
      </c>
      <c r="U50" s="75">
        <v>28119</v>
      </c>
      <c r="V50" s="75">
        <v>27333</v>
      </c>
      <c r="W50" s="75">
        <v>29787</v>
      </c>
      <c r="X50" s="75">
        <v>32985</v>
      </c>
      <c r="Y50" s="75">
        <v>34066</v>
      </c>
      <c r="Z50" s="75">
        <v>43580</v>
      </c>
      <c r="AA50" s="75">
        <v>46486.67</v>
      </c>
      <c r="AB50" s="76">
        <v>49615.41</v>
      </c>
      <c r="AC50" s="76">
        <v>56226.75</v>
      </c>
      <c r="AD50" s="118">
        <v>51626.37</v>
      </c>
      <c r="AE50" s="118">
        <v>52585.279999999999</v>
      </c>
      <c r="AF50" s="118">
        <v>58693.599999999999</v>
      </c>
      <c r="AG50" s="118">
        <v>68841.319999999992</v>
      </c>
      <c r="AH50" s="118">
        <v>74406.510000000009</v>
      </c>
      <c r="AI50" s="27" t="s">
        <v>84</v>
      </c>
    </row>
    <row r="51" spans="2:35" ht="11.25" customHeight="1" outlineLevel="1" x14ac:dyDescent="0.2">
      <c r="B51" s="111" t="s">
        <v>85</v>
      </c>
      <c r="C51" s="59"/>
      <c r="D51" s="59"/>
      <c r="E51" s="59"/>
      <c r="F51" s="59"/>
      <c r="G51" s="59"/>
      <c r="H51" s="59"/>
      <c r="I51" s="59">
        <v>5134</v>
      </c>
      <c r="J51" s="59">
        <v>4594.78</v>
      </c>
      <c r="K51" s="59">
        <v>4943.28</v>
      </c>
      <c r="L51" s="59">
        <v>9072.5796725544096</v>
      </c>
      <c r="M51" s="77">
        <v>6626.55</v>
      </c>
      <c r="N51" s="77">
        <v>6617</v>
      </c>
      <c r="O51" s="77">
        <v>7516</v>
      </c>
      <c r="P51" s="77">
        <v>11496.684339999934</v>
      </c>
      <c r="Q51" s="77">
        <v>11973.152510000085</v>
      </c>
      <c r="R51" s="77">
        <v>15772.190819999994</v>
      </c>
      <c r="S51" s="77">
        <v>21433.897779999999</v>
      </c>
      <c r="T51" s="77">
        <v>18866</v>
      </c>
      <c r="U51" s="77">
        <v>16328</v>
      </c>
      <c r="V51" s="77">
        <v>16473.7</v>
      </c>
      <c r="W51" s="77">
        <v>18962.3</v>
      </c>
      <c r="X51" s="77">
        <v>20538</v>
      </c>
      <c r="Y51" s="77">
        <v>22366</v>
      </c>
      <c r="Z51" s="77">
        <v>28629</v>
      </c>
      <c r="AA51" s="77">
        <v>28039.339999999997</v>
      </c>
      <c r="AB51" s="78">
        <v>27752.610000000004</v>
      </c>
      <c r="AC51" s="78">
        <v>33124.44</v>
      </c>
      <c r="AD51" s="119">
        <v>29651.38</v>
      </c>
      <c r="AE51" s="119">
        <v>25226.46</v>
      </c>
      <c r="AF51" s="119">
        <f>AF50-AF52</f>
        <v>30495.82</v>
      </c>
      <c r="AG51" s="119">
        <f>AG50-AG52</f>
        <v>33935.759999999995</v>
      </c>
      <c r="AH51" s="119">
        <f>AH50-AH52</f>
        <v>37499.290000000008</v>
      </c>
      <c r="AI51" s="30" t="s">
        <v>86</v>
      </c>
    </row>
    <row r="52" spans="2:35" ht="11.25" customHeight="1" outlineLevel="1" x14ac:dyDescent="0.2">
      <c r="B52" s="111" t="s">
        <v>87</v>
      </c>
      <c r="C52" s="59"/>
      <c r="D52" s="59"/>
      <c r="E52" s="59"/>
      <c r="F52" s="59"/>
      <c r="G52" s="59"/>
      <c r="H52" s="59"/>
      <c r="I52" s="59">
        <v>1151.3969999999999</v>
      </c>
      <c r="J52" s="59">
        <v>1417.52117</v>
      </c>
      <c r="K52" s="59">
        <v>2443.1</v>
      </c>
      <c r="L52" s="59">
        <v>3215.50760140904</v>
      </c>
      <c r="M52" s="77">
        <v>7617.18</v>
      </c>
      <c r="N52" s="77">
        <v>9287</v>
      </c>
      <c r="O52" s="77">
        <v>12483</v>
      </c>
      <c r="P52" s="77">
        <v>11216</v>
      </c>
      <c r="Q52" s="77">
        <v>9366.4601899999998</v>
      </c>
      <c r="R52" s="77">
        <v>11306.82943</v>
      </c>
      <c r="S52" s="77">
        <v>12148.902220000002</v>
      </c>
      <c r="T52" s="77">
        <v>11898</v>
      </c>
      <c r="U52" s="77">
        <v>11791</v>
      </c>
      <c r="V52" s="77">
        <v>10859.3</v>
      </c>
      <c r="W52" s="77">
        <v>10824.7</v>
      </c>
      <c r="X52" s="77">
        <v>12447</v>
      </c>
      <c r="Y52" s="77">
        <v>11700</v>
      </c>
      <c r="Z52" s="77">
        <v>14951</v>
      </c>
      <c r="AA52" s="77">
        <v>18447.330000000002</v>
      </c>
      <c r="AB52" s="78">
        <v>21862.799999999999</v>
      </c>
      <c r="AC52" s="78">
        <v>23102.309999999998</v>
      </c>
      <c r="AD52" s="119">
        <v>21974.99</v>
      </c>
      <c r="AE52" s="119">
        <v>25790.87</v>
      </c>
      <c r="AF52" s="119">
        <v>28197.78</v>
      </c>
      <c r="AG52" s="119">
        <v>34905.56</v>
      </c>
      <c r="AH52" s="119">
        <v>36907.22</v>
      </c>
      <c r="AI52" s="30" t="s">
        <v>189</v>
      </c>
    </row>
    <row r="53" spans="2:35" ht="11.25" hidden="1" customHeight="1" outlineLevel="1" x14ac:dyDescent="0.2">
      <c r="B53" s="111" t="s">
        <v>88</v>
      </c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101"/>
      <c r="AC53" s="101"/>
      <c r="AD53" s="122"/>
      <c r="AE53" s="122"/>
      <c r="AF53" s="122"/>
      <c r="AG53" s="122"/>
      <c r="AH53" s="122"/>
      <c r="AI53" s="30" t="s">
        <v>190</v>
      </c>
    </row>
    <row r="54" spans="2:35" ht="11.25" hidden="1" customHeight="1" outlineLevel="1" x14ac:dyDescent="0.2">
      <c r="B54" s="111" t="s">
        <v>89</v>
      </c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8"/>
      <c r="AC54" s="78"/>
      <c r="AD54" s="119"/>
      <c r="AE54" s="119"/>
      <c r="AF54" s="119"/>
      <c r="AG54" s="119"/>
      <c r="AH54" s="119"/>
      <c r="AI54" s="30" t="s">
        <v>191</v>
      </c>
    </row>
    <row r="55" spans="2:35" ht="11.25" customHeight="1" x14ac:dyDescent="0.2">
      <c r="B55" s="136" t="s">
        <v>90</v>
      </c>
      <c r="C55" s="4">
        <v>6534</v>
      </c>
      <c r="D55" s="4">
        <v>6624</v>
      </c>
      <c r="E55" s="4">
        <v>6932</v>
      </c>
      <c r="F55" s="4">
        <v>6758.1720699999996</v>
      </c>
      <c r="G55" s="4">
        <v>7467.2998700000007</v>
      </c>
      <c r="H55" s="4">
        <v>8008.8380999999999</v>
      </c>
      <c r="I55" s="4">
        <v>8320.2851300000002</v>
      </c>
      <c r="J55" s="4">
        <v>8580.43</v>
      </c>
      <c r="K55" s="4">
        <v>8819.518329999999</v>
      </c>
      <c r="L55" s="4">
        <v>8713.26</v>
      </c>
      <c r="M55" s="75">
        <v>8822.58</v>
      </c>
      <c r="N55" s="75">
        <v>11507.06</v>
      </c>
      <c r="O55" s="75">
        <v>10218.313990000001</v>
      </c>
      <c r="P55" s="75">
        <v>13775.0358</v>
      </c>
      <c r="Q55" s="75">
        <v>15268.056059999999</v>
      </c>
      <c r="R55" s="75">
        <v>17749.61997</v>
      </c>
      <c r="S55" s="75">
        <v>20867.180069999999</v>
      </c>
      <c r="T55" s="75">
        <v>18688</v>
      </c>
      <c r="U55" s="75">
        <v>18745</v>
      </c>
      <c r="V55" s="75">
        <v>20694</v>
      </c>
      <c r="W55" s="75">
        <v>23161</v>
      </c>
      <c r="X55" s="75">
        <v>25520</v>
      </c>
      <c r="Y55" s="75">
        <v>20244</v>
      </c>
      <c r="Z55" s="75">
        <v>22696</v>
      </c>
      <c r="AA55" s="75">
        <v>23357.34</v>
      </c>
      <c r="AB55" s="76">
        <v>22003.809999999998</v>
      </c>
      <c r="AC55" s="76">
        <v>24256.65</v>
      </c>
      <c r="AD55" s="118">
        <v>28703.21</v>
      </c>
      <c r="AE55" s="118">
        <v>29148.68</v>
      </c>
      <c r="AF55" s="118">
        <v>30305.930000000004</v>
      </c>
      <c r="AG55" s="118">
        <v>30947.565999999999</v>
      </c>
      <c r="AH55" s="118">
        <v>30931.100000000002</v>
      </c>
      <c r="AI55" s="27" t="s">
        <v>91</v>
      </c>
    </row>
    <row r="56" spans="2:35" ht="11.25" customHeight="1" outlineLevel="2" x14ac:dyDescent="0.2">
      <c r="B56" s="69" t="s">
        <v>92</v>
      </c>
      <c r="C56" s="59">
        <v>4191</v>
      </c>
      <c r="D56" s="59">
        <v>2186</v>
      </c>
      <c r="E56" s="59">
        <v>2504</v>
      </c>
      <c r="F56" s="59">
        <v>2162.8482599999998</v>
      </c>
      <c r="G56" s="59">
        <v>2203.9485</v>
      </c>
      <c r="H56" s="59">
        <v>1621.29991</v>
      </c>
      <c r="I56" s="59">
        <v>1449.8351299999999</v>
      </c>
      <c r="J56" s="59">
        <v>1919.04</v>
      </c>
      <c r="K56" s="59">
        <v>1881.3819000000001</v>
      </c>
      <c r="L56" s="59">
        <v>1115.27</v>
      </c>
      <c r="M56" s="77">
        <v>998.74</v>
      </c>
      <c r="N56" s="77">
        <v>1020.85</v>
      </c>
      <c r="O56" s="77">
        <v>914.94059000000004</v>
      </c>
      <c r="P56" s="77">
        <v>937.38715000000002</v>
      </c>
      <c r="Q56" s="77">
        <v>868.64877999999999</v>
      </c>
      <c r="R56" s="77">
        <v>824.56371999999999</v>
      </c>
      <c r="S56" s="77">
        <v>868.22937000000002</v>
      </c>
      <c r="T56" s="77">
        <v>982</v>
      </c>
      <c r="U56" s="77">
        <v>876</v>
      </c>
      <c r="V56" s="77">
        <v>984</v>
      </c>
      <c r="W56" s="77">
        <v>800</v>
      </c>
      <c r="X56" s="77">
        <v>912</v>
      </c>
      <c r="Y56" s="77">
        <v>615</v>
      </c>
      <c r="Z56" s="77">
        <v>691</v>
      </c>
      <c r="AA56" s="77">
        <v>345.69</v>
      </c>
      <c r="AB56" s="78">
        <v>335.68</v>
      </c>
      <c r="AC56" s="78">
        <v>504.99</v>
      </c>
      <c r="AD56" s="119">
        <v>887.52000000000044</v>
      </c>
      <c r="AE56" s="119">
        <v>951.98</v>
      </c>
      <c r="AF56" s="119">
        <v>745.56</v>
      </c>
      <c r="AG56" s="119">
        <v>858.04</v>
      </c>
      <c r="AH56" s="119">
        <v>831.65</v>
      </c>
      <c r="AI56" s="138" t="s">
        <v>93</v>
      </c>
    </row>
    <row r="57" spans="2:35" ht="11.25" customHeight="1" outlineLevel="2" x14ac:dyDescent="0.2">
      <c r="B57" s="69" t="s">
        <v>94</v>
      </c>
      <c r="C57" s="59">
        <v>2159</v>
      </c>
      <c r="D57" s="59">
        <v>3723</v>
      </c>
      <c r="E57" s="59">
        <v>3698</v>
      </c>
      <c r="F57" s="59">
        <v>3795.3238099999999</v>
      </c>
      <c r="G57" s="59">
        <v>4273.3513700000003</v>
      </c>
      <c r="H57" s="59">
        <v>6167.5381900000002</v>
      </c>
      <c r="I57" s="59">
        <v>6360.45</v>
      </c>
      <c r="J57" s="59">
        <v>6661.39</v>
      </c>
      <c r="K57" s="59">
        <v>6938.1364299999996</v>
      </c>
      <c r="L57" s="59">
        <v>7597.99</v>
      </c>
      <c r="M57" s="77">
        <v>7823.84</v>
      </c>
      <c r="N57" s="77">
        <v>10486.21</v>
      </c>
      <c r="O57" s="77">
        <v>9303.3734000000004</v>
      </c>
      <c r="P57" s="77">
        <v>12837.648649999999</v>
      </c>
      <c r="Q57" s="77">
        <v>13491.407279999999</v>
      </c>
      <c r="R57" s="77">
        <v>15925.05625</v>
      </c>
      <c r="S57" s="77">
        <v>16060.4017</v>
      </c>
      <c r="T57" s="77">
        <v>16706</v>
      </c>
      <c r="U57" s="77">
        <v>16369</v>
      </c>
      <c r="V57" s="77">
        <v>18011</v>
      </c>
      <c r="W57" s="77">
        <v>19370</v>
      </c>
      <c r="X57" s="77">
        <v>22849</v>
      </c>
      <c r="Y57" s="77">
        <v>17662</v>
      </c>
      <c r="Z57" s="77">
        <v>20026</v>
      </c>
      <c r="AA57" s="77">
        <v>20713.79</v>
      </c>
      <c r="AB57" s="78">
        <v>20670.919999999998</v>
      </c>
      <c r="AC57" s="78">
        <v>20188.91</v>
      </c>
      <c r="AD57" s="119">
        <v>23995.879999999997</v>
      </c>
      <c r="AE57" s="119">
        <v>23980.61</v>
      </c>
      <c r="AF57" s="119">
        <v>25463.88</v>
      </c>
      <c r="AG57" s="119">
        <v>25686.23</v>
      </c>
      <c r="AH57" s="119">
        <v>26840.59</v>
      </c>
      <c r="AI57" s="138" t="s">
        <v>95</v>
      </c>
    </row>
    <row r="58" spans="2:35" ht="11.25" customHeight="1" outlineLevel="2" x14ac:dyDescent="0.2">
      <c r="B58" s="69" t="s">
        <v>96</v>
      </c>
      <c r="C58" s="59">
        <v>184</v>
      </c>
      <c r="D58" s="59">
        <v>715</v>
      </c>
      <c r="E58" s="59">
        <v>500</v>
      </c>
      <c r="F58" s="59">
        <v>500</v>
      </c>
      <c r="G58" s="59">
        <v>320</v>
      </c>
      <c r="H58" s="59"/>
      <c r="I58" s="59"/>
      <c r="J58" s="59"/>
      <c r="K58" s="59"/>
      <c r="L58" s="59"/>
      <c r="M58" s="77"/>
      <c r="N58" s="77"/>
      <c r="O58" s="77"/>
      <c r="P58" s="77"/>
      <c r="Q58" s="77"/>
      <c r="R58" s="77">
        <v>1000</v>
      </c>
      <c r="S58" s="77">
        <v>2200</v>
      </c>
      <c r="T58" s="77">
        <v>1000</v>
      </c>
      <c r="U58" s="77">
        <v>1500</v>
      </c>
      <c r="V58" s="77">
        <v>1699</v>
      </c>
      <c r="W58" s="77">
        <v>2991</v>
      </c>
      <c r="X58" s="77">
        <v>1759</v>
      </c>
      <c r="Y58" s="77">
        <v>1967</v>
      </c>
      <c r="Z58" s="77">
        <v>1979</v>
      </c>
      <c r="AA58" s="77">
        <v>2297.86</v>
      </c>
      <c r="AB58" s="78">
        <v>997.21</v>
      </c>
      <c r="AC58" s="78">
        <v>1198.75</v>
      </c>
      <c r="AD58" s="119">
        <v>999.52</v>
      </c>
      <c r="AE58" s="119">
        <v>913.09</v>
      </c>
      <c r="AF58" s="119">
        <v>996.49</v>
      </c>
      <c r="AG58" s="119">
        <v>1097.78</v>
      </c>
      <c r="AH58" s="119">
        <v>1058.8599999999999</v>
      </c>
      <c r="AI58" s="138" t="s">
        <v>97</v>
      </c>
    </row>
    <row r="59" spans="2:35" ht="11.25" hidden="1" customHeight="1" outlineLevel="2" x14ac:dyDescent="0.2">
      <c r="B59" s="69" t="s">
        <v>98</v>
      </c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77"/>
      <c r="N59" s="77"/>
      <c r="O59" s="77"/>
      <c r="P59" s="77"/>
      <c r="Q59" s="77">
        <v>408</v>
      </c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101"/>
      <c r="AC59" s="101"/>
      <c r="AD59" s="122"/>
      <c r="AE59" s="122">
        <v>3303</v>
      </c>
      <c r="AF59" s="122"/>
      <c r="AG59" s="122"/>
      <c r="AH59" s="122">
        <v>1058.8599999999999</v>
      </c>
      <c r="AI59" s="138" t="s">
        <v>99</v>
      </c>
    </row>
    <row r="60" spans="2:35" ht="11.25" hidden="1" customHeight="1" outlineLevel="2" x14ac:dyDescent="0.2">
      <c r="B60" s="69" t="s">
        <v>100</v>
      </c>
      <c r="C60" s="59"/>
      <c r="D60" s="59"/>
      <c r="E60" s="59">
        <v>230</v>
      </c>
      <c r="F60" s="59">
        <v>300</v>
      </c>
      <c r="G60" s="59">
        <v>670</v>
      </c>
      <c r="H60" s="59">
        <v>220</v>
      </c>
      <c r="I60" s="59">
        <v>510</v>
      </c>
      <c r="J60" s="59"/>
      <c r="K60" s="59"/>
      <c r="L60" s="59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101"/>
      <c r="AC60" s="101"/>
      <c r="AD60" s="122"/>
      <c r="AE60" s="122"/>
      <c r="AF60" s="122"/>
      <c r="AG60" s="122"/>
      <c r="AH60" s="122"/>
      <c r="AI60" s="138" t="s">
        <v>101</v>
      </c>
    </row>
    <row r="61" spans="2:35" ht="11.25" hidden="1" customHeight="1" outlineLevel="2" x14ac:dyDescent="0.2">
      <c r="B61" s="69" t="s">
        <v>102</v>
      </c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77"/>
      <c r="N61" s="77"/>
      <c r="O61" s="77"/>
      <c r="P61" s="77"/>
      <c r="Q61" s="77">
        <v>500</v>
      </c>
      <c r="R61" s="77"/>
      <c r="S61" s="77">
        <v>1738.549</v>
      </c>
      <c r="T61" s="77"/>
      <c r="U61" s="77"/>
      <c r="V61" s="77"/>
      <c r="W61" s="77"/>
      <c r="X61" s="77"/>
      <c r="Y61" s="77"/>
      <c r="Z61" s="77"/>
      <c r="AA61" s="77"/>
      <c r="AB61" s="101"/>
      <c r="AC61" s="101"/>
      <c r="AD61" s="122"/>
      <c r="AE61" s="122"/>
      <c r="AF61" s="122"/>
      <c r="AG61" s="122"/>
      <c r="AH61" s="122"/>
      <c r="AI61" s="139" t="s">
        <v>82</v>
      </c>
    </row>
    <row r="62" spans="2:35" ht="11.25" customHeight="1" outlineLevel="2" x14ac:dyDescent="0.2">
      <c r="B62" s="69" t="s">
        <v>208</v>
      </c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101"/>
      <c r="AC62" s="101">
        <v>2364</v>
      </c>
      <c r="AD62" s="119">
        <v>2820.29</v>
      </c>
      <c r="AE62" s="119">
        <v>3303</v>
      </c>
      <c r="AF62" s="119">
        <v>3100</v>
      </c>
      <c r="AG62" s="119">
        <v>3305.5160000000001</v>
      </c>
      <c r="AH62" s="119">
        <v>2200</v>
      </c>
      <c r="AI62" s="139" t="s">
        <v>209</v>
      </c>
    </row>
    <row r="63" spans="2:35" ht="11.25" customHeight="1" x14ac:dyDescent="0.2">
      <c r="B63" s="137" t="s">
        <v>103</v>
      </c>
      <c r="C63" s="4">
        <v>11242</v>
      </c>
      <c r="D63" s="4">
        <v>6318</v>
      </c>
      <c r="E63" s="4">
        <v>19108</v>
      </c>
      <c r="F63" s="4">
        <v>16567.980150000003</v>
      </c>
      <c r="G63" s="4">
        <v>13859.023730000001</v>
      </c>
      <c r="H63" s="4">
        <v>24215.34</v>
      </c>
      <c r="I63" s="4">
        <v>34120.089999999997</v>
      </c>
      <c r="J63" s="4">
        <v>36274</v>
      </c>
      <c r="K63" s="4">
        <v>43396.747220000005</v>
      </c>
      <c r="L63" s="4">
        <v>37925.127</v>
      </c>
      <c r="M63" s="75">
        <v>31471.78</v>
      </c>
      <c r="N63" s="75">
        <v>38265.762999999999</v>
      </c>
      <c r="O63" s="75">
        <v>38375.11428943721</v>
      </c>
      <c r="P63" s="75">
        <v>51108.077033920992</v>
      </c>
      <c r="Q63" s="75">
        <v>57039.550116049992</v>
      </c>
      <c r="R63" s="75">
        <v>93782.947913294993</v>
      </c>
      <c r="S63" s="75">
        <v>95881.045493214348</v>
      </c>
      <c r="T63" s="75">
        <v>67492</v>
      </c>
      <c r="U63" s="75">
        <v>70679</v>
      </c>
      <c r="V63" s="75">
        <v>61655.8</v>
      </c>
      <c r="W63" s="75">
        <v>65477</v>
      </c>
      <c r="X63" s="75">
        <v>60749</v>
      </c>
      <c r="Y63" s="75">
        <v>63059</v>
      </c>
      <c r="Z63" s="75">
        <v>59478</v>
      </c>
      <c r="AA63" s="75">
        <v>68455.28</v>
      </c>
      <c r="AB63" s="76">
        <v>78434.38</v>
      </c>
      <c r="AC63" s="76">
        <v>74992.61</v>
      </c>
      <c r="AD63" s="118">
        <f>85080.63+AD70</f>
        <v>101671.81</v>
      </c>
      <c r="AE63" s="118">
        <f>AE64+AE65+AE66+AE70</f>
        <v>128044.12</v>
      </c>
      <c r="AF63" s="118">
        <f>AF64+AF65+AF66+AF70</f>
        <v>112118.95000000001</v>
      </c>
      <c r="AG63" s="118">
        <f>AG64+AG65+AG66+AG70</f>
        <v>119052.5</v>
      </c>
      <c r="AH63" s="118">
        <v>115432.79000000001</v>
      </c>
      <c r="AI63" s="140" t="s">
        <v>104</v>
      </c>
    </row>
    <row r="64" spans="2:35" ht="11.25" customHeight="1" outlineLevel="1" x14ac:dyDescent="0.2">
      <c r="B64" s="69" t="s">
        <v>105</v>
      </c>
      <c r="C64" s="59">
        <v>5664</v>
      </c>
      <c r="D64" s="59">
        <v>6318</v>
      </c>
      <c r="E64" s="59">
        <v>11215</v>
      </c>
      <c r="F64" s="59">
        <v>8960.4886700000006</v>
      </c>
      <c r="G64" s="59">
        <v>6384.5657499999998</v>
      </c>
      <c r="H64" s="59">
        <v>10588.91</v>
      </c>
      <c r="I64" s="59">
        <v>16962.509999999998</v>
      </c>
      <c r="J64" s="59">
        <v>18461</v>
      </c>
      <c r="K64" s="59">
        <v>23955.024950000006</v>
      </c>
      <c r="L64" s="59">
        <v>19004.557000000001</v>
      </c>
      <c r="M64" s="77">
        <v>18305.169999999998</v>
      </c>
      <c r="N64" s="77">
        <v>27589.752999999997</v>
      </c>
      <c r="O64" s="77">
        <v>24321.448680000009</v>
      </c>
      <c r="P64" s="77">
        <v>35439.832919999993</v>
      </c>
      <c r="Q64" s="77">
        <v>48220.448079999995</v>
      </c>
      <c r="R64" s="77">
        <v>50046.035100061999</v>
      </c>
      <c r="S64" s="77">
        <v>75599.784860564192</v>
      </c>
      <c r="T64" s="77">
        <v>46642</v>
      </c>
      <c r="U64" s="77">
        <v>41097</v>
      </c>
      <c r="V64" s="77">
        <v>27398.400000000001</v>
      </c>
      <c r="W64" s="77">
        <v>36701</v>
      </c>
      <c r="X64" s="77">
        <v>33964</v>
      </c>
      <c r="Y64" s="77">
        <v>38133</v>
      </c>
      <c r="Z64" s="77">
        <v>39118</v>
      </c>
      <c r="AA64" s="77">
        <v>46176.82</v>
      </c>
      <c r="AB64" s="78">
        <v>51552.13</v>
      </c>
      <c r="AC64" s="78">
        <v>50640.61</v>
      </c>
      <c r="AD64" s="119">
        <v>59546.710000000006</v>
      </c>
      <c r="AE64" s="119">
        <v>72116.14</v>
      </c>
      <c r="AF64" s="119">
        <v>63674.87</v>
      </c>
      <c r="AG64" s="119">
        <v>88488.61</v>
      </c>
      <c r="AH64" s="119">
        <v>88902.63</v>
      </c>
      <c r="AI64" s="138" t="s">
        <v>106</v>
      </c>
    </row>
    <row r="65" spans="2:35" ht="11.25" customHeight="1" outlineLevel="1" x14ac:dyDescent="0.2">
      <c r="B65" s="111" t="s">
        <v>107</v>
      </c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>
        <v>0</v>
      </c>
      <c r="AB65" s="78">
        <v>672.47</v>
      </c>
      <c r="AC65" s="78">
        <v>890.37</v>
      </c>
      <c r="AD65" s="119">
        <v>1040.31</v>
      </c>
      <c r="AE65" s="119">
        <v>708.25</v>
      </c>
      <c r="AF65" s="119">
        <v>891.51</v>
      </c>
      <c r="AG65" s="119">
        <v>601.84</v>
      </c>
      <c r="AH65" s="119">
        <v>832.2</v>
      </c>
      <c r="AI65" s="139" t="s">
        <v>108</v>
      </c>
    </row>
    <row r="66" spans="2:35" ht="11.25" customHeight="1" outlineLevel="1" x14ac:dyDescent="0.2">
      <c r="B66" s="69" t="s">
        <v>109</v>
      </c>
      <c r="C66" s="59">
        <v>5578</v>
      </c>
      <c r="D66" s="59"/>
      <c r="E66" s="59">
        <v>7893</v>
      </c>
      <c r="F66" s="59">
        <v>7607.4914800000024</v>
      </c>
      <c r="G66" s="59">
        <v>7474.457980000001</v>
      </c>
      <c r="H66" s="59">
        <v>13626.43</v>
      </c>
      <c r="I66" s="59">
        <v>17157.580000000002</v>
      </c>
      <c r="J66" s="59">
        <v>17813</v>
      </c>
      <c r="K66" s="59">
        <v>19441.722269999998</v>
      </c>
      <c r="L66" s="59">
        <v>18920.57</v>
      </c>
      <c r="M66" s="77">
        <v>13166.61</v>
      </c>
      <c r="N66" s="77">
        <v>10676.01</v>
      </c>
      <c r="O66" s="77">
        <v>14053.665609437199</v>
      </c>
      <c r="P66" s="77">
        <v>15668.244113920999</v>
      </c>
      <c r="Q66" s="77">
        <v>8819.1020360499988</v>
      </c>
      <c r="R66" s="77">
        <v>43586.912813232993</v>
      </c>
      <c r="S66" s="77">
        <v>20281.260632650159</v>
      </c>
      <c r="T66" s="77">
        <v>20850</v>
      </c>
      <c r="U66" s="77">
        <v>27982</v>
      </c>
      <c r="V66" s="77">
        <v>34257.4</v>
      </c>
      <c r="W66" s="77">
        <v>28776</v>
      </c>
      <c r="X66" s="77">
        <v>26785</v>
      </c>
      <c r="Y66" s="77">
        <v>24926</v>
      </c>
      <c r="Z66" s="77">
        <v>20360</v>
      </c>
      <c r="AA66" s="77">
        <v>22278.46</v>
      </c>
      <c r="AB66" s="78">
        <v>26209.78</v>
      </c>
      <c r="AC66" s="78">
        <v>23461.63</v>
      </c>
      <c r="AD66" s="119">
        <v>24493.61</v>
      </c>
      <c r="AE66" s="119">
        <v>25699.119999999999</v>
      </c>
      <c r="AF66" s="119">
        <v>18676.05</v>
      </c>
      <c r="AG66" s="119">
        <v>13761.11</v>
      </c>
      <c r="AH66" s="119">
        <v>17426.53</v>
      </c>
      <c r="AI66" s="138" t="s">
        <v>110</v>
      </c>
    </row>
    <row r="67" spans="2:35" ht="11.25" customHeight="1" outlineLevel="1" x14ac:dyDescent="0.2">
      <c r="B67" s="69" t="s">
        <v>111</v>
      </c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8">
        <v>1313</v>
      </c>
      <c r="AD67" s="119">
        <v>1710</v>
      </c>
      <c r="AE67" s="119">
        <v>1537</v>
      </c>
      <c r="AF67" s="119">
        <v>567</v>
      </c>
      <c r="AG67" s="119">
        <v>873</v>
      </c>
      <c r="AH67" s="119">
        <v>308.12</v>
      </c>
      <c r="AI67" s="141" t="s">
        <v>192</v>
      </c>
    </row>
    <row r="68" spans="2:35" ht="11.25" hidden="1" customHeight="1" outlineLevel="1" x14ac:dyDescent="0.2">
      <c r="B68" s="69" t="s">
        <v>112</v>
      </c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77"/>
      <c r="N68" s="77"/>
      <c r="O68" s="77"/>
      <c r="P68" s="77"/>
      <c r="Q68" s="77"/>
      <c r="R68" s="77"/>
      <c r="S68" s="77"/>
      <c r="T68" s="77"/>
      <c r="U68" s="77">
        <v>1600</v>
      </c>
      <c r="V68" s="77"/>
      <c r="W68" s="77"/>
      <c r="X68" s="77"/>
      <c r="Y68" s="77"/>
      <c r="Z68" s="77"/>
      <c r="AA68" s="77"/>
      <c r="AB68" s="101"/>
      <c r="AC68" s="101"/>
      <c r="AD68" s="122"/>
      <c r="AE68" s="122"/>
      <c r="AF68" s="122"/>
      <c r="AG68" s="122"/>
      <c r="AH68" s="122"/>
      <c r="AI68" s="138" t="s">
        <v>193</v>
      </c>
    </row>
    <row r="69" spans="2:35" ht="11.25" hidden="1" customHeight="1" outlineLevel="1" x14ac:dyDescent="0.2">
      <c r="B69" s="69" t="s">
        <v>113</v>
      </c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77"/>
      <c r="N69" s="77"/>
      <c r="O69" s="77"/>
      <c r="P69" s="77"/>
      <c r="Q69" s="77"/>
      <c r="R69" s="77">
        <v>150</v>
      </c>
      <c r="S69" s="77"/>
      <c r="T69" s="77"/>
      <c r="U69" s="77"/>
      <c r="V69" s="77"/>
      <c r="W69" s="77"/>
      <c r="X69" s="77"/>
      <c r="Y69" s="77"/>
      <c r="Z69" s="77"/>
      <c r="AA69" s="77"/>
      <c r="AB69" s="101"/>
      <c r="AC69" s="101"/>
      <c r="AD69" s="122"/>
      <c r="AE69" s="122"/>
      <c r="AF69" s="122"/>
      <c r="AG69" s="122"/>
      <c r="AH69" s="122"/>
      <c r="AI69" s="138" t="s">
        <v>194</v>
      </c>
    </row>
    <row r="70" spans="2:35" ht="11.25" customHeight="1" outlineLevel="1" x14ac:dyDescent="0.2">
      <c r="B70" s="68" t="s">
        <v>205</v>
      </c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101"/>
      <c r="AC70" s="101"/>
      <c r="AD70" s="118">
        <f>AD71+AD72</f>
        <v>16591.18</v>
      </c>
      <c r="AE70" s="118">
        <f>AE71+AE72</f>
        <v>29520.61</v>
      </c>
      <c r="AF70" s="118">
        <v>28876.52</v>
      </c>
      <c r="AG70" s="118">
        <v>16200.94</v>
      </c>
      <c r="AH70" s="118">
        <v>8271.43</v>
      </c>
      <c r="AI70" s="138" t="s">
        <v>210</v>
      </c>
    </row>
    <row r="71" spans="2:35" ht="11.25" customHeight="1" outlineLevel="1" x14ac:dyDescent="0.2">
      <c r="B71" s="135" t="s">
        <v>207</v>
      </c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101"/>
      <c r="AC71" s="101"/>
      <c r="AD71" s="119">
        <v>7144.18</v>
      </c>
      <c r="AE71" s="119">
        <v>11400.25</v>
      </c>
      <c r="AF71" s="119">
        <v>7969.48</v>
      </c>
      <c r="AG71" s="119">
        <v>3716.61</v>
      </c>
      <c r="AH71" s="119">
        <v>542.64</v>
      </c>
      <c r="AI71" s="138" t="s">
        <v>211</v>
      </c>
    </row>
    <row r="72" spans="2:35" ht="11.25" customHeight="1" outlineLevel="1" x14ac:dyDescent="0.2">
      <c r="B72" s="135" t="s">
        <v>206</v>
      </c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101"/>
      <c r="AC72" s="101"/>
      <c r="AD72" s="119">
        <v>9447</v>
      </c>
      <c r="AE72" s="119">
        <v>18120.36</v>
      </c>
      <c r="AF72" s="119">
        <v>20907.04</v>
      </c>
      <c r="AG72" s="119">
        <v>12484.33</v>
      </c>
      <c r="AH72" s="119">
        <v>7728.79</v>
      </c>
      <c r="AI72" s="138" t="s">
        <v>212</v>
      </c>
    </row>
    <row r="73" spans="2:35" ht="11.25" hidden="1" customHeight="1" x14ac:dyDescent="0.2">
      <c r="B73" s="137" t="s">
        <v>114</v>
      </c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5">
        <v>33919</v>
      </c>
      <c r="Y73" s="75">
        <v>17597</v>
      </c>
      <c r="Z73" s="75"/>
      <c r="AA73" s="75"/>
      <c r="AB73" s="102"/>
      <c r="AC73" s="102"/>
      <c r="AD73" s="121"/>
      <c r="AE73" s="121"/>
      <c r="AF73" s="121"/>
      <c r="AG73" s="121"/>
      <c r="AH73" s="121"/>
      <c r="AI73" s="140" t="s">
        <v>115</v>
      </c>
    </row>
    <row r="74" spans="2:35" ht="11.25" hidden="1" customHeight="1" outlineLevel="1" x14ac:dyDescent="0.2">
      <c r="B74" s="69" t="s">
        <v>116</v>
      </c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>
        <v>9838</v>
      </c>
      <c r="Y74" s="77">
        <v>6111</v>
      </c>
      <c r="Z74" s="77"/>
      <c r="AA74" s="77"/>
      <c r="AB74" s="101"/>
      <c r="AC74" s="101"/>
      <c r="AD74" s="122"/>
      <c r="AE74" s="122"/>
      <c r="AF74" s="122"/>
      <c r="AG74" s="122"/>
      <c r="AH74" s="122"/>
      <c r="AI74" s="138" t="s">
        <v>117</v>
      </c>
    </row>
    <row r="75" spans="2:35" ht="11.25" hidden="1" customHeight="1" outlineLevel="1" x14ac:dyDescent="0.2">
      <c r="B75" s="69" t="s">
        <v>118</v>
      </c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>
        <v>12838</v>
      </c>
      <c r="Y75" s="77">
        <v>5666</v>
      </c>
      <c r="Z75" s="77"/>
      <c r="AA75" s="77"/>
      <c r="AB75" s="101"/>
      <c r="AC75" s="101"/>
      <c r="AD75" s="122"/>
      <c r="AE75" s="122"/>
      <c r="AF75" s="122"/>
      <c r="AG75" s="122"/>
      <c r="AH75" s="122"/>
      <c r="AI75" s="138" t="s">
        <v>119</v>
      </c>
    </row>
    <row r="76" spans="2:35" ht="11.25" hidden="1" customHeight="1" outlineLevel="1" x14ac:dyDescent="0.2">
      <c r="B76" s="69" t="s">
        <v>120</v>
      </c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>
        <v>11243</v>
      </c>
      <c r="Y76" s="77">
        <v>5820</v>
      </c>
      <c r="Z76" s="77"/>
      <c r="AA76" s="77"/>
      <c r="AB76" s="103"/>
      <c r="AC76" s="103"/>
      <c r="AD76" s="124"/>
      <c r="AE76" s="124"/>
      <c r="AF76" s="124"/>
      <c r="AG76" s="124"/>
      <c r="AH76" s="124"/>
      <c r="AI76" s="138" t="s">
        <v>121</v>
      </c>
    </row>
    <row r="77" spans="2:35" ht="11.25" customHeight="1" collapsed="1" x14ac:dyDescent="0.2">
      <c r="B77" s="137" t="s">
        <v>120</v>
      </c>
      <c r="C77" s="4"/>
      <c r="D77" s="4"/>
      <c r="E77" s="4"/>
      <c r="F77" s="4"/>
      <c r="G77" s="4"/>
      <c r="H77" s="4"/>
      <c r="I77" s="4">
        <v>461</v>
      </c>
      <c r="J77" s="4">
        <v>1024.954</v>
      </c>
      <c r="K77" s="4">
        <v>1886</v>
      </c>
      <c r="L77" s="4"/>
      <c r="M77" s="75"/>
      <c r="N77" s="75"/>
      <c r="O77" s="75"/>
      <c r="P77" s="75">
        <v>2847.7543113500001</v>
      </c>
      <c r="Q77" s="75">
        <v>3658</v>
      </c>
      <c r="R77" s="75">
        <v>7410.6900690000002</v>
      </c>
      <c r="S77" s="75">
        <v>84.597932000000014</v>
      </c>
      <c r="T77" s="75">
        <v>-5618</v>
      </c>
      <c r="U77" s="75"/>
      <c r="V77" s="75">
        <v>2000</v>
      </c>
      <c r="W77" s="75"/>
      <c r="X77" s="75">
        <v>1669</v>
      </c>
      <c r="Y77" s="75">
        <v>1000</v>
      </c>
      <c r="Z77" s="75">
        <v>5499</v>
      </c>
      <c r="AA77" s="75">
        <v>9217</v>
      </c>
      <c r="AB77" s="76">
        <v>368</v>
      </c>
      <c r="AC77" s="76">
        <v>53.09</v>
      </c>
      <c r="AD77" s="118">
        <v>988.2</v>
      </c>
      <c r="AE77" s="118">
        <v>3709</v>
      </c>
      <c r="AF77" s="118">
        <v>27907.22</v>
      </c>
      <c r="AG77" s="118">
        <v>3000</v>
      </c>
      <c r="AH77" s="118">
        <v>0</v>
      </c>
      <c r="AI77" s="140" t="s">
        <v>122</v>
      </c>
    </row>
    <row r="78" spans="2:35" ht="11.25" hidden="1" customHeight="1" outlineLevel="1" x14ac:dyDescent="0.2">
      <c r="B78" s="35" t="s">
        <v>123</v>
      </c>
      <c r="C78" s="59"/>
      <c r="D78" s="59"/>
      <c r="E78" s="59"/>
      <c r="F78" s="59"/>
      <c r="G78" s="59"/>
      <c r="H78" s="59"/>
      <c r="I78" s="59">
        <v>461</v>
      </c>
      <c r="J78" s="59">
        <v>1024.954</v>
      </c>
      <c r="K78" s="59">
        <v>1886</v>
      </c>
      <c r="L78" s="59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101"/>
      <c r="AC78" s="101"/>
      <c r="AD78" s="122"/>
      <c r="AE78" s="122"/>
      <c r="AF78" s="122"/>
      <c r="AG78" s="122"/>
      <c r="AH78" s="122"/>
      <c r="AI78" s="138" t="s">
        <v>195</v>
      </c>
    </row>
    <row r="79" spans="2:35" ht="11.25" hidden="1" customHeight="1" outlineLevel="1" x14ac:dyDescent="0.2">
      <c r="B79" s="35" t="s">
        <v>124</v>
      </c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77"/>
      <c r="N79" s="77"/>
      <c r="O79" s="77"/>
      <c r="P79" s="77"/>
      <c r="Q79" s="77"/>
      <c r="R79" s="77">
        <v>2390.3600690000003</v>
      </c>
      <c r="S79" s="77">
        <v>84.597932000000014</v>
      </c>
      <c r="T79" s="77"/>
      <c r="U79" s="77"/>
      <c r="V79" s="77"/>
      <c r="W79" s="77"/>
      <c r="X79" s="77"/>
      <c r="Y79" s="77"/>
      <c r="Z79" s="77"/>
      <c r="AA79" s="77"/>
      <c r="AB79" s="101"/>
      <c r="AC79" s="101"/>
      <c r="AD79" s="122"/>
      <c r="AE79" s="122"/>
      <c r="AF79" s="122"/>
      <c r="AG79" s="122"/>
      <c r="AH79" s="122"/>
      <c r="AI79" s="138" t="s">
        <v>196</v>
      </c>
    </row>
    <row r="80" spans="2:35" ht="11.25" hidden="1" customHeight="1" outlineLevel="1" x14ac:dyDescent="0.2">
      <c r="B80" s="2" t="s">
        <v>125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77"/>
      <c r="N80" s="77"/>
      <c r="O80" s="77"/>
      <c r="P80" s="77"/>
      <c r="Q80" s="77">
        <v>3000</v>
      </c>
      <c r="R80" s="77">
        <v>2520.33</v>
      </c>
      <c r="S80" s="77"/>
      <c r="T80" s="77"/>
      <c r="U80" s="77"/>
      <c r="V80" s="77">
        <v>2000</v>
      </c>
      <c r="W80" s="77"/>
      <c r="X80" s="77">
        <v>1500</v>
      </c>
      <c r="Y80" s="77">
        <v>5000</v>
      </c>
      <c r="Z80" s="77">
        <v>0</v>
      </c>
      <c r="AA80" s="77">
        <v>1450</v>
      </c>
      <c r="AB80" s="101"/>
      <c r="AC80" s="101"/>
      <c r="AD80" s="122"/>
      <c r="AE80" s="122"/>
      <c r="AF80" s="122"/>
      <c r="AG80" s="122"/>
      <c r="AH80" s="122"/>
      <c r="AI80" s="138" t="s">
        <v>197</v>
      </c>
    </row>
    <row r="81" spans="2:35" ht="11.25" hidden="1" customHeight="1" outlineLevel="1" x14ac:dyDescent="0.2">
      <c r="B81" s="35" t="s">
        <v>126</v>
      </c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77"/>
      <c r="N81" s="77"/>
      <c r="O81" s="77"/>
      <c r="P81" s="77"/>
      <c r="Q81" s="77"/>
      <c r="R81" s="77"/>
      <c r="S81" s="77"/>
      <c r="T81" s="77">
        <v>-5618</v>
      </c>
      <c r="U81" s="77"/>
      <c r="V81" s="77"/>
      <c r="W81" s="77"/>
      <c r="X81" s="77"/>
      <c r="Y81" s="77"/>
      <c r="Z81" s="77"/>
      <c r="AA81" s="77"/>
      <c r="AB81" s="101"/>
      <c r="AC81" s="101"/>
      <c r="AD81" s="122"/>
      <c r="AE81" s="122"/>
      <c r="AF81" s="122"/>
      <c r="AG81" s="122"/>
      <c r="AH81" s="122"/>
      <c r="AI81" s="138" t="s">
        <v>198</v>
      </c>
    </row>
    <row r="82" spans="2:35" ht="11.25" customHeight="1" outlineLevel="1" x14ac:dyDescent="0.2">
      <c r="B82" s="35" t="s">
        <v>125</v>
      </c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101"/>
      <c r="AC82" s="101"/>
      <c r="AD82" s="122"/>
      <c r="AE82" s="122"/>
      <c r="AF82" s="119">
        <v>7907.22</v>
      </c>
      <c r="AG82" s="119">
        <v>0</v>
      </c>
      <c r="AH82" s="119"/>
      <c r="AI82" s="138"/>
    </row>
    <row r="83" spans="2:35" ht="11.25" customHeight="1" outlineLevel="1" x14ac:dyDescent="0.2">
      <c r="B83" s="35" t="s">
        <v>215</v>
      </c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101"/>
      <c r="AC83" s="101"/>
      <c r="AD83" s="122"/>
      <c r="AE83" s="122"/>
      <c r="AF83" s="119">
        <v>20000</v>
      </c>
      <c r="AG83" s="119"/>
      <c r="AH83" s="119"/>
      <c r="AI83" s="138"/>
    </row>
    <row r="84" spans="2:35" ht="11.25" customHeight="1" outlineLevel="1" x14ac:dyDescent="0.2">
      <c r="B84" s="35" t="s">
        <v>127</v>
      </c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77"/>
      <c r="N84" s="77"/>
      <c r="O84" s="77"/>
      <c r="P84" s="77">
        <v>2847.7543113500001</v>
      </c>
      <c r="Q84" s="77">
        <v>658</v>
      </c>
      <c r="R84" s="77">
        <v>2500</v>
      </c>
      <c r="S84" s="77"/>
      <c r="T84" s="77"/>
      <c r="U84" s="77"/>
      <c r="V84" s="77"/>
      <c r="W84" s="77"/>
      <c r="X84" s="77">
        <v>169</v>
      </c>
      <c r="Y84" s="77"/>
      <c r="Z84" s="77"/>
      <c r="AA84" s="77"/>
      <c r="AB84" s="106">
        <v>368</v>
      </c>
      <c r="AC84" s="106">
        <v>53.09</v>
      </c>
      <c r="AD84" s="125">
        <v>988.2</v>
      </c>
      <c r="AE84" s="125">
        <v>3709</v>
      </c>
      <c r="AF84" s="125"/>
      <c r="AG84" s="125">
        <v>766.05</v>
      </c>
      <c r="AH84" s="125">
        <v>549.57000000000005</v>
      </c>
      <c r="AI84" s="138" t="s">
        <v>199</v>
      </c>
    </row>
    <row r="85" spans="2:35" s="9" customFormat="1" ht="11.25" customHeight="1" x14ac:dyDescent="0.2">
      <c r="B85" s="6" t="s">
        <v>128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>
        <v>1500</v>
      </c>
      <c r="Y85" s="75">
        <v>5000</v>
      </c>
      <c r="Z85" s="75"/>
      <c r="AA85" s="75">
        <v>1450</v>
      </c>
      <c r="AB85" s="102"/>
      <c r="AC85" s="102"/>
      <c r="AD85" s="118">
        <v>200</v>
      </c>
      <c r="AE85" s="118">
        <v>3000</v>
      </c>
      <c r="AF85" s="118">
        <v>11000</v>
      </c>
      <c r="AG85" s="118">
        <v>5000</v>
      </c>
      <c r="AH85" s="118">
        <v>0</v>
      </c>
      <c r="AI85" s="142" t="s">
        <v>129</v>
      </c>
    </row>
    <row r="86" spans="2:35" s="9" customFormat="1" ht="11.25" customHeight="1" x14ac:dyDescent="0.2">
      <c r="B86" s="6" t="s">
        <v>203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102"/>
      <c r="AC86" s="102"/>
      <c r="AD86" s="118">
        <v>12052.4</v>
      </c>
      <c r="AE86" s="118">
        <v>461.29</v>
      </c>
      <c r="AF86" s="118"/>
      <c r="AG86" s="118"/>
      <c r="AH86" s="118"/>
      <c r="AI86" s="143" t="s">
        <v>213</v>
      </c>
    </row>
    <row r="87" spans="2:35" s="9" customFormat="1" ht="11.25" customHeight="1" x14ac:dyDescent="0.2">
      <c r="B87" s="135" t="s">
        <v>204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102"/>
      <c r="AC87" s="102"/>
      <c r="AD87" s="119">
        <f>AD86</f>
        <v>12052.4</v>
      </c>
      <c r="AE87" s="119">
        <v>461.29</v>
      </c>
      <c r="AF87" s="119"/>
      <c r="AG87" s="119"/>
      <c r="AH87" s="119"/>
      <c r="AI87" s="142" t="s">
        <v>214</v>
      </c>
    </row>
    <row r="88" spans="2:35" s="9" customFormat="1" ht="11.25" customHeight="1" x14ac:dyDescent="0.2">
      <c r="B88" s="6" t="s">
        <v>218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102"/>
      <c r="AC88" s="102"/>
      <c r="AD88" s="119"/>
      <c r="AE88" s="119"/>
      <c r="AF88" s="119"/>
      <c r="AG88" s="119"/>
      <c r="AH88" s="180">
        <v>6300</v>
      </c>
      <c r="AI88" s="142"/>
    </row>
    <row r="89" spans="2:35" ht="15" customHeight="1" x14ac:dyDescent="0.2">
      <c r="B89" s="33" t="s">
        <v>130</v>
      </c>
      <c r="C89" s="4">
        <v>-17202</v>
      </c>
      <c r="D89" s="4">
        <v>-16509</v>
      </c>
      <c r="E89" s="4">
        <v>-22820</v>
      </c>
      <c r="F89" s="4">
        <v>-35301.762709999988</v>
      </c>
      <c r="G89" s="4">
        <v>-41780.881090000017</v>
      </c>
      <c r="H89" s="4">
        <v>-39104.862179999982</v>
      </c>
      <c r="I89" s="4">
        <v>-42530.176620000013</v>
      </c>
      <c r="J89" s="4">
        <v>-39978.461169999995</v>
      </c>
      <c r="K89" s="4">
        <v>-40409.930115898838</v>
      </c>
      <c r="L89" s="4">
        <v>-37921.528273963486</v>
      </c>
      <c r="M89" s="75">
        <v>-33928.28</v>
      </c>
      <c r="N89" s="75">
        <v>-38083.298000000039</v>
      </c>
      <c r="O89" s="75">
        <v>-28176.742798617866</v>
      </c>
      <c r="P89" s="75">
        <v>-29371.702568998473</v>
      </c>
      <c r="Q89" s="75">
        <v>-34118.621009680093</v>
      </c>
      <c r="R89" s="75">
        <v>-60254.238446735835</v>
      </c>
      <c r="S89" s="75">
        <v>-80882.658513047674</v>
      </c>
      <c r="T89" s="75">
        <v>-38031</v>
      </c>
      <c r="U89" s="75">
        <v>-45831</v>
      </c>
      <c r="V89" s="75">
        <v>-45856.599999999977</v>
      </c>
      <c r="W89" s="75">
        <v>-66939.599999999977</v>
      </c>
      <c r="X89" s="75">
        <v>-72128</v>
      </c>
      <c r="Y89" s="75">
        <v>-58202</v>
      </c>
      <c r="Z89" s="75">
        <v>-26676</v>
      </c>
      <c r="AA89" s="75">
        <v>-31012.359999999986</v>
      </c>
      <c r="AB89" s="76">
        <v>-26237.710000000079</v>
      </c>
      <c r="AC89" s="76">
        <v>-31548.549999999988</v>
      </c>
      <c r="AD89" s="118">
        <f>AD6-AD34</f>
        <v>-110373.82</v>
      </c>
      <c r="AE89" s="118">
        <f>AE6-AE34</f>
        <v>-85328.400000000198</v>
      </c>
      <c r="AF89" s="118">
        <f>AF6-AF34</f>
        <v>-78225.570000000065</v>
      </c>
      <c r="AG89" s="118">
        <f>AG6-AG34</f>
        <v>-31179.786000000197</v>
      </c>
      <c r="AH89" s="118">
        <f>AH6-AH34</f>
        <v>-18243.270000000019</v>
      </c>
      <c r="AI89" s="144" t="s">
        <v>131</v>
      </c>
    </row>
    <row r="90" spans="2:35" ht="11.25" customHeight="1" x14ac:dyDescent="0.2">
      <c r="B90" s="67" t="s">
        <v>132</v>
      </c>
      <c r="C90" s="4">
        <v>17202</v>
      </c>
      <c r="D90" s="4">
        <v>16509</v>
      </c>
      <c r="E90" s="4">
        <v>22820</v>
      </c>
      <c r="F90" s="4">
        <v>35301.762709999988</v>
      </c>
      <c r="G90" s="4">
        <v>41780.88109000001</v>
      </c>
      <c r="H90" s="4">
        <v>39104.960070000001</v>
      </c>
      <c r="I90" s="4">
        <v>42530.114400000006</v>
      </c>
      <c r="J90" s="4">
        <v>39978.630000000005</v>
      </c>
      <c r="K90" s="4">
        <v>40409.93011589878</v>
      </c>
      <c r="L90" s="4">
        <v>37921.099999999991</v>
      </c>
      <c r="M90" s="75">
        <v>33928.280000000028</v>
      </c>
      <c r="N90" s="75">
        <v>38083.231000000029</v>
      </c>
      <c r="O90" s="75">
        <v>28176.258618317865</v>
      </c>
      <c r="P90" s="75">
        <v>29371.702568998531</v>
      </c>
      <c r="Q90" s="75">
        <v>34118.767409680004</v>
      </c>
      <c r="R90" s="75">
        <v>60253.971389436956</v>
      </c>
      <c r="S90" s="75">
        <v>80882.536093047704</v>
      </c>
      <c r="T90" s="75">
        <v>38031</v>
      </c>
      <c r="U90" s="75">
        <v>45831</v>
      </c>
      <c r="V90" s="75">
        <v>45856.6</v>
      </c>
      <c r="W90" s="75">
        <v>66939.600000000006</v>
      </c>
      <c r="X90" s="75">
        <v>72128</v>
      </c>
      <c r="Y90" s="75">
        <v>58202</v>
      </c>
      <c r="Z90" s="75">
        <v>26676</v>
      </c>
      <c r="AA90" s="75">
        <v>31012.420000000042</v>
      </c>
      <c r="AB90" s="76">
        <v>26237.710000000079</v>
      </c>
      <c r="AC90" s="76">
        <v>31548.549999999996</v>
      </c>
      <c r="AD90" s="118">
        <f>AD97+AD91</f>
        <v>110373.98000000013</v>
      </c>
      <c r="AE90" s="118">
        <f>AE97+AE91</f>
        <v>85328.480000000083</v>
      </c>
      <c r="AF90" s="118">
        <f>AF97+AF91</f>
        <v>78225.569999999949</v>
      </c>
      <c r="AG90" s="118">
        <f>AG97+AG91</f>
        <v>31179.786000000197</v>
      </c>
      <c r="AH90" s="118">
        <f>AH97+AH91</f>
        <v>18243.270000000019</v>
      </c>
      <c r="AI90" s="144" t="s">
        <v>133</v>
      </c>
    </row>
    <row r="91" spans="2:35" ht="11.25" customHeight="1" x14ac:dyDescent="0.2">
      <c r="B91" s="68" t="s">
        <v>134</v>
      </c>
      <c r="C91" s="57">
        <v>11624</v>
      </c>
      <c r="D91" s="57">
        <v>15817</v>
      </c>
      <c r="E91" s="57">
        <v>14876</v>
      </c>
      <c r="F91" s="57">
        <v>28293.025189999997</v>
      </c>
      <c r="G91" s="57">
        <v>37725.549670000022</v>
      </c>
      <c r="H91" s="57">
        <v>27596.439149999998</v>
      </c>
      <c r="I91" s="57">
        <v>27928</v>
      </c>
      <c r="J91" s="57">
        <v>29960</v>
      </c>
      <c r="K91" s="57">
        <v>28265.713845898783</v>
      </c>
      <c r="L91" s="57">
        <v>21393.37</v>
      </c>
      <c r="M91" s="75">
        <v>23923.550000000028</v>
      </c>
      <c r="N91" s="75">
        <v>30870.091000000029</v>
      </c>
      <c r="O91" s="75">
        <v>23298.298709600065</v>
      </c>
      <c r="P91" s="75">
        <v>23622.624325224031</v>
      </c>
      <c r="Q91" s="75">
        <v>28829.451108032445</v>
      </c>
      <c r="R91" s="75">
        <v>24416.547369987667</v>
      </c>
      <c r="S91" s="75">
        <v>70701.015096568881</v>
      </c>
      <c r="T91" s="75">
        <v>13155</v>
      </c>
      <c r="U91" s="75">
        <v>26073</v>
      </c>
      <c r="V91" s="75">
        <v>26494.6</v>
      </c>
      <c r="W91" s="75">
        <v>56128.6</v>
      </c>
      <c r="X91" s="75">
        <v>42237</v>
      </c>
      <c r="Y91" s="75">
        <v>-6403</v>
      </c>
      <c r="Z91" s="75">
        <v>9176</v>
      </c>
      <c r="AA91" s="75">
        <v>1899.0800000000399</v>
      </c>
      <c r="AB91" s="76">
        <v>-6866.1399999999194</v>
      </c>
      <c r="AC91" s="76">
        <v>40931.53</v>
      </c>
      <c r="AD91" s="118">
        <v>49426.03000000013</v>
      </c>
      <c r="AE91" s="118">
        <v>-18700.719999999899</v>
      </c>
      <c r="AF91" s="118">
        <v>87764.949999999953</v>
      </c>
      <c r="AG91" s="118">
        <v>-7323.4239999998099</v>
      </c>
      <c r="AH91" s="118">
        <v>33618.820000000022</v>
      </c>
      <c r="AI91" s="134" t="s">
        <v>67</v>
      </c>
    </row>
    <row r="92" spans="2:35" ht="11.25" customHeight="1" x14ac:dyDescent="0.2">
      <c r="B92" s="69" t="s">
        <v>135</v>
      </c>
      <c r="C92" s="59"/>
      <c r="D92" s="59">
        <v>2358</v>
      </c>
      <c r="E92" s="59">
        <v>309</v>
      </c>
      <c r="F92" s="59">
        <v>615.51787999999999</v>
      </c>
      <c r="G92" s="59">
        <v>910.34706999999992</v>
      </c>
      <c r="H92" s="59">
        <v>132.54526000000001</v>
      </c>
      <c r="I92" s="59">
        <v>906.29637000000002</v>
      </c>
      <c r="J92" s="59">
        <v>8932</v>
      </c>
      <c r="K92" s="59">
        <v>12685.710019999999</v>
      </c>
      <c r="L92" s="59">
        <v>485.12</v>
      </c>
      <c r="M92" s="77">
        <v>899.22</v>
      </c>
      <c r="N92" s="77">
        <v>14356.27</v>
      </c>
      <c r="O92" s="77">
        <v>886.62040999999999</v>
      </c>
      <c r="P92" s="77">
        <v>1971.5536</v>
      </c>
      <c r="Q92" s="77">
        <v>13246.39674</v>
      </c>
      <c r="R92" s="77">
        <v>5538.4788499999995</v>
      </c>
      <c r="S92" s="77">
        <v>25137.848838549999</v>
      </c>
      <c r="T92" s="77">
        <v>411</v>
      </c>
      <c r="U92" s="77">
        <v>437.5</v>
      </c>
      <c r="V92" s="77">
        <v>1221.3</v>
      </c>
      <c r="W92" s="77">
        <v>16703</v>
      </c>
      <c r="X92" s="77">
        <v>35</v>
      </c>
      <c r="Y92" s="77">
        <v>877</v>
      </c>
      <c r="Z92" s="77">
        <v>2805</v>
      </c>
      <c r="AA92" s="77">
        <v>418.43</v>
      </c>
      <c r="AB92" s="78">
        <v>103.54</v>
      </c>
      <c r="AC92" s="78">
        <v>242.13</v>
      </c>
      <c r="AD92" s="119">
        <v>228.13</v>
      </c>
      <c r="AE92" s="119">
        <v>306.04000000000002</v>
      </c>
      <c r="AF92" s="119">
        <v>191.23</v>
      </c>
      <c r="AG92" s="119">
        <v>47.15</v>
      </c>
      <c r="AH92" s="119">
        <v>26.78</v>
      </c>
      <c r="AI92" s="138" t="s">
        <v>136</v>
      </c>
    </row>
    <row r="93" spans="2:35" ht="11.25" hidden="1" customHeight="1" x14ac:dyDescent="0.2">
      <c r="B93" s="69" t="s">
        <v>137</v>
      </c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>
        <v>-3473.4</v>
      </c>
      <c r="X93" s="77"/>
      <c r="Y93" s="77"/>
      <c r="Z93" s="77"/>
      <c r="AA93" s="77"/>
      <c r="AB93" s="101"/>
      <c r="AC93" s="101"/>
      <c r="AD93" s="122"/>
      <c r="AE93" s="122"/>
      <c r="AF93" s="122"/>
      <c r="AG93" s="122"/>
      <c r="AH93" s="122"/>
      <c r="AI93" s="138" t="s">
        <v>200</v>
      </c>
    </row>
    <row r="94" spans="2:35" ht="11.25" customHeight="1" x14ac:dyDescent="0.2">
      <c r="B94" s="69" t="s">
        <v>138</v>
      </c>
      <c r="C94" s="59"/>
      <c r="D94" s="59"/>
      <c r="E94" s="59"/>
      <c r="F94" s="59"/>
      <c r="G94" s="59"/>
      <c r="H94" s="59">
        <v>28911.879690000002</v>
      </c>
      <c r="I94" s="59">
        <v>27918.715999999986</v>
      </c>
      <c r="J94" s="59">
        <v>20012.580000000002</v>
      </c>
      <c r="K94" s="59">
        <v>17039.8</v>
      </c>
      <c r="L94" s="59">
        <v>19593.25</v>
      </c>
      <c r="M94" s="77">
        <v>20064.86</v>
      </c>
      <c r="N94" s="77">
        <v>14464.56</v>
      </c>
      <c r="O94" s="77">
        <v>20617.137077000036</v>
      </c>
      <c r="P94" s="77">
        <v>20742.108270000044</v>
      </c>
      <c r="Q94" s="77">
        <v>17039.118900000001</v>
      </c>
      <c r="R94" s="77">
        <v>18012.067358609998</v>
      </c>
      <c r="S94" s="77">
        <v>43338.892310000025</v>
      </c>
      <c r="T94" s="77">
        <v>11284</v>
      </c>
      <c r="U94" s="77">
        <v>28174.5</v>
      </c>
      <c r="V94" s="77">
        <v>24783</v>
      </c>
      <c r="W94" s="77">
        <v>46298</v>
      </c>
      <c r="X94" s="77">
        <v>38212</v>
      </c>
      <c r="Y94" s="77">
        <v>-17268</v>
      </c>
      <c r="Z94" s="77">
        <v>10602</v>
      </c>
      <c r="AA94" s="77">
        <v>16285.08</v>
      </c>
      <c r="AB94" s="78">
        <v>19591.21</v>
      </c>
      <c r="AC94" s="78">
        <v>17845.75</v>
      </c>
      <c r="AD94" s="119">
        <v>48379.689999999995</v>
      </c>
      <c r="AE94" s="119">
        <v>48704.81</v>
      </c>
      <c r="AF94" s="119">
        <v>26156.329999999998</v>
      </c>
      <c r="AG94" s="119">
        <v>20671.3</v>
      </c>
      <c r="AH94" s="119">
        <v>49717.71</v>
      </c>
      <c r="AI94" s="138" t="s">
        <v>139</v>
      </c>
    </row>
    <row r="95" spans="2:35" ht="11.25" customHeight="1" x14ac:dyDescent="0.2">
      <c r="B95" s="69" t="s">
        <v>51</v>
      </c>
      <c r="C95" s="59">
        <v>11624</v>
      </c>
      <c r="D95" s="59">
        <v>13459</v>
      </c>
      <c r="E95" s="59">
        <v>14567</v>
      </c>
      <c r="F95" s="59">
        <v>27677.507309999997</v>
      </c>
      <c r="G95" s="59">
        <v>36815.202600000019</v>
      </c>
      <c r="H95" s="59">
        <v>-1447.9858000000022</v>
      </c>
      <c r="I95" s="59">
        <v>-897.01236999998582</v>
      </c>
      <c r="J95" s="59">
        <v>1015.42</v>
      </c>
      <c r="K95" s="59">
        <v>-1459.796174101215</v>
      </c>
      <c r="L95" s="59">
        <v>1315</v>
      </c>
      <c r="M95" s="77">
        <v>2959.4700000000266</v>
      </c>
      <c r="N95" s="77">
        <v>2049.2610000000295</v>
      </c>
      <c r="O95" s="77">
        <v>1794.5412226000299</v>
      </c>
      <c r="P95" s="77">
        <v>908.96245522398749</v>
      </c>
      <c r="Q95" s="77">
        <v>-1456.0645319675568</v>
      </c>
      <c r="R95" s="77">
        <v>866.00116137767043</v>
      </c>
      <c r="S95" s="77">
        <v>2224.2739480188611</v>
      </c>
      <c r="T95" s="77">
        <v>1460</v>
      </c>
      <c r="U95" s="77">
        <v>-2539</v>
      </c>
      <c r="V95" s="77">
        <v>490.30000000000018</v>
      </c>
      <c r="W95" s="77">
        <v>-3399</v>
      </c>
      <c r="X95" s="77">
        <v>3990</v>
      </c>
      <c r="Y95" s="77">
        <v>9988</v>
      </c>
      <c r="Z95" s="77">
        <v>-4231</v>
      </c>
      <c r="AA95" s="77">
        <v>-14804.429999999958</v>
      </c>
      <c r="AB95" s="78">
        <v>-26560.889999999919</v>
      </c>
      <c r="AC95" s="78">
        <v>22843.649999999994</v>
      </c>
      <c r="AD95" s="119">
        <v>818.21000000013009</v>
      </c>
      <c r="AE95" s="119">
        <v>-67711.569999999934</v>
      </c>
      <c r="AF95" s="119">
        <v>61417.389999999941</v>
      </c>
      <c r="AG95" s="119">
        <v>20811.96</v>
      </c>
      <c r="AH95" s="119">
        <v>8594.7000000000007</v>
      </c>
      <c r="AI95" s="36" t="s">
        <v>140</v>
      </c>
    </row>
    <row r="96" spans="2:35" ht="11.25" customHeight="1" x14ac:dyDescent="0.2">
      <c r="B96" s="112" t="s">
        <v>141</v>
      </c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77"/>
      <c r="N96" s="77"/>
      <c r="O96" s="77"/>
      <c r="P96" s="77"/>
      <c r="Q96" s="77"/>
      <c r="R96" s="77"/>
      <c r="S96" s="77"/>
      <c r="T96" s="77"/>
      <c r="U96" s="77"/>
      <c r="V96" s="77">
        <v>3478</v>
      </c>
      <c r="W96" s="77">
        <v>-9758</v>
      </c>
      <c r="X96" s="77">
        <v>5494</v>
      </c>
      <c r="Y96" s="77">
        <v>-2537</v>
      </c>
      <c r="Z96" s="77">
        <v>298</v>
      </c>
      <c r="AA96" s="77">
        <v>-10962.47</v>
      </c>
      <c r="AB96" s="101">
        <v>-30533.03</v>
      </c>
      <c r="AC96" s="101">
        <v>16623.88</v>
      </c>
      <c r="AD96" s="119">
        <v>14747.26</v>
      </c>
      <c r="AE96" s="119">
        <v>-72712.539999999994</v>
      </c>
      <c r="AF96" s="119">
        <v>41467.379999999997</v>
      </c>
      <c r="AG96" s="119">
        <v>-28041.873999999811</v>
      </c>
      <c r="AH96" s="119">
        <v>-24720.36</v>
      </c>
      <c r="AI96" s="38" t="s">
        <v>142</v>
      </c>
    </row>
    <row r="97" spans="2:38" ht="11.25" customHeight="1" x14ac:dyDescent="0.2">
      <c r="B97" s="68" t="s">
        <v>143</v>
      </c>
      <c r="C97" s="4">
        <v>5578</v>
      </c>
      <c r="D97" s="4">
        <v>692</v>
      </c>
      <c r="E97" s="4">
        <v>7944</v>
      </c>
      <c r="F97" s="4">
        <v>7008.7375199999897</v>
      </c>
      <c r="G97" s="4">
        <v>4055.33141999999</v>
      </c>
      <c r="H97" s="4">
        <v>11508.520920000001</v>
      </c>
      <c r="I97" s="4">
        <v>14602.114400000002</v>
      </c>
      <c r="J97" s="4">
        <v>10018.630000000001</v>
      </c>
      <c r="K97" s="4">
        <v>12144.216270000001</v>
      </c>
      <c r="L97" s="4">
        <v>16527.729999999996</v>
      </c>
      <c r="M97" s="75">
        <v>10004.73</v>
      </c>
      <c r="N97" s="75">
        <v>7213.1399999999994</v>
      </c>
      <c r="O97" s="75">
        <v>4877.9599087178012</v>
      </c>
      <c r="P97" s="75">
        <v>5749.0782437745011</v>
      </c>
      <c r="Q97" s="75">
        <v>5289.3163016475582</v>
      </c>
      <c r="R97" s="75">
        <v>35837.424019449289</v>
      </c>
      <c r="S97" s="75">
        <v>10181.520996478819</v>
      </c>
      <c r="T97" s="75">
        <v>24876</v>
      </c>
      <c r="U97" s="75">
        <v>19758</v>
      </c>
      <c r="V97" s="75">
        <v>19362</v>
      </c>
      <c r="W97" s="75">
        <v>10811</v>
      </c>
      <c r="X97" s="75">
        <v>29891</v>
      </c>
      <c r="Y97" s="75">
        <v>64605</v>
      </c>
      <c r="Z97" s="75">
        <v>17500</v>
      </c>
      <c r="AA97" s="75">
        <v>29113.34</v>
      </c>
      <c r="AB97" s="76">
        <v>33103.85</v>
      </c>
      <c r="AC97" s="76">
        <v>-9382.9800000000032</v>
      </c>
      <c r="AD97" s="118">
        <v>60947.95</v>
      </c>
      <c r="AE97" s="118">
        <v>104029.19999999998</v>
      </c>
      <c r="AF97" s="118">
        <v>-9539.3799999999974</v>
      </c>
      <c r="AG97" s="118">
        <v>38503.210000000006</v>
      </c>
      <c r="AH97" s="118">
        <v>-15375.550000000003</v>
      </c>
      <c r="AI97" s="27" t="s">
        <v>69</v>
      </c>
    </row>
    <row r="98" spans="2:38" ht="11.25" customHeight="1" x14ac:dyDescent="0.2">
      <c r="B98" s="69" t="s">
        <v>144</v>
      </c>
      <c r="C98" s="59"/>
      <c r="D98" s="59"/>
      <c r="E98" s="59"/>
      <c r="F98" s="59"/>
      <c r="G98" s="59"/>
      <c r="H98" s="59">
        <v>15516.84</v>
      </c>
      <c r="I98" s="59">
        <v>16944.990000000002</v>
      </c>
      <c r="J98" s="59">
        <v>14034.1</v>
      </c>
      <c r="K98" s="59">
        <v>11277.02</v>
      </c>
      <c r="L98" s="59">
        <v>18723.919999999998</v>
      </c>
      <c r="M98" s="77">
        <v>10840.41</v>
      </c>
      <c r="N98" s="77">
        <v>10377.32</v>
      </c>
      <c r="O98" s="77">
        <v>9220.9771975492004</v>
      </c>
      <c r="P98" s="77">
        <v>9935.7710003906977</v>
      </c>
      <c r="Q98" s="77">
        <v>9108.6797112099994</v>
      </c>
      <c r="R98" s="77">
        <v>39793.774219329993</v>
      </c>
      <c r="S98" s="77">
        <v>15374.639607857092</v>
      </c>
      <c r="T98" s="77">
        <v>59793</v>
      </c>
      <c r="U98" s="77">
        <v>25229</v>
      </c>
      <c r="V98" s="77">
        <v>32257</v>
      </c>
      <c r="W98" s="77">
        <v>22354</v>
      </c>
      <c r="X98" s="77">
        <v>19130</v>
      </c>
      <c r="Y98" s="77">
        <v>79774.5</v>
      </c>
      <c r="Z98" s="77">
        <v>18780</v>
      </c>
      <c r="AA98" s="77">
        <v>23406.67</v>
      </c>
      <c r="AB98" s="104">
        <v>83760.759999999995</v>
      </c>
      <c r="AC98" s="104">
        <v>20493.28</v>
      </c>
      <c r="AD98" s="126">
        <v>97466.89</v>
      </c>
      <c r="AE98" s="126">
        <v>93491.329999999987</v>
      </c>
      <c r="AF98" s="126">
        <v>11140.45</v>
      </c>
      <c r="AG98" s="126">
        <v>9702.3000000000029</v>
      </c>
      <c r="AH98" s="126">
        <v>12967.779999999999</v>
      </c>
      <c r="AI98" s="36" t="s">
        <v>145</v>
      </c>
    </row>
    <row r="99" spans="2:38" ht="11.25" customHeight="1" x14ac:dyDescent="0.2">
      <c r="B99" s="112" t="s">
        <v>146</v>
      </c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>
        <v>22354</v>
      </c>
      <c r="X99" s="77">
        <v>19130</v>
      </c>
      <c r="Y99" s="77">
        <v>17832</v>
      </c>
      <c r="Z99" s="77">
        <v>18780</v>
      </c>
      <c r="AA99" s="77">
        <v>23406.67</v>
      </c>
      <c r="AB99" s="78">
        <v>21232.059999999998</v>
      </c>
      <c r="AC99" s="78">
        <v>20493.28</v>
      </c>
      <c r="AD99" s="119">
        <v>17009.89</v>
      </c>
      <c r="AE99" s="119">
        <v>14561.049999999987</v>
      </c>
      <c r="AF99" s="119">
        <v>11140.45</v>
      </c>
      <c r="AG99" s="119"/>
      <c r="AH99" s="119"/>
      <c r="AI99" s="38" t="s">
        <v>147</v>
      </c>
    </row>
    <row r="100" spans="2:38" ht="11.25" customHeight="1" x14ac:dyDescent="0.2">
      <c r="B100" s="112" t="s">
        <v>148</v>
      </c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>
        <v>0</v>
      </c>
      <c r="X100" s="77">
        <v>0</v>
      </c>
      <c r="Y100" s="77">
        <v>61942.5</v>
      </c>
      <c r="Z100" s="77">
        <v>0</v>
      </c>
      <c r="AA100" s="77">
        <v>0</v>
      </c>
      <c r="AB100" s="78">
        <v>62528.7</v>
      </c>
      <c r="AC100" s="78">
        <v>0</v>
      </c>
      <c r="AD100" s="119">
        <v>80457</v>
      </c>
      <c r="AE100" s="119">
        <v>78526.5</v>
      </c>
      <c r="AF100" s="119">
        <v>0</v>
      </c>
      <c r="AG100" s="119">
        <v>62773</v>
      </c>
      <c r="AH100" s="119"/>
      <c r="AI100" s="38" t="s">
        <v>149</v>
      </c>
    </row>
    <row r="101" spans="2:38" ht="11.25" customHeight="1" x14ac:dyDescent="0.2">
      <c r="B101" s="69" t="s">
        <v>150</v>
      </c>
      <c r="C101" s="59"/>
      <c r="D101" s="59"/>
      <c r="E101" s="59"/>
      <c r="F101" s="59"/>
      <c r="G101" s="59"/>
      <c r="H101" s="59">
        <v>-2726.58</v>
      </c>
      <c r="I101" s="59">
        <v>-1492</v>
      </c>
      <c r="J101" s="59">
        <v>-3016.01</v>
      </c>
      <c r="K101" s="59">
        <v>1685.6262700000013</v>
      </c>
      <c r="L101" s="59">
        <v>436.14</v>
      </c>
      <c r="M101" s="77">
        <v>1565.57</v>
      </c>
      <c r="N101" s="77">
        <v>-139.62</v>
      </c>
      <c r="O101" s="77">
        <v>-978.85270483139993</v>
      </c>
      <c r="P101" s="77">
        <v>403.27941949280353</v>
      </c>
      <c r="Q101" s="77">
        <v>278.93882075400091</v>
      </c>
      <c r="R101" s="77">
        <v>291.8293490093015</v>
      </c>
      <c r="S101" s="77">
        <v>567.27430426172725</v>
      </c>
      <c r="T101" s="77">
        <v>-1705</v>
      </c>
      <c r="U101" s="77">
        <v>2142</v>
      </c>
      <c r="V101" s="77">
        <v>-2226</v>
      </c>
      <c r="W101" s="77">
        <v>1231</v>
      </c>
      <c r="X101" s="77">
        <v>-1854</v>
      </c>
      <c r="Y101" s="77">
        <v>-2992</v>
      </c>
      <c r="Z101" s="77">
        <v>-408</v>
      </c>
      <c r="AA101" s="77">
        <v>169.36</v>
      </c>
      <c r="AB101" s="78">
        <v>105.57</v>
      </c>
      <c r="AC101" s="77">
        <v>-1728.7</v>
      </c>
      <c r="AD101" s="119">
        <v>1386.36</v>
      </c>
      <c r="AE101" s="119">
        <v>1160.97</v>
      </c>
      <c r="AF101" s="119">
        <v>588.91</v>
      </c>
      <c r="AG101" s="119">
        <v>50.58</v>
      </c>
      <c r="AH101" s="119">
        <v>-256.24</v>
      </c>
      <c r="AI101" s="36" t="s">
        <v>151</v>
      </c>
    </row>
    <row r="102" spans="2:38" ht="11.25" customHeight="1" x14ac:dyDescent="0.2">
      <c r="B102" s="70" t="s">
        <v>152</v>
      </c>
      <c r="C102" s="60"/>
      <c r="D102" s="60"/>
      <c r="E102" s="60"/>
      <c r="F102" s="60"/>
      <c r="G102" s="60"/>
      <c r="H102" s="60">
        <v>-1281.7390800000001</v>
      </c>
      <c r="I102" s="60">
        <v>-850.87559999999996</v>
      </c>
      <c r="J102" s="60">
        <v>-999.46</v>
      </c>
      <c r="K102" s="60">
        <v>-818.43</v>
      </c>
      <c r="L102" s="60">
        <v>-2632.33</v>
      </c>
      <c r="M102" s="81">
        <v>-2401.25</v>
      </c>
      <c r="N102" s="81">
        <v>-3024.56</v>
      </c>
      <c r="O102" s="81">
        <v>-3364.1645839999996</v>
      </c>
      <c r="P102" s="81">
        <v>-4589.9721761089995</v>
      </c>
      <c r="Q102" s="81">
        <v>-4098.3022303164425</v>
      </c>
      <c r="R102" s="81">
        <v>-4248.1795488900007</v>
      </c>
      <c r="S102" s="81">
        <v>-5760.39291564</v>
      </c>
      <c r="T102" s="81">
        <v>-33212</v>
      </c>
      <c r="U102" s="81">
        <v>-7613</v>
      </c>
      <c r="V102" s="81">
        <v>-10669</v>
      </c>
      <c r="W102" s="81">
        <v>-12774</v>
      </c>
      <c r="X102" s="81">
        <v>-17845</v>
      </c>
      <c r="Y102" s="81">
        <v>-61693</v>
      </c>
      <c r="Z102" s="81">
        <v>-21998</v>
      </c>
      <c r="AA102" s="81">
        <v>-25768.69</v>
      </c>
      <c r="AB102" s="82">
        <v>-51678.48</v>
      </c>
      <c r="AC102" s="81">
        <v>-29790.560000000001</v>
      </c>
      <c r="AD102" s="132">
        <v>-61698.3</v>
      </c>
      <c r="AE102" s="132">
        <v>-33164.1</v>
      </c>
      <c r="AF102" s="132">
        <v>-38385.74</v>
      </c>
      <c r="AG102" s="132">
        <v>-53237.97</v>
      </c>
      <c r="AH102" s="132">
        <v>-40453.480000000003</v>
      </c>
      <c r="AI102" s="41" t="s">
        <v>153</v>
      </c>
    </row>
    <row r="103" spans="2:38" ht="11.25" customHeight="1" x14ac:dyDescent="0.2">
      <c r="B103" s="113" t="s">
        <v>148</v>
      </c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>
        <v>0</v>
      </c>
      <c r="X103" s="81">
        <v>0</v>
      </c>
      <c r="Y103" s="81">
        <v>-41295</v>
      </c>
      <c r="Z103" s="81">
        <v>0</v>
      </c>
      <c r="AA103" s="81">
        <v>0</v>
      </c>
      <c r="AB103" s="108">
        <v>-25012</v>
      </c>
      <c r="AC103" s="95"/>
      <c r="AD103" s="119">
        <v>-30945</v>
      </c>
      <c r="AE103" s="119">
        <v>0</v>
      </c>
      <c r="AF103" s="119">
        <v>0</v>
      </c>
      <c r="AG103" s="119">
        <v>0</v>
      </c>
      <c r="AH103" s="119"/>
      <c r="AI103" s="38" t="s">
        <v>154</v>
      </c>
    </row>
    <row r="104" spans="2:38" ht="11.25" customHeight="1" x14ac:dyDescent="0.2">
      <c r="B104" s="70" t="s">
        <v>155</v>
      </c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>
        <v>30460</v>
      </c>
      <c r="Y104" s="81">
        <v>49515.5</v>
      </c>
      <c r="Z104" s="81">
        <v>21126</v>
      </c>
      <c r="AA104" s="81">
        <v>31306</v>
      </c>
      <c r="AB104" s="82">
        <v>916</v>
      </c>
      <c r="AC104" s="81">
        <v>1643</v>
      </c>
      <c r="AD104" s="132">
        <v>23793</v>
      </c>
      <c r="AE104" s="132">
        <v>42541</v>
      </c>
      <c r="AF104" s="132">
        <v>17117</v>
      </c>
      <c r="AG104" s="132">
        <v>19215</v>
      </c>
      <c r="AH104" s="132">
        <v>12366.39</v>
      </c>
      <c r="AI104" s="41" t="s">
        <v>156</v>
      </c>
    </row>
    <row r="105" spans="2:38" ht="20.25" customHeight="1" x14ac:dyDescent="0.2">
      <c r="B105" s="71" t="s">
        <v>157</v>
      </c>
      <c r="M105" s="83"/>
      <c r="N105" s="83"/>
      <c r="O105" s="83"/>
      <c r="P105" s="83"/>
      <c r="Q105" s="83"/>
      <c r="R105" s="83"/>
      <c r="S105" s="83"/>
      <c r="T105" s="83"/>
      <c r="U105" s="83"/>
      <c r="V105" s="84"/>
      <c r="W105" s="84"/>
      <c r="X105" s="84"/>
      <c r="Y105" s="84"/>
      <c r="Z105" s="84"/>
      <c r="AA105" s="84"/>
      <c r="AB105" s="107"/>
      <c r="AC105" s="96"/>
      <c r="AD105" s="96"/>
      <c r="AE105" s="96"/>
      <c r="AF105" s="96"/>
      <c r="AG105" s="96"/>
      <c r="AH105" s="96"/>
      <c r="AI105" s="45" t="s">
        <v>157</v>
      </c>
    </row>
    <row r="106" spans="2:38" ht="12" customHeight="1" x14ac:dyDescent="0.2">
      <c r="B106" s="72" t="s">
        <v>158</v>
      </c>
      <c r="C106" s="3">
        <v>-17202</v>
      </c>
      <c r="D106" s="3">
        <v>-16509</v>
      </c>
      <c r="E106" s="3">
        <v>-22820</v>
      </c>
      <c r="F106" s="3">
        <v>-35301.762709999988</v>
      </c>
      <c r="G106" s="3">
        <v>-41780.881090000017</v>
      </c>
      <c r="H106" s="3">
        <v>-39104.862179999982</v>
      </c>
      <c r="I106" s="3">
        <v>-42530.176620000013</v>
      </c>
      <c r="J106" s="3">
        <v>-39978.461169999995</v>
      </c>
      <c r="K106" s="3">
        <v>-40409.930115898838</v>
      </c>
      <c r="L106" s="3">
        <v>-37921.528273963486</v>
      </c>
      <c r="M106" s="85">
        <v>-33928.28</v>
      </c>
      <c r="N106" s="85">
        <v>-38083.298000000039</v>
      </c>
      <c r="O106" s="85">
        <v>-28176.742798617866</v>
      </c>
      <c r="P106" s="85">
        <v>-29371.702568998473</v>
      </c>
      <c r="Q106" s="85">
        <v>-34118.621009680093</v>
      </c>
      <c r="R106" s="85">
        <v>-60254.238446735835</v>
      </c>
      <c r="S106" s="85">
        <v>-80882.658513047674</v>
      </c>
      <c r="T106" s="85">
        <v>-38031</v>
      </c>
      <c r="U106" s="85">
        <v>-45831</v>
      </c>
      <c r="V106" s="85">
        <v>-45856.599999999977</v>
      </c>
      <c r="W106" s="85">
        <v>-66939.599999999977</v>
      </c>
      <c r="X106" s="85">
        <v>-72128</v>
      </c>
      <c r="Y106" s="85">
        <v>-58202</v>
      </c>
      <c r="Z106" s="85">
        <v>-26676</v>
      </c>
      <c r="AA106" s="85">
        <v>-31012.359999999986</v>
      </c>
      <c r="AB106" s="105">
        <v>-26237.710000000079</v>
      </c>
      <c r="AC106" s="85">
        <v>-31548.549999999988</v>
      </c>
      <c r="AD106" s="130">
        <f>AD89</f>
        <v>-110373.82</v>
      </c>
      <c r="AE106" s="130">
        <f>AE89</f>
        <v>-85328.400000000198</v>
      </c>
      <c r="AF106" s="130">
        <f>AF89</f>
        <v>-78225.570000000065</v>
      </c>
      <c r="AG106" s="130">
        <f>AG89</f>
        <v>-31179.786000000197</v>
      </c>
      <c r="AH106" s="130">
        <f>AH89</f>
        <v>-18243.270000000019</v>
      </c>
      <c r="AI106" s="171" t="s">
        <v>159</v>
      </c>
    </row>
    <row r="107" spans="2:38" ht="12" customHeight="1" x14ac:dyDescent="0.2">
      <c r="B107" s="8" t="s">
        <v>160</v>
      </c>
      <c r="C107" s="4">
        <v>-5960</v>
      </c>
      <c r="D107" s="4">
        <v>-10191</v>
      </c>
      <c r="E107" s="4">
        <v>-3712</v>
      </c>
      <c r="F107" s="4">
        <v>-18733.782559999985</v>
      </c>
      <c r="G107" s="4">
        <v>-27921.857360000016</v>
      </c>
      <c r="H107" s="4">
        <v>-14889.522179999982</v>
      </c>
      <c r="I107" s="4">
        <v>-8410.0866200000164</v>
      </c>
      <c r="J107" s="4">
        <v>-3704.461169999995</v>
      </c>
      <c r="K107" s="4">
        <v>2986.8171041011665</v>
      </c>
      <c r="L107" s="4">
        <v>3.598726036514563</v>
      </c>
      <c r="M107" s="75">
        <v>-2456.5</v>
      </c>
      <c r="N107" s="75">
        <v>182.46499999996013</v>
      </c>
      <c r="O107" s="75">
        <v>10198.371490819343</v>
      </c>
      <c r="P107" s="75">
        <v>21736.374464922519</v>
      </c>
      <c r="Q107" s="75">
        <v>22920.929106369898</v>
      </c>
      <c r="R107" s="75">
        <v>33528.709466559158</v>
      </c>
      <c r="S107" s="75">
        <v>14998.386980166673</v>
      </c>
      <c r="T107" s="75">
        <v>29461</v>
      </c>
      <c r="U107" s="75">
        <v>24848</v>
      </c>
      <c r="V107" s="75">
        <v>15799.200000000026</v>
      </c>
      <c r="W107" s="75">
        <v>-1462.5999999999767</v>
      </c>
      <c r="X107" s="75">
        <v>-11379</v>
      </c>
      <c r="Y107" s="75">
        <v>4857</v>
      </c>
      <c r="Z107" s="75">
        <v>32802</v>
      </c>
      <c r="AA107" s="75">
        <v>37442.920000000013</v>
      </c>
      <c r="AB107" s="116">
        <v>52196.669999999925</v>
      </c>
      <c r="AC107" s="115">
        <v>43444.060000000012</v>
      </c>
      <c r="AD107" s="131">
        <v>-8702.0100000000093</v>
      </c>
      <c r="AE107" s="131">
        <f>AE89+AE63</f>
        <v>42715.719999999797</v>
      </c>
      <c r="AF107" s="131">
        <f>AF89+AF63</f>
        <v>33893.379999999946</v>
      </c>
      <c r="AG107" s="131">
        <f>AG106+AG63</f>
        <v>87872.713999999803</v>
      </c>
      <c r="AH107" s="131">
        <f>AH106+AH63</f>
        <v>97189.51999999999</v>
      </c>
      <c r="AI107" s="172" t="s">
        <v>161</v>
      </c>
    </row>
    <row r="108" spans="2:38" ht="12" customHeight="1" x14ac:dyDescent="0.2">
      <c r="B108" s="8" t="s">
        <v>162</v>
      </c>
      <c r="C108" s="4">
        <v>-13611</v>
      </c>
      <c r="D108" s="4">
        <v>-10893</v>
      </c>
      <c r="E108" s="4">
        <v>-17836</v>
      </c>
      <c r="F108" s="4">
        <v>-26731.14167999999</v>
      </c>
      <c r="G108" s="4">
        <v>-23001.685800000014</v>
      </c>
      <c r="H108" s="4">
        <v>-3212.7317599999806</v>
      </c>
      <c r="I108" s="4">
        <v>-7592.1866200000077</v>
      </c>
      <c r="J108" s="4">
        <v>-10405.825169999996</v>
      </c>
      <c r="K108" s="4">
        <v>-16790.407025898839</v>
      </c>
      <c r="L108" s="4">
        <v>-13159.118273963486</v>
      </c>
      <c r="M108" s="75">
        <v>-4104.5599999999977</v>
      </c>
      <c r="N108" s="75">
        <v>-9660.3280000000377</v>
      </c>
      <c r="O108" s="75">
        <v>-2147.8264596178633</v>
      </c>
      <c r="P108" s="75">
        <v>-4366.1257665234698</v>
      </c>
      <c r="Q108" s="75">
        <v>-8524.2273596375926</v>
      </c>
      <c r="R108" s="75">
        <v>-28947.678620545834</v>
      </c>
      <c r="S108" s="75">
        <v>-44581.347458577678</v>
      </c>
      <c r="T108" s="75">
        <v>3573</v>
      </c>
      <c r="U108" s="75">
        <v>-4710</v>
      </c>
      <c r="V108" s="75">
        <v>-4358.7999999999738</v>
      </c>
      <c r="W108" s="75">
        <v>-23604.599999999977</v>
      </c>
      <c r="X108" s="75">
        <v>-32053</v>
      </c>
      <c r="Y108" s="75">
        <v>-19559</v>
      </c>
      <c r="Z108" s="75">
        <v>9583</v>
      </c>
      <c r="AA108" s="75">
        <v>891.42000000001281</v>
      </c>
      <c r="AB108" s="76">
        <v>10275.659999999923</v>
      </c>
      <c r="AC108" s="75">
        <v>3594.2700000000114</v>
      </c>
      <c r="AD108" s="118">
        <v>-75980.420000000013</v>
      </c>
      <c r="AE108" s="118">
        <f>AE89+AE40</f>
        <v>-49506.100000000195</v>
      </c>
      <c r="AF108" s="118">
        <f>AF89+AF40</f>
        <v>-38601.580000000067</v>
      </c>
      <c r="AG108" s="118">
        <f>AG106+AG40</f>
        <v>16411.123999999807</v>
      </c>
      <c r="AH108" s="118">
        <f>AH106+AH40</f>
        <v>36215.809999999983</v>
      </c>
      <c r="AI108" s="172" t="s">
        <v>163</v>
      </c>
    </row>
    <row r="109" spans="2:38" ht="12" customHeight="1" x14ac:dyDescent="0.2">
      <c r="B109" s="8" t="s">
        <v>164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85"/>
      <c r="N109" s="85"/>
      <c r="O109" s="85"/>
      <c r="P109" s="85"/>
      <c r="Q109" s="85"/>
      <c r="R109" s="85"/>
      <c r="S109" s="85"/>
      <c r="T109" s="85"/>
      <c r="U109" s="85"/>
      <c r="V109" s="85">
        <v>7083.61</v>
      </c>
      <c r="W109" s="85">
        <v>14195.91</v>
      </c>
      <c r="X109" s="85">
        <v>9293.8799999999992</v>
      </c>
      <c r="Y109" s="85">
        <v>11961.8</v>
      </c>
      <c r="Z109" s="85">
        <v>10463.68</v>
      </c>
      <c r="AA109" s="85">
        <v>21904</v>
      </c>
      <c r="AB109" s="105">
        <v>49440</v>
      </c>
      <c r="AC109" s="85">
        <v>16175.529999999999</v>
      </c>
      <c r="AD109" s="118">
        <f>18028.277259-10235.21641</f>
        <v>7793.0608489999977</v>
      </c>
      <c r="AE109" s="130">
        <v>72635.006873999999</v>
      </c>
      <c r="AF109" s="130">
        <f>49273.44-34769</f>
        <v>14504.440000000002</v>
      </c>
      <c r="AG109" s="130">
        <v>48419.399999999994</v>
      </c>
      <c r="AH109" s="130">
        <v>58400</v>
      </c>
      <c r="AI109" s="171" t="s">
        <v>165</v>
      </c>
    </row>
    <row r="110" spans="2:38" ht="12" customHeight="1" x14ac:dyDescent="0.25">
      <c r="B110" s="8" t="s">
        <v>166</v>
      </c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85"/>
      <c r="N110" s="85"/>
      <c r="O110" s="85"/>
      <c r="P110" s="85"/>
      <c r="Q110" s="85"/>
      <c r="R110" s="85"/>
      <c r="S110" s="85"/>
      <c r="T110" s="85"/>
      <c r="U110" s="85"/>
      <c r="V110" s="85">
        <v>821182.39</v>
      </c>
      <c r="W110" s="85">
        <v>936383.09</v>
      </c>
      <c r="X110" s="85">
        <v>995872.12</v>
      </c>
      <c r="Y110" s="85">
        <v>1031267.2</v>
      </c>
      <c r="Z110" s="85">
        <v>1056146.32</v>
      </c>
      <c r="AA110" s="85">
        <v>1066264.8719873917</v>
      </c>
      <c r="AB110" s="105">
        <v>1057844.5062869366</v>
      </c>
      <c r="AC110" s="85">
        <v>1096450.2188354752</v>
      </c>
      <c r="AD110" s="130">
        <f>AD111-AD109</f>
        <v>1216677.2961021832</v>
      </c>
      <c r="AE110" s="130">
        <f>AE111-AE109</f>
        <v>1310304.7227914783</v>
      </c>
      <c r="AF110" s="130">
        <f>AF111-AF109</f>
        <v>1364121.3802368292</v>
      </c>
      <c r="AG110" s="130">
        <f>AG111-AG109</f>
        <v>1314408.2098111189</v>
      </c>
      <c r="AH110" s="130">
        <f>AH111-AH109</f>
        <v>1306604.5797432824</v>
      </c>
      <c r="AI110" s="171" t="s">
        <v>167</v>
      </c>
      <c r="AL110" s="129"/>
    </row>
    <row r="111" spans="2:38" s="9" customFormat="1" ht="12" customHeight="1" x14ac:dyDescent="0.2">
      <c r="B111" s="8" t="s">
        <v>168</v>
      </c>
      <c r="C111" s="3">
        <v>7152.9790000000003</v>
      </c>
      <c r="D111" s="3">
        <v>16804.98</v>
      </c>
      <c r="E111" s="3">
        <v>34236.491999999998</v>
      </c>
      <c r="F111" s="3">
        <v>116331</v>
      </c>
      <c r="G111" s="3">
        <v>170764</v>
      </c>
      <c r="H111" s="3">
        <v>214199</v>
      </c>
      <c r="I111" s="3">
        <v>251817</v>
      </c>
      <c r="J111" s="3">
        <v>319608</v>
      </c>
      <c r="K111" s="3">
        <v>339640</v>
      </c>
      <c r="L111" s="3">
        <v>391314</v>
      </c>
      <c r="M111" s="85">
        <v>408290</v>
      </c>
      <c r="N111" s="85">
        <v>423965</v>
      </c>
      <c r="O111" s="85">
        <v>468087</v>
      </c>
      <c r="P111" s="85">
        <v>494737.23564182845</v>
      </c>
      <c r="Q111" s="85">
        <v>517031.38323984283</v>
      </c>
      <c r="R111" s="85">
        <v>595882.60871530464</v>
      </c>
      <c r="S111" s="85">
        <v>682546.23600000003</v>
      </c>
      <c r="T111" s="85">
        <v>715518.26852856996</v>
      </c>
      <c r="U111" s="85">
        <v>772734.80459999992</v>
      </c>
      <c r="V111" s="85">
        <v>828266</v>
      </c>
      <c r="W111" s="85">
        <v>950579</v>
      </c>
      <c r="X111" s="85">
        <v>1005166</v>
      </c>
      <c r="Y111" s="85">
        <v>1043229</v>
      </c>
      <c r="Z111" s="85">
        <v>1066610</v>
      </c>
      <c r="AA111" s="85">
        <v>1088168.8719873917</v>
      </c>
      <c r="AB111" s="105">
        <v>1107284.5062869366</v>
      </c>
      <c r="AC111" s="85">
        <v>1112625.7488354752</v>
      </c>
      <c r="AD111" s="130">
        <v>1224470.3569511832</v>
      </c>
      <c r="AE111" s="130">
        <v>1382939.7296654782</v>
      </c>
      <c r="AF111" s="130">
        <v>1378625.8202368291</v>
      </c>
      <c r="AG111" s="130">
        <v>1362827.6098111188</v>
      </c>
      <c r="AH111" s="130">
        <v>1365004.5797432824</v>
      </c>
      <c r="AI111" s="171" t="s">
        <v>169</v>
      </c>
    </row>
    <row r="112" spans="2:38" s="9" customFormat="1" ht="11.25" customHeight="1" x14ac:dyDescent="0.2">
      <c r="B112" s="35" t="s">
        <v>170</v>
      </c>
      <c r="C112" s="59">
        <v>7152.9790000000003</v>
      </c>
      <c r="D112" s="59">
        <v>16804.98</v>
      </c>
      <c r="E112" s="59">
        <v>34236.491999999998</v>
      </c>
      <c r="F112" s="59">
        <v>116331</v>
      </c>
      <c r="G112" s="59">
        <v>170764</v>
      </c>
      <c r="H112" s="59">
        <v>214199</v>
      </c>
      <c r="I112" s="59">
        <v>251817</v>
      </c>
      <c r="J112" s="59">
        <v>319608</v>
      </c>
      <c r="K112" s="59">
        <v>339640</v>
      </c>
      <c r="L112" s="59">
        <v>391314</v>
      </c>
      <c r="M112" s="77">
        <v>408290</v>
      </c>
      <c r="N112" s="77">
        <v>423965</v>
      </c>
      <c r="O112" s="77">
        <v>468087</v>
      </c>
      <c r="P112" s="77">
        <v>469082.02480026992</v>
      </c>
      <c r="Q112" s="77">
        <v>489629.88868389436</v>
      </c>
      <c r="R112" s="77">
        <v>559334.83154236944</v>
      </c>
      <c r="S112" s="77">
        <v>636771.76520000002</v>
      </c>
      <c r="T112" s="77">
        <v>669945.45550000004</v>
      </c>
      <c r="U112" s="77">
        <v>724200.76879999996</v>
      </c>
      <c r="V112" s="77">
        <v>774528</v>
      </c>
      <c r="W112" s="77">
        <v>833368</v>
      </c>
      <c r="X112" s="77">
        <v>922563</v>
      </c>
      <c r="Y112" s="77">
        <v>986242</v>
      </c>
      <c r="Z112" s="77">
        <v>1012241</v>
      </c>
      <c r="AA112" s="86">
        <v>1037456.6964684853</v>
      </c>
      <c r="AB112" s="104">
        <v>1061896.7513634954</v>
      </c>
      <c r="AC112" s="86">
        <v>1070191.4054458097</v>
      </c>
      <c r="AD112" s="126">
        <v>1175225.5270282181</v>
      </c>
      <c r="AE112" s="86">
        <f>AE113+AE114</f>
        <v>1327728.7626972971</v>
      </c>
      <c r="AF112" s="86">
        <f>AF113+AF114</f>
        <v>1326200.5369796334</v>
      </c>
      <c r="AG112" s="86">
        <v>1321389.5312494747</v>
      </c>
      <c r="AH112" s="86">
        <v>1331395.4920464039</v>
      </c>
      <c r="AI112" s="173" t="s">
        <v>171</v>
      </c>
    </row>
    <row r="113" spans="2:35" s="9" customFormat="1" ht="11.25" customHeight="1" x14ac:dyDescent="0.2">
      <c r="B113" s="37" t="s">
        <v>172</v>
      </c>
      <c r="C113" s="59">
        <v>0</v>
      </c>
      <c r="D113" s="59">
        <v>923.45</v>
      </c>
      <c r="E113" s="59">
        <v>11951.48</v>
      </c>
      <c r="F113" s="59">
        <v>82785</v>
      </c>
      <c r="G113" s="59">
        <v>120527</v>
      </c>
      <c r="H113" s="59">
        <v>149439</v>
      </c>
      <c r="I113" s="59">
        <v>177490</v>
      </c>
      <c r="J113" s="59">
        <v>226069</v>
      </c>
      <c r="K113" s="59">
        <v>241161</v>
      </c>
      <c r="L113" s="59">
        <v>260752</v>
      </c>
      <c r="M113" s="77">
        <v>280767</v>
      </c>
      <c r="N113" s="77">
        <v>295200</v>
      </c>
      <c r="O113" s="77">
        <v>327353</v>
      </c>
      <c r="P113" s="77">
        <v>348935</v>
      </c>
      <c r="Q113" s="77">
        <v>369536</v>
      </c>
      <c r="R113" s="77">
        <v>395504</v>
      </c>
      <c r="S113" s="77">
        <v>409500.6</v>
      </c>
      <c r="T113" s="77">
        <v>401821</v>
      </c>
      <c r="U113" s="77">
        <v>429924.8</v>
      </c>
      <c r="V113" s="77">
        <v>454695</v>
      </c>
      <c r="W113" s="77">
        <v>500868</v>
      </c>
      <c r="X113" s="77">
        <v>538641</v>
      </c>
      <c r="Y113" s="77">
        <v>520936</v>
      </c>
      <c r="Z113" s="77">
        <v>530834</v>
      </c>
      <c r="AA113" s="77">
        <v>546938.74800000002</v>
      </c>
      <c r="AB113" s="77">
        <v>565092.52203161002</v>
      </c>
      <c r="AC113" s="77">
        <v>582135.57651368005</v>
      </c>
      <c r="AD113" s="123">
        <v>630791.14957838994</v>
      </c>
      <c r="AE113" s="123">
        <v>678880.88196186</v>
      </c>
      <c r="AF113" s="123">
        <v>712779.35871429008</v>
      </c>
      <c r="AG113" s="123">
        <v>725398.68388917006</v>
      </c>
      <c r="AH113" s="123">
        <v>774197.25134914985</v>
      </c>
      <c r="AI113" s="174" t="s">
        <v>173</v>
      </c>
    </row>
    <row r="114" spans="2:35" s="9" customFormat="1" ht="11.25" customHeight="1" x14ac:dyDescent="0.2">
      <c r="B114" s="37" t="s">
        <v>174</v>
      </c>
      <c r="C114" s="59">
        <v>7152.9790000000003</v>
      </c>
      <c r="D114" s="59">
        <v>15881.53</v>
      </c>
      <c r="E114" s="59">
        <v>22285.011999999999</v>
      </c>
      <c r="F114" s="59">
        <v>33546</v>
      </c>
      <c r="G114" s="59">
        <v>50237</v>
      </c>
      <c r="H114" s="59">
        <v>64760</v>
      </c>
      <c r="I114" s="59">
        <v>74327</v>
      </c>
      <c r="J114" s="59">
        <v>93539</v>
      </c>
      <c r="K114" s="59">
        <v>98479</v>
      </c>
      <c r="L114" s="59">
        <v>130562</v>
      </c>
      <c r="M114" s="77">
        <v>127523</v>
      </c>
      <c r="N114" s="77">
        <v>128765</v>
      </c>
      <c r="O114" s="77">
        <v>140734</v>
      </c>
      <c r="P114" s="77">
        <v>120147.02480026994</v>
      </c>
      <c r="Q114" s="77">
        <v>120093.88868389434</v>
      </c>
      <c r="R114" s="77">
        <v>163830.83154236941</v>
      </c>
      <c r="S114" s="77">
        <v>227271.16519999999</v>
      </c>
      <c r="T114" s="77">
        <v>268124.45550000004</v>
      </c>
      <c r="U114" s="77">
        <v>294275.96879999997</v>
      </c>
      <c r="V114" s="77">
        <v>319833</v>
      </c>
      <c r="W114" s="77">
        <v>332500</v>
      </c>
      <c r="X114" s="77">
        <v>383922</v>
      </c>
      <c r="Y114" s="77">
        <v>465306</v>
      </c>
      <c r="Z114" s="77">
        <v>481407</v>
      </c>
      <c r="AA114" s="77">
        <v>490517.94846848527</v>
      </c>
      <c r="AB114" s="78">
        <v>496804.22933188535</v>
      </c>
      <c r="AC114" s="77">
        <v>488055.82893212972</v>
      </c>
      <c r="AD114" s="119">
        <v>544434.3774498282</v>
      </c>
      <c r="AE114" s="119">
        <v>648847.88073543704</v>
      </c>
      <c r="AF114" s="119">
        <v>613421.1782653433</v>
      </c>
      <c r="AG114" s="119">
        <v>595990.84736030479</v>
      </c>
      <c r="AH114" s="119">
        <v>557198.24069725408</v>
      </c>
      <c r="AI114" s="174" t="s">
        <v>175</v>
      </c>
    </row>
    <row r="115" spans="2:35" s="9" customFormat="1" ht="11.25" customHeight="1" x14ac:dyDescent="0.2">
      <c r="B115" s="35" t="s">
        <v>176</v>
      </c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77"/>
      <c r="N115" s="77"/>
      <c r="O115" s="77"/>
      <c r="P115" s="77">
        <v>25655.210841558499</v>
      </c>
      <c r="Q115" s="77">
        <v>27401.494555948499</v>
      </c>
      <c r="R115" s="77">
        <v>36547.777172935195</v>
      </c>
      <c r="S115" s="77">
        <v>45774.470800000003</v>
      </c>
      <c r="T115" s="77">
        <v>45572.813028569879</v>
      </c>
      <c r="U115" s="77">
        <v>48534.035799999998</v>
      </c>
      <c r="V115" s="77">
        <v>53738</v>
      </c>
      <c r="W115" s="77">
        <v>117211</v>
      </c>
      <c r="X115" s="77">
        <v>82603</v>
      </c>
      <c r="Y115" s="77">
        <v>56987</v>
      </c>
      <c r="Z115" s="77">
        <v>54369</v>
      </c>
      <c r="AA115" s="77">
        <v>50712.17551890645</v>
      </c>
      <c r="AB115" s="78">
        <v>45387.754923441222</v>
      </c>
      <c r="AC115" s="77">
        <v>42434.343389665402</v>
      </c>
      <c r="AD115" s="119">
        <v>49244.829922964935</v>
      </c>
      <c r="AE115" s="119">
        <f>AE116+AE117</f>
        <v>55210.966968181194</v>
      </c>
      <c r="AF115" s="119">
        <f>AF116+AF117</f>
        <v>52425.283257195653</v>
      </c>
      <c r="AG115" s="119">
        <v>41438.07856164407</v>
      </c>
      <c r="AH115" s="119">
        <f>AH117+AH116</f>
        <v>33609.208252939497</v>
      </c>
      <c r="AI115" s="173" t="s">
        <v>177</v>
      </c>
    </row>
    <row r="116" spans="2:35" s="9" customFormat="1" ht="11.25" customHeight="1" x14ac:dyDescent="0.2">
      <c r="B116" s="37" t="s">
        <v>178</v>
      </c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77"/>
      <c r="N116" s="77"/>
      <c r="O116" s="77"/>
      <c r="P116" s="77"/>
      <c r="Q116" s="77"/>
      <c r="R116" s="77"/>
      <c r="S116" s="77"/>
      <c r="T116" s="77">
        <v>147.26</v>
      </c>
      <c r="U116" s="77">
        <v>217.87799999999999</v>
      </c>
      <c r="V116" s="77">
        <v>285</v>
      </c>
      <c r="W116" s="77">
        <v>387</v>
      </c>
      <c r="X116" s="77">
        <v>863</v>
      </c>
      <c r="Y116" s="77">
        <v>957</v>
      </c>
      <c r="Z116" s="77">
        <v>901</v>
      </c>
      <c r="AA116" s="77">
        <v>827</v>
      </c>
      <c r="AB116" s="78">
        <v>715.68031431814006</v>
      </c>
      <c r="AC116" s="77">
        <v>581.54899999999998</v>
      </c>
      <c r="AD116" s="119">
        <v>432.12510779567691</v>
      </c>
      <c r="AE116" s="119">
        <v>314.87680477723467</v>
      </c>
      <c r="AF116" s="119">
        <v>204.357121209295</v>
      </c>
      <c r="AG116" s="119">
        <v>100.99217695884255</v>
      </c>
      <c r="AH116" s="119">
        <v>24</v>
      </c>
      <c r="AI116" s="174" t="s">
        <v>179</v>
      </c>
    </row>
    <row r="117" spans="2:35" s="9" customFormat="1" ht="11.25" customHeight="1" x14ac:dyDescent="0.2">
      <c r="B117" s="37" t="s">
        <v>180</v>
      </c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77"/>
      <c r="N117" s="77"/>
      <c r="O117" s="77"/>
      <c r="P117" s="77">
        <v>25655.210841558499</v>
      </c>
      <c r="Q117" s="77">
        <v>27401.494555948499</v>
      </c>
      <c r="R117" s="77">
        <v>36547.777172935195</v>
      </c>
      <c r="S117" s="77">
        <v>45774.470800000003</v>
      </c>
      <c r="T117" s="77">
        <v>45425.553028569877</v>
      </c>
      <c r="U117" s="77">
        <v>48316.157800000001</v>
      </c>
      <c r="V117" s="77">
        <v>53453</v>
      </c>
      <c r="W117" s="77">
        <v>51324</v>
      </c>
      <c r="X117" s="77">
        <v>54540</v>
      </c>
      <c r="Y117" s="77">
        <v>56030</v>
      </c>
      <c r="Z117" s="77">
        <v>53468</v>
      </c>
      <c r="AA117" s="77">
        <v>49885.17551890645</v>
      </c>
      <c r="AB117" s="78">
        <v>44672.074609123083</v>
      </c>
      <c r="AC117" s="77">
        <v>41852.794389665403</v>
      </c>
      <c r="AD117" s="123">
        <v>48812.704815169258</v>
      </c>
      <c r="AE117" s="119">
        <v>54896.090163403962</v>
      </c>
      <c r="AF117" s="119">
        <v>52220.926135986359</v>
      </c>
      <c r="AG117" s="119">
        <v>41337.08638468523</v>
      </c>
      <c r="AH117" s="119">
        <v>33585.208252939497</v>
      </c>
      <c r="AI117" s="174" t="s">
        <v>181</v>
      </c>
    </row>
    <row r="118" spans="2:35" ht="11.25" customHeight="1" x14ac:dyDescent="0.2">
      <c r="B118" s="114" t="s">
        <v>182</v>
      </c>
      <c r="C118" s="61"/>
      <c r="D118" s="61"/>
      <c r="E118" s="61"/>
      <c r="F118" s="62"/>
      <c r="G118" s="62"/>
      <c r="H118" s="62"/>
      <c r="I118" s="62"/>
      <c r="J118" s="62"/>
      <c r="K118" s="62"/>
      <c r="L118" s="62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1">
        <v>65500</v>
      </c>
      <c r="X118" s="81">
        <v>27200</v>
      </c>
      <c r="Y118" s="81">
        <v>0</v>
      </c>
      <c r="Z118" s="81"/>
      <c r="AA118" s="81"/>
      <c r="AB118" s="82"/>
      <c r="AC118" s="81"/>
      <c r="AD118" s="127"/>
      <c r="AE118" s="127"/>
      <c r="AF118" s="127"/>
      <c r="AG118" s="127"/>
      <c r="AH118" s="127"/>
      <c r="AI118" s="175" t="s">
        <v>183</v>
      </c>
    </row>
    <row r="119" spans="2:35" ht="8.25" customHeight="1" x14ac:dyDescent="0.2">
      <c r="B119" s="48"/>
      <c r="F119" s="53"/>
      <c r="G119" s="53"/>
      <c r="H119" s="53"/>
      <c r="I119" s="53"/>
      <c r="J119" s="53"/>
      <c r="K119" s="53"/>
      <c r="L119" s="53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8"/>
      <c r="AC119" s="88"/>
      <c r="AD119" s="88"/>
      <c r="AE119" s="88"/>
      <c r="AF119" s="88"/>
      <c r="AG119" s="88"/>
      <c r="AH119" s="88"/>
      <c r="AI119" s="49"/>
    </row>
    <row r="120" spans="2:35" s="9" customFormat="1" ht="13.5" thickBot="1" x14ac:dyDescent="0.25">
      <c r="B120" s="50" t="s">
        <v>184</v>
      </c>
      <c r="C120" s="63">
        <v>149142</v>
      </c>
      <c r="D120" s="63">
        <v>223571</v>
      </c>
      <c r="E120" s="63">
        <v>267424</v>
      </c>
      <c r="F120" s="63">
        <v>334359.12520314596</v>
      </c>
      <c r="G120" s="63">
        <v>331324.24471311219</v>
      </c>
      <c r="H120" s="63">
        <v>384848.40922177222</v>
      </c>
      <c r="I120" s="63">
        <v>443593.64436037728</v>
      </c>
      <c r="J120" s="63">
        <v>501198.99303847464</v>
      </c>
      <c r="K120" s="63">
        <v>563448.81230546045</v>
      </c>
      <c r="L120" s="63">
        <v>610494.27484923077</v>
      </c>
      <c r="M120" s="89">
        <v>677737.52461576078</v>
      </c>
      <c r="N120" s="89">
        <v>737655.54833694408</v>
      </c>
      <c r="O120" s="89">
        <v>804163.21023893927</v>
      </c>
      <c r="P120" s="89">
        <v>872734.96499999997</v>
      </c>
      <c r="Q120" s="89">
        <v>965528.04005037737</v>
      </c>
      <c r="R120" s="89">
        <v>1080676.0454900244</v>
      </c>
      <c r="S120" s="89">
        <v>1143937.4575750479</v>
      </c>
      <c r="T120" s="89">
        <v>1239645.5847360457</v>
      </c>
      <c r="U120" s="89">
        <v>1300624.0803360008</v>
      </c>
      <c r="V120" s="89">
        <v>1332810.9781564381</v>
      </c>
      <c r="W120" s="89">
        <v>1350052.6359381662</v>
      </c>
      <c r="X120" s="89">
        <v>1395304.6322167269</v>
      </c>
      <c r="Y120" s="89">
        <v>1434306.5106918109</v>
      </c>
      <c r="Z120" s="89">
        <v>1472479.1266212054</v>
      </c>
      <c r="AA120" s="89">
        <v>1550645.4859021064</v>
      </c>
      <c r="AB120" s="90">
        <v>1660820.29344864</v>
      </c>
      <c r="AC120" s="90">
        <v>1712037.4932091609</v>
      </c>
      <c r="AD120" s="128">
        <v>1655984.1462278902</v>
      </c>
      <c r="AE120" s="128">
        <v>1866673.59454</v>
      </c>
      <c r="AF120" s="128">
        <v>2149740.9766849503</v>
      </c>
      <c r="AG120" s="128">
        <v>2369905.9726237962</v>
      </c>
      <c r="AH120" s="128">
        <v>2517819.7192835473</v>
      </c>
      <c r="AI120" s="176" t="s">
        <v>185</v>
      </c>
    </row>
    <row r="121" spans="2:35" ht="13.5" x14ac:dyDescent="0.25">
      <c r="AC121" s="177"/>
      <c r="AD121" s="177"/>
      <c r="AE121" s="177"/>
      <c r="AF121" s="177"/>
      <c r="AG121" s="177"/>
      <c r="AH121" s="186"/>
    </row>
    <row r="122" spans="2:35" x14ac:dyDescent="0.2">
      <c r="AB122" s="178"/>
      <c r="AH122" s="187"/>
    </row>
    <row r="126" spans="2:35" x14ac:dyDescent="0.2">
      <c r="AB126" s="179"/>
      <c r="AC126" s="179"/>
      <c r="AD126" s="179"/>
      <c r="AE126" s="179"/>
      <c r="AF126" s="179"/>
      <c r="AG126" s="179"/>
      <c r="AH126" s="179"/>
    </row>
  </sheetData>
  <sheetProtection sheet="1" selectLockedCells="1" selectUnlockedCells="1"/>
  <mergeCells count="35">
    <mergeCell ref="AH121:AH122"/>
    <mergeCell ref="W4:W5"/>
    <mergeCell ref="L4:L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  <mergeCell ref="S4:S5"/>
    <mergeCell ref="T4:T5"/>
    <mergeCell ref="U4:U5"/>
    <mergeCell ref="V4:V5"/>
    <mergeCell ref="M4:M5"/>
    <mergeCell ref="N4:N5"/>
    <mergeCell ref="O4:O5"/>
    <mergeCell ref="P4:P5"/>
    <mergeCell ref="Q4:Q5"/>
    <mergeCell ref="Y4:Y5"/>
    <mergeCell ref="Z4:Z5"/>
    <mergeCell ref="AA4:AA5"/>
    <mergeCell ref="AI4:AI5"/>
    <mergeCell ref="X4:X5"/>
    <mergeCell ref="AB4:AB5"/>
    <mergeCell ref="AC4:AC5"/>
    <mergeCell ref="AD4:AD5"/>
    <mergeCell ref="AE4:AE5"/>
    <mergeCell ref="AF4:AF5"/>
    <mergeCell ref="AG4:AG5"/>
    <mergeCell ref="AH4:AH5"/>
  </mergeCells>
  <pageMargins left="0.75" right="0.75" top="1" bottom="1" header="0.51180555555555551" footer="0.51180555555555551"/>
  <pageSetup scale="49" firstPageNumber="0" orientation="portrait" r:id="rId1"/>
  <headerFooter alignWithMargins="0"/>
  <ignoredErrors>
    <ignoredError sqref="AD11:AH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J129"/>
  <sheetViews>
    <sheetView showGridLines="0" zoomScaleNormal="100" workbookViewId="0">
      <pane xSplit="2" ySplit="5" topLeftCell="P6" activePane="bottomRight" state="frozen"/>
      <selection activeCell="C1" sqref="C1:AB1048576"/>
      <selection pane="topRight" activeCell="C1" sqref="C1:AB1048576"/>
      <selection pane="bottomLeft" activeCell="C1" sqref="C1:AB1048576"/>
      <selection pane="bottomRight" activeCell="B1" sqref="B1"/>
    </sheetView>
  </sheetViews>
  <sheetFormatPr defaultRowHeight="12.75" outlineLevelRow="2" x14ac:dyDescent="0.2"/>
  <cols>
    <col min="1" max="1" width="3.7109375" style="1" customWidth="1"/>
    <col min="2" max="2" width="48.7109375" style="1" customWidth="1"/>
    <col min="3" max="34" width="8.140625" style="1" customWidth="1"/>
    <col min="35" max="35" width="40.7109375" style="1" bestFit="1" customWidth="1"/>
    <col min="36" max="36" width="9.140625" style="1" customWidth="1"/>
    <col min="37" max="16384" width="9.140625" style="1"/>
  </cols>
  <sheetData>
    <row r="1" spans="2:35" ht="17.25" customHeight="1" x14ac:dyDescent="0.2">
      <c r="AA1" s="9"/>
      <c r="AB1" s="9"/>
      <c r="AC1" s="9"/>
      <c r="AD1" s="9"/>
      <c r="AE1" s="9"/>
      <c r="AF1" s="9"/>
      <c r="AG1" s="9"/>
      <c r="AH1" s="9"/>
    </row>
    <row r="2" spans="2:35" ht="17.25" customHeight="1" x14ac:dyDescent="0.2">
      <c r="B2" s="10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Z2" s="11"/>
      <c r="AA2" s="12"/>
      <c r="AB2" s="12"/>
      <c r="AC2" s="12"/>
      <c r="AD2" s="12"/>
      <c r="AE2" s="12"/>
      <c r="AF2" s="12"/>
      <c r="AG2" s="12"/>
      <c r="AH2" s="12"/>
      <c r="AI2" s="13" t="s">
        <v>186</v>
      </c>
    </row>
    <row r="3" spans="2:35" ht="13.5" thickBot="1" x14ac:dyDescent="0.25">
      <c r="B3" s="14" t="s">
        <v>201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AI3" s="16" t="s">
        <v>187</v>
      </c>
    </row>
    <row r="4" spans="2:35" ht="13.5" thickBot="1" x14ac:dyDescent="0.25">
      <c r="B4" s="183" t="s">
        <v>2</v>
      </c>
      <c r="C4" s="183">
        <v>1993</v>
      </c>
      <c r="D4" s="183">
        <v>1994</v>
      </c>
      <c r="E4" s="183">
        <v>1995</v>
      </c>
      <c r="F4" s="188">
        <v>1996</v>
      </c>
      <c r="G4" s="188">
        <v>1997</v>
      </c>
      <c r="H4" s="188">
        <v>1998</v>
      </c>
      <c r="I4" s="188">
        <v>1999</v>
      </c>
      <c r="J4" s="188">
        <v>2000</v>
      </c>
      <c r="K4" s="183">
        <v>2001</v>
      </c>
      <c r="L4" s="183">
        <v>2002</v>
      </c>
      <c r="M4" s="183">
        <v>2003</v>
      </c>
      <c r="N4" s="183">
        <v>2004</v>
      </c>
      <c r="O4" s="183">
        <v>2005</v>
      </c>
      <c r="P4" s="183">
        <v>2006</v>
      </c>
      <c r="Q4" s="183">
        <v>2007</v>
      </c>
      <c r="R4" s="183">
        <v>2008</v>
      </c>
      <c r="S4" s="183">
        <v>2009</v>
      </c>
      <c r="T4" s="183">
        <v>2010</v>
      </c>
      <c r="U4" s="183">
        <v>2011</v>
      </c>
      <c r="V4" s="183">
        <v>2012</v>
      </c>
      <c r="W4" s="183">
        <v>2013</v>
      </c>
      <c r="X4" s="183">
        <v>2014</v>
      </c>
      <c r="Y4" s="183">
        <v>2015</v>
      </c>
      <c r="Z4" s="183">
        <v>2016</v>
      </c>
      <c r="AA4" s="183">
        <v>2017</v>
      </c>
      <c r="AB4" s="183">
        <v>2018</v>
      </c>
      <c r="AC4" s="183">
        <v>2019</v>
      </c>
      <c r="AD4" s="184">
        <v>2020</v>
      </c>
      <c r="AE4" s="184">
        <v>2021</v>
      </c>
      <c r="AF4" s="184">
        <v>2022</v>
      </c>
      <c r="AG4" s="184">
        <v>2023</v>
      </c>
      <c r="AH4" s="184">
        <v>2024</v>
      </c>
      <c r="AI4" s="183" t="s">
        <v>3</v>
      </c>
    </row>
    <row r="5" spans="2:35" ht="13.5" thickBot="1" x14ac:dyDescent="0.25">
      <c r="B5" s="183">
        <v>0</v>
      </c>
      <c r="C5" s="183"/>
      <c r="D5" s="183"/>
      <c r="E5" s="183"/>
      <c r="F5" s="188"/>
      <c r="G5" s="188"/>
      <c r="H5" s="188"/>
      <c r="I5" s="188"/>
      <c r="J5" s="188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5"/>
      <c r="AE5" s="185"/>
      <c r="AF5" s="185"/>
      <c r="AG5" s="185"/>
      <c r="AH5" s="185"/>
      <c r="AI5" s="183"/>
    </row>
    <row r="6" spans="2:35" ht="15" customHeight="1" x14ac:dyDescent="0.2">
      <c r="B6" s="17" t="s">
        <v>4</v>
      </c>
      <c r="C6" s="18">
        <v>22.445722868139089</v>
      </c>
      <c r="D6" s="18">
        <v>19.893009379570696</v>
      </c>
      <c r="E6" s="18">
        <v>20.310069402895774</v>
      </c>
      <c r="F6" s="18">
        <v>15.640187875305509</v>
      </c>
      <c r="G6" s="18">
        <v>17.792021052079402</v>
      </c>
      <c r="H6" s="18">
        <v>26.639969830541759</v>
      </c>
      <c r="I6" s="18">
        <v>27.764534067567237</v>
      </c>
      <c r="J6" s="18">
        <v>26.065934252579641</v>
      </c>
      <c r="K6" s="91">
        <v>25.847841937630189</v>
      </c>
      <c r="L6" s="91">
        <v>25.322974574688555</v>
      </c>
      <c r="M6" s="91">
        <v>24.673854394414214</v>
      </c>
      <c r="N6" s="91">
        <v>24.992064441951527</v>
      </c>
      <c r="O6" s="91">
        <v>25.388197115195933</v>
      </c>
      <c r="P6" s="91">
        <v>26.2902047381125</v>
      </c>
      <c r="Q6" s="91">
        <v>26.053660083516604</v>
      </c>
      <c r="R6" s="91">
        <v>26.949576082557819</v>
      </c>
      <c r="S6" s="91">
        <v>26.136124019759343</v>
      </c>
      <c r="T6" s="91">
        <v>26.194675888039416</v>
      </c>
      <c r="U6" s="91">
        <v>25.408490740446066</v>
      </c>
      <c r="V6" s="91">
        <v>24.788502872058793</v>
      </c>
      <c r="W6" s="91">
        <v>24.234494175902523</v>
      </c>
      <c r="X6" s="91">
        <v>26.282505718525385</v>
      </c>
      <c r="Y6" s="91">
        <v>26.438274063931367</v>
      </c>
      <c r="Z6" s="91">
        <f>'Fiscal Accounts'!Z6/'Fiscal Accounts'!Z$120*100</f>
        <v>27.641885894434548</v>
      </c>
      <c r="AA6" s="91">
        <f>'Fiscal Accounts'!AA6/'Fiscal Accounts'!AA$120*100</f>
        <v>27.756002510761601</v>
      </c>
      <c r="AB6" s="91">
        <f>'Fiscal Accounts'!AB6/'Fiscal Accounts'!AB$120*100</f>
        <v>27.089591316696733</v>
      </c>
      <c r="AC6" s="91">
        <f>'Fiscal Accounts'!AC6/'Fiscal Accounts'!AC$120*100</f>
        <v>26.888937410891089</v>
      </c>
      <c r="AD6" s="91">
        <f>'Fiscal Accounts'!AD6/'Fiscal Accounts'!AD$120*100</f>
        <v>25.719133904159285</v>
      </c>
      <c r="AE6" s="91">
        <f>'Fiscal Accounts'!AE6/'Fiscal Accounts'!AE$120*100</f>
        <v>27.372272875907498</v>
      </c>
      <c r="AF6" s="91">
        <f>'Fiscal Accounts'!AF6/'Fiscal Accounts'!AF$120*100</f>
        <v>26.644589567403663</v>
      </c>
      <c r="AG6" s="165">
        <f>'Fiscal Accounts'!AG6/'Fiscal Accounts'!AG$120*100</f>
        <v>27.160472923209035</v>
      </c>
      <c r="AH6" s="165">
        <f>'Fiscal Accounts'!AH6/'Fiscal Accounts'!AH$120*100</f>
        <v>28.212038159830044</v>
      </c>
      <c r="AI6" s="19" t="s">
        <v>5</v>
      </c>
    </row>
    <row r="7" spans="2:35" ht="11.25" customHeight="1" x14ac:dyDescent="0.2">
      <c r="B7" s="20" t="s">
        <v>6</v>
      </c>
      <c r="C7" s="21">
        <v>3.001166673371686</v>
      </c>
      <c r="D7" s="21">
        <v>1.9058822476975994</v>
      </c>
      <c r="E7" s="21">
        <v>1.1464939571616608</v>
      </c>
      <c r="F7" s="21">
        <v>0.29553917495137128</v>
      </c>
      <c r="G7" s="21">
        <v>0.77279563172838628</v>
      </c>
      <c r="H7" s="21">
        <v>2.3755552708369594</v>
      </c>
      <c r="I7" s="21">
        <v>3.5642224569735612</v>
      </c>
      <c r="J7" s="21">
        <v>1.9963467881971408</v>
      </c>
      <c r="K7" s="92">
        <v>1.802434293622093</v>
      </c>
      <c r="L7" s="92">
        <v>0.67470902999332039</v>
      </c>
      <c r="M7" s="92">
        <v>0.38614653976607333</v>
      </c>
      <c r="N7" s="92">
        <v>0.32427330146066768</v>
      </c>
      <c r="O7" s="92">
        <v>0.76704272940895091</v>
      </c>
      <c r="P7" s="92">
        <v>0.9195638418279084</v>
      </c>
      <c r="Q7" s="92">
        <v>0.13258001835693037</v>
      </c>
      <c r="R7" s="92">
        <v>0.39125806135187935</v>
      </c>
      <c r="S7" s="92">
        <v>0.38725039208814405</v>
      </c>
      <c r="T7" s="92">
        <v>0.37147730656293099</v>
      </c>
      <c r="U7" s="92">
        <v>0.29301313651761574</v>
      </c>
      <c r="V7" s="92">
        <v>0.41708825931575022</v>
      </c>
      <c r="W7" s="92">
        <v>0.42496865146172713</v>
      </c>
      <c r="X7" s="92">
        <v>0.73001983319444363</v>
      </c>
      <c r="Y7" s="92">
        <v>0.78191073882530948</v>
      </c>
      <c r="Z7" s="92">
        <f>'Fiscal Accounts'!Z7/'Fiscal Accounts'!Z$120*100</f>
        <v>0.99417368540843687</v>
      </c>
      <c r="AA7" s="92">
        <f>'Fiscal Accounts'!AA7/'Fiscal Accounts'!AA$120*100</f>
        <v>0.71488422729654311</v>
      </c>
      <c r="AB7" s="92">
        <f>'Fiscal Accounts'!AB7/'Fiscal Accounts'!AB$120*100</f>
        <v>0.49158900768528452</v>
      </c>
      <c r="AC7" s="92">
        <f>'Fiscal Accounts'!AC7/'Fiscal Accounts'!AC$120*100</f>
        <v>0.61966808799927942</v>
      </c>
      <c r="AD7" s="92">
        <f>'Fiscal Accounts'!AD7/'Fiscal Accounts'!AD$120*100</f>
        <v>0.50087979518969039</v>
      </c>
      <c r="AE7" s="92">
        <f>'Fiscal Accounts'!AE7/'Fiscal Accounts'!AE$120*100</f>
        <v>0.69910776250177231</v>
      </c>
      <c r="AF7" s="92">
        <f>'Fiscal Accounts'!AF7/'Fiscal Accounts'!AF$120*100</f>
        <v>0.44235887500569565</v>
      </c>
      <c r="AG7" s="161">
        <f>'Fiscal Accounts'!AG7/'Fiscal Accounts'!AG$120*100</f>
        <v>0.94649831086614011</v>
      </c>
      <c r="AH7" s="161">
        <f>'Fiscal Accounts'!AH7/'Fiscal Accounts'!AH$120*100</f>
        <v>0.30968221990964179</v>
      </c>
      <c r="AI7" s="22" t="s">
        <v>7</v>
      </c>
    </row>
    <row r="8" spans="2:35" ht="11.25" customHeight="1" x14ac:dyDescent="0.2">
      <c r="B8" s="23" t="s">
        <v>8</v>
      </c>
      <c r="C8" s="21"/>
      <c r="D8" s="21"/>
      <c r="E8" s="21"/>
      <c r="F8" s="21"/>
      <c r="G8" s="21"/>
      <c r="H8" s="21"/>
      <c r="I8" s="21"/>
      <c r="J8" s="21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3"/>
      <c r="Z8" s="93">
        <f>'Fiscal Accounts'!Z8/'Fiscal Accounts'!Z$120*100</f>
        <v>0</v>
      </c>
      <c r="AA8" s="93">
        <f>'Fiscal Accounts'!AA8/'Fiscal Accounts'!AA$120*100</f>
        <v>0.17657162935647641</v>
      </c>
      <c r="AB8" s="93">
        <f>'Fiscal Accounts'!AB8/'Fiscal Accounts'!AB$120*100</f>
        <v>0.13553543444040358</v>
      </c>
      <c r="AC8" s="93">
        <f>'Fiscal Accounts'!AC8/'Fiscal Accounts'!AC$120*100</f>
        <v>0.16676036659970522</v>
      </c>
      <c r="AD8" s="93">
        <f>'Fiscal Accounts'!AD8/'Fiscal Accounts'!AD$120*100</f>
        <v>8.8225482310803641E-2</v>
      </c>
      <c r="AE8" s="93">
        <f>'Fiscal Accounts'!AE8/'Fiscal Accounts'!AE$120*100</f>
        <v>0.22453630952190476</v>
      </c>
      <c r="AF8" s="93">
        <f>'Fiscal Accounts'!AF8/'Fiscal Accounts'!AF$120*100</f>
        <v>8.8373437572447602E-2</v>
      </c>
      <c r="AG8" s="162">
        <f>'Fiscal Accounts'!AG8/'Fiscal Accounts'!AG$120*100</f>
        <v>0.75403835453503543</v>
      </c>
      <c r="AH8" s="162">
        <f>'Fiscal Accounts'!AH8/'Fiscal Accounts'!AH$120*100</f>
        <v>0.11264785871194419</v>
      </c>
      <c r="AI8" s="24" t="s">
        <v>9</v>
      </c>
    </row>
    <row r="9" spans="2:35" ht="11.25" hidden="1" customHeight="1" x14ac:dyDescent="0.2">
      <c r="B9" s="23"/>
      <c r="C9" s="21"/>
      <c r="D9" s="21"/>
      <c r="E9" s="21"/>
      <c r="F9" s="21"/>
      <c r="G9" s="21"/>
      <c r="H9" s="21"/>
      <c r="I9" s="21"/>
      <c r="J9" s="21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3"/>
      <c r="Z9" s="93"/>
      <c r="AA9" s="93"/>
      <c r="AB9" s="93"/>
      <c r="AC9" s="93"/>
      <c r="AD9" s="93"/>
      <c r="AE9" s="93"/>
      <c r="AF9" s="93"/>
      <c r="AG9" s="162"/>
      <c r="AH9" s="162"/>
      <c r="AI9" s="24"/>
    </row>
    <row r="10" spans="2:35" ht="11.25" customHeight="1" x14ac:dyDescent="0.2">
      <c r="B10" s="20" t="s">
        <v>10</v>
      </c>
      <c r="C10" s="25">
        <v>15.721258934438321</v>
      </c>
      <c r="D10" s="25">
        <v>16.096899866261722</v>
      </c>
      <c r="E10" s="25">
        <v>14.837860476247458</v>
      </c>
      <c r="F10" s="25">
        <v>12.81255947896496</v>
      </c>
      <c r="G10" s="25">
        <v>13.756635639346618</v>
      </c>
      <c r="H10" s="25">
        <v>18.858347923734676</v>
      </c>
      <c r="I10" s="25">
        <v>18.838393298103863</v>
      </c>
      <c r="J10" s="25">
        <v>20.772653466206748</v>
      </c>
      <c r="K10" s="94">
        <v>20.284701262147355</v>
      </c>
      <c r="L10" s="94">
        <v>21.121970395520158</v>
      </c>
      <c r="M10" s="94">
        <v>21.451981736207824</v>
      </c>
      <c r="N10" s="94">
        <v>22.500316085765615</v>
      </c>
      <c r="O10" s="94">
        <v>22.858046162536226</v>
      </c>
      <c r="P10" s="94">
        <v>23.549304916107662</v>
      </c>
      <c r="Q10" s="94">
        <v>23.630981832900879</v>
      </c>
      <c r="R10" s="94">
        <v>24.468099763566475</v>
      </c>
      <c r="S10" s="94">
        <v>23.675304519207057</v>
      </c>
      <c r="T10" s="94">
        <v>23.277953852557136</v>
      </c>
      <c r="U10" s="94">
        <v>23.367778415741117</v>
      </c>
      <c r="V10" s="94">
        <v>22.573463347324601</v>
      </c>
      <c r="W10" s="94">
        <v>22.213069117253688</v>
      </c>
      <c r="X10" s="94">
        <v>24.071303881342175</v>
      </c>
      <c r="Y10" s="94">
        <v>23.865742415141689</v>
      </c>
      <c r="Z10" s="94">
        <f>'Fiscal Accounts'!Z10/'Fiscal Accounts'!Z$120*100</f>
        <v>25.119812791421154</v>
      </c>
      <c r="AA10" s="94">
        <f>'Fiscal Accounts'!AA10/'Fiscal Accounts'!AA$120*100</f>
        <v>25.707300838533886</v>
      </c>
      <c r="AB10" s="94">
        <f>'Fiscal Accounts'!AB10/'Fiscal Accounts'!AB$120*100</f>
        <v>25.248566124470205</v>
      </c>
      <c r="AC10" s="94">
        <f>'Fiscal Accounts'!AC10/'Fiscal Accounts'!AC$120*100</f>
        <v>24.898443035903902</v>
      </c>
      <c r="AD10" s="94">
        <f>'Fiscal Accounts'!AD10/'Fiscal Accounts'!AD$120*100</f>
        <v>24.073763683552691</v>
      </c>
      <c r="AE10" s="94">
        <f>'Fiscal Accounts'!AE10/'Fiscal Accounts'!AE$120*100</f>
        <v>25.479113294962737</v>
      </c>
      <c r="AF10" s="94">
        <f>'Fiscal Accounts'!AF10/'Fiscal Accounts'!AF$120*100</f>
        <v>25.181741701494996</v>
      </c>
      <c r="AG10" s="166">
        <f>'Fiscal Accounts'!AG10/'Fiscal Accounts'!AG$120*100</f>
        <v>25.260999251257331</v>
      </c>
      <c r="AH10" s="166">
        <f>'Fiscal Accounts'!AH10/'Fiscal Accounts'!AH$120*100</f>
        <v>26.167370322585164</v>
      </c>
      <c r="AI10" s="22" t="s">
        <v>11</v>
      </c>
    </row>
    <row r="11" spans="2:35" ht="11.25" customHeight="1" x14ac:dyDescent="0.2">
      <c r="B11" s="26" t="s">
        <v>12</v>
      </c>
      <c r="C11" s="25">
        <v>12.696624693245365</v>
      </c>
      <c r="D11" s="25">
        <v>12.617468276297014</v>
      </c>
      <c r="E11" s="25">
        <v>10.744734952734234</v>
      </c>
      <c r="F11" s="25">
        <v>8.3890051013137672</v>
      </c>
      <c r="G11" s="25">
        <v>9.7602981357434615</v>
      </c>
      <c r="H11" s="25">
        <v>14.321786006977689</v>
      </c>
      <c r="I11" s="25">
        <v>14.276275845050556</v>
      </c>
      <c r="J11" s="25">
        <v>16.181804258687748</v>
      </c>
      <c r="K11" s="94">
        <v>15.578386601055463</v>
      </c>
      <c r="L11" s="94">
        <v>16.066936913409055</v>
      </c>
      <c r="M11" s="94">
        <v>16.05004976840711</v>
      </c>
      <c r="N11" s="94">
        <v>16.688081622585514</v>
      </c>
      <c r="O11" s="94">
        <v>16.862880772636682</v>
      </c>
      <c r="P11" s="94">
        <v>17.771927980550874</v>
      </c>
      <c r="Q11" s="94">
        <v>18.312043813741401</v>
      </c>
      <c r="R11" s="94">
        <v>18.996663496017106</v>
      </c>
      <c r="S11" s="94">
        <v>18.258874370116317</v>
      </c>
      <c r="T11" s="94">
        <v>17.990553188351424</v>
      </c>
      <c r="U11" s="94">
        <v>18.107381466315182</v>
      </c>
      <c r="V11" s="94">
        <v>17.451163344366901</v>
      </c>
      <c r="W11" s="94">
        <v>16.96457701747083</v>
      </c>
      <c r="X11" s="94">
        <v>18.161841349823636</v>
      </c>
      <c r="Y11" s="94">
        <v>18.049274711419862</v>
      </c>
      <c r="Z11" s="94">
        <f>'Fiscal Accounts'!Z11/'Fiscal Accounts'!Z$120*100</f>
        <v>18.728958191265708</v>
      </c>
      <c r="AA11" s="94">
        <f>'Fiscal Accounts'!AA11/'Fiscal Accounts'!AA$120*100</f>
        <v>18.920275631494132</v>
      </c>
      <c r="AB11" s="94">
        <f>'Fiscal Accounts'!AB11/'Fiscal Accounts'!AB$120*100</f>
        <v>18.323337040161888</v>
      </c>
      <c r="AC11" s="94">
        <f>'Fiscal Accounts'!AC11/'Fiscal Accounts'!AC$120*100</f>
        <v>17.800874759392173</v>
      </c>
      <c r="AD11" s="94">
        <f>'Fiscal Accounts'!AD11/'Fiscal Accounts'!AD$120*100</f>
        <v>16.847025416003422</v>
      </c>
      <c r="AE11" s="94">
        <f>'Fiscal Accounts'!AE11/'Fiscal Accounts'!AE$120*100</f>
        <v>18.111013140640189</v>
      </c>
      <c r="AF11" s="94">
        <f>'Fiscal Accounts'!AF11/'Fiscal Accounts'!AF$120*100</f>
        <v>18.183263204238877</v>
      </c>
      <c r="AG11" s="166">
        <f>'Fiscal Accounts'!AG11/'Fiscal Accounts'!AG$120*100</f>
        <v>17.827329644316947</v>
      </c>
      <c r="AH11" s="166">
        <f>'Fiscal Accounts'!AH11/'Fiscal Accounts'!AH$120*100</f>
        <v>18.14923469302364</v>
      </c>
      <c r="AI11" s="27" t="s">
        <v>13</v>
      </c>
    </row>
    <row r="12" spans="2:35" ht="11.25" customHeight="1" outlineLevel="1" x14ac:dyDescent="0.2">
      <c r="B12" s="28" t="s">
        <v>14</v>
      </c>
      <c r="C12" s="29">
        <v>3.3464751713132448</v>
      </c>
      <c r="D12" s="29">
        <v>2.2180873190172248</v>
      </c>
      <c r="E12" s="29">
        <v>2.0891916955845398</v>
      </c>
      <c r="F12" s="29">
        <v>2.7143333158578948</v>
      </c>
      <c r="G12" s="29">
        <v>4.7251934109307347</v>
      </c>
      <c r="H12" s="29">
        <v>7.4754758784572424</v>
      </c>
      <c r="I12" s="29">
        <v>6.7166131162589098</v>
      </c>
      <c r="J12" s="29">
        <v>7.6059610113928606</v>
      </c>
      <c r="K12" s="93">
        <v>7.3030925438692638</v>
      </c>
      <c r="L12" s="93">
        <v>7.5533255428788566</v>
      </c>
      <c r="M12" s="93">
        <v>7.4697206752277134</v>
      </c>
      <c r="N12" s="93">
        <v>7.8845241700037425</v>
      </c>
      <c r="O12" s="93">
        <v>8.0249390047109053</v>
      </c>
      <c r="P12" s="93">
        <v>8.5098152196695196</v>
      </c>
      <c r="Q12" s="93">
        <v>9.090476367826783</v>
      </c>
      <c r="R12" s="93">
        <v>9.9098660396564409</v>
      </c>
      <c r="S12" s="93">
        <v>9.6213327914738453</v>
      </c>
      <c r="T12" s="93">
        <v>9.1960195425756801</v>
      </c>
      <c r="U12" s="93">
        <v>9.1639839224345589</v>
      </c>
      <c r="V12" s="93">
        <v>8.743374886915726</v>
      </c>
      <c r="W12" s="93">
        <v>8.2915070423422677</v>
      </c>
      <c r="X12" s="93">
        <v>8.8675980719760954</v>
      </c>
      <c r="Y12" s="93">
        <v>8.7696012894929911</v>
      </c>
      <c r="Z12" s="93">
        <f>'Fiscal Accounts'!Z12/'Fiscal Accounts'!Z$120*100</f>
        <v>8.9230466921111091</v>
      </c>
      <c r="AA12" s="93">
        <f>'Fiscal Accounts'!AA12/'Fiscal Accounts'!AA$120*100</f>
        <v>8.9988860296343294</v>
      </c>
      <c r="AB12" s="93">
        <f>'Fiscal Accounts'!AB12/'Fiscal Accounts'!AB$120*100</f>
        <v>8.6381302399732842</v>
      </c>
      <c r="AC12" s="93">
        <f>'Fiscal Accounts'!AC12/'Fiscal Accounts'!AC$120*100</f>
        <v>7.7341600592986062</v>
      </c>
      <c r="AD12" s="93">
        <f>'Fiscal Accounts'!AD12/'Fiscal Accounts'!AD$120*100</f>
        <v>7.8716852632272243</v>
      </c>
      <c r="AE12" s="93">
        <f>'Fiscal Accounts'!AE12/'Fiscal Accounts'!AE$120*100</f>
        <v>8.6537035972701499</v>
      </c>
      <c r="AF12" s="93">
        <f>'Fiscal Accounts'!AF12/'Fiscal Accounts'!AF$120*100</f>
        <v>8.9039592246676467</v>
      </c>
      <c r="AG12" s="162">
        <f>'Fiscal Accounts'!AG12/'Fiscal Accounts'!AG$120*100</f>
        <v>8.1151658429331928</v>
      </c>
      <c r="AH12" s="162">
        <f>'Fiscal Accounts'!AH12/'Fiscal Accounts'!AH$120*100</f>
        <v>8.4993773923136171</v>
      </c>
      <c r="AI12" s="30" t="s">
        <v>15</v>
      </c>
    </row>
    <row r="13" spans="2:35" ht="11.25" customHeight="1" outlineLevel="1" x14ac:dyDescent="0.2">
      <c r="B13" s="28" t="s">
        <v>16</v>
      </c>
      <c r="C13" s="29">
        <v>2.6685977122473883</v>
      </c>
      <c r="D13" s="29">
        <v>1.2277978807627108</v>
      </c>
      <c r="E13" s="29">
        <v>0.92624446571736263</v>
      </c>
      <c r="F13" s="29">
        <v>1.0221561675409729</v>
      </c>
      <c r="G13" s="29">
        <v>0.72213195326883151</v>
      </c>
      <c r="H13" s="29">
        <v>1.1233627699650159</v>
      </c>
      <c r="I13" s="29">
        <v>1.3600959632096359</v>
      </c>
      <c r="J13" s="29">
        <v>1.6191572833780685</v>
      </c>
      <c r="K13" s="93">
        <v>1.8187825630634817</v>
      </c>
      <c r="L13" s="93">
        <v>1.9980187370327755</v>
      </c>
      <c r="M13" s="93">
        <v>1.9398188122243261</v>
      </c>
      <c r="N13" s="93">
        <v>2.2108367566362719</v>
      </c>
      <c r="O13" s="93">
        <v>2.3921465922675353</v>
      </c>
      <c r="P13" s="93">
        <v>2.5503412237149248</v>
      </c>
      <c r="Q13" s="93">
        <v>2.1829665350092102</v>
      </c>
      <c r="R13" s="93">
        <v>1.675616750933252</v>
      </c>
      <c r="S13" s="93">
        <v>1.4991587716588244</v>
      </c>
      <c r="T13" s="93">
        <v>1.4202452680449431</v>
      </c>
      <c r="U13" s="93">
        <v>1.5155798863907743</v>
      </c>
      <c r="V13" s="93">
        <v>1.2644999585450738</v>
      </c>
      <c r="W13" s="93">
        <v>1.1198823560646738</v>
      </c>
      <c r="X13" s="93">
        <v>2.0677922862091194</v>
      </c>
      <c r="Y13" s="93">
        <v>1.7407710501105951</v>
      </c>
      <c r="Z13" s="93">
        <f>'Fiscal Accounts'!Z13/'Fiscal Accounts'!Z$120*100</f>
        <v>1.9797224607788333</v>
      </c>
      <c r="AA13" s="93">
        <f>'Fiscal Accounts'!AA13/'Fiscal Accounts'!AA$120*100</f>
        <v>2.04075852847759</v>
      </c>
      <c r="AB13" s="93">
        <f>'Fiscal Accounts'!AB13/'Fiscal Accounts'!AB$120*100</f>
        <v>2.0749198535166911</v>
      </c>
      <c r="AC13" s="93">
        <f>'Fiscal Accounts'!AC13/'Fiscal Accounts'!AC$120*100</f>
        <v>2.1363200365105355</v>
      </c>
      <c r="AD13" s="93">
        <f>'Fiscal Accounts'!AD13/'Fiscal Accounts'!AD$120*100</f>
        <v>1.7138527602844753</v>
      </c>
      <c r="AE13" s="93">
        <f>'Fiscal Accounts'!AE13/'Fiscal Accounts'!AE$120*100</f>
        <v>1.9076811341928974</v>
      </c>
      <c r="AF13" s="93">
        <f>'Fiscal Accounts'!AF13/'Fiscal Accounts'!AF$120*100</f>
        <v>2.2180704799854603</v>
      </c>
      <c r="AG13" s="162">
        <f>'Fiscal Accounts'!AG13/'Fiscal Accounts'!AG$120*100</f>
        <v>2.7248452363072282</v>
      </c>
      <c r="AH13" s="162">
        <f>'Fiscal Accounts'!AH13/'Fiscal Accounts'!AH$120*100</f>
        <v>2.2636453898382349</v>
      </c>
      <c r="AI13" s="30" t="s">
        <v>17</v>
      </c>
    </row>
    <row r="14" spans="2:35" ht="11.25" customHeight="1" outlineLevel="1" x14ac:dyDescent="0.2">
      <c r="B14" s="28" t="s">
        <v>18</v>
      </c>
      <c r="C14" s="29">
        <v>2.9153424253396092</v>
      </c>
      <c r="D14" s="29">
        <v>4.2469729973923274</v>
      </c>
      <c r="E14" s="29">
        <v>3.8904511188225439</v>
      </c>
      <c r="F14" s="29">
        <v>1.4796487241059006</v>
      </c>
      <c r="G14" s="29">
        <v>0.65432141311517011</v>
      </c>
      <c r="H14" s="29">
        <v>1.2759287247489557</v>
      </c>
      <c r="I14" s="29">
        <v>1.5692943504719423</v>
      </c>
      <c r="J14" s="29">
        <v>1.8262626475982067</v>
      </c>
      <c r="K14" s="93">
        <v>1.6938659682231985</v>
      </c>
      <c r="L14" s="93">
        <v>1.5272608416029192</v>
      </c>
      <c r="M14" s="93">
        <v>1.8086987299323187</v>
      </c>
      <c r="N14" s="93">
        <v>2.1418438505099111</v>
      </c>
      <c r="O14" s="93">
        <v>2.303381339031453</v>
      </c>
      <c r="P14" s="93">
        <v>2.6350973336694885</v>
      </c>
      <c r="Q14" s="93">
        <v>2.9756687115804299</v>
      </c>
      <c r="R14" s="93">
        <v>3.0083448238234016</v>
      </c>
      <c r="S14" s="93">
        <v>2.9288471314694067</v>
      </c>
      <c r="T14" s="93">
        <v>3.1289602099811007</v>
      </c>
      <c r="U14" s="93">
        <v>3.1064313184784123</v>
      </c>
      <c r="V14" s="93">
        <v>2.7326446289870372</v>
      </c>
      <c r="W14" s="93">
        <v>2.8258900566322751</v>
      </c>
      <c r="X14" s="93">
        <v>2.3368374907851983</v>
      </c>
      <c r="Y14" s="93">
        <v>2.7209657070116231</v>
      </c>
      <c r="Z14" s="93">
        <f>'Fiscal Accounts'!Z14/'Fiscal Accounts'!Z$120*100</f>
        <v>2.84526953506878</v>
      </c>
      <c r="AA14" s="93">
        <f>'Fiscal Accounts'!AA14/'Fiscal Accounts'!AA$120*100</f>
        <v>2.9087738241961709</v>
      </c>
      <c r="AB14" s="93">
        <f>'Fiscal Accounts'!AB14/'Fiscal Accounts'!AB$120*100</f>
        <v>2.7086952259348211</v>
      </c>
      <c r="AC14" s="93">
        <f>'Fiscal Accounts'!AC14/'Fiscal Accounts'!AC$120*100</f>
        <v>2.7301750215986389</v>
      </c>
      <c r="AD14" s="93">
        <f>'Fiscal Accounts'!AD14/'Fiscal Accounts'!AD$120*100</f>
        <v>2.6885046032242124</v>
      </c>
      <c r="AE14" s="93">
        <f>'Fiscal Accounts'!AE14/'Fiscal Accounts'!AE$120*100</f>
        <v>2.76624901916635</v>
      </c>
      <c r="AF14" s="93">
        <f>'Fiscal Accounts'!AF14/'Fiscal Accounts'!AF$120*100</f>
        <v>2.4908749742759122</v>
      </c>
      <c r="AG14" s="162">
        <f>'Fiscal Accounts'!AG14/'Fiscal Accounts'!AG$120*100</f>
        <v>2.4639745489712541</v>
      </c>
      <c r="AH14" s="162">
        <f>'Fiscal Accounts'!AH14/'Fiscal Accounts'!AH$120*100</f>
        <v>2.5195290796297058</v>
      </c>
      <c r="AI14" s="30" t="s">
        <v>19</v>
      </c>
    </row>
    <row r="15" spans="2:35" ht="11.25" customHeight="1" outlineLevel="1" x14ac:dyDescent="0.2">
      <c r="B15" s="28" t="s">
        <v>20</v>
      </c>
      <c r="C15" s="29">
        <v>5.2299151144546814E-2</v>
      </c>
      <c r="D15" s="29">
        <v>0.25539985060674236</v>
      </c>
      <c r="E15" s="29">
        <v>0.23670276414981453</v>
      </c>
      <c r="F15" s="29">
        <v>0.19044093670634141</v>
      </c>
      <c r="G15" s="29">
        <v>0.2457955863462867</v>
      </c>
      <c r="H15" s="29">
        <v>0.30315146484799277</v>
      </c>
      <c r="I15" s="29">
        <v>0.70744701595645987</v>
      </c>
      <c r="J15" s="29">
        <v>0.91586377142773412</v>
      </c>
      <c r="K15" s="93">
        <v>1.1180995118656223</v>
      </c>
      <c r="L15" s="93">
        <v>1.0071838923499361</v>
      </c>
      <c r="M15" s="93">
        <v>0.94637374603631985</v>
      </c>
      <c r="N15" s="93">
        <v>0.92892950042179134</v>
      </c>
      <c r="O15" s="93">
        <v>0.92045071271050594</v>
      </c>
      <c r="P15" s="93">
        <v>0.98309513633962775</v>
      </c>
      <c r="Q15" s="93">
        <v>1.5379910814685758</v>
      </c>
      <c r="R15" s="93">
        <v>2.2668992225469404</v>
      </c>
      <c r="S15" s="93">
        <v>2.3445548233204954</v>
      </c>
      <c r="T15" s="93">
        <v>2.1827215984755237</v>
      </c>
      <c r="U15" s="93">
        <v>2.1502750955098815</v>
      </c>
      <c r="V15" s="93">
        <v>2.0999969940616179</v>
      </c>
      <c r="W15" s="93">
        <v>2.1902851556870431</v>
      </c>
      <c r="X15" s="93">
        <v>1.5393771840941934</v>
      </c>
      <c r="Y15" s="93">
        <v>2.0679674029690149</v>
      </c>
      <c r="Z15" s="93">
        <f>'Fiscal Accounts'!Z15/'Fiscal Accounts'!Z$120*100</f>
        <v>2.133273024526936</v>
      </c>
      <c r="AA15" s="93">
        <f>'Fiscal Accounts'!AA15/'Fiscal Accounts'!AA$120*100</f>
        <v>2.070230126218974</v>
      </c>
      <c r="AB15" s="93">
        <f>'Fiscal Accounts'!AB15/'Fiscal Accounts'!AB$120*100</f>
        <v>2.1987092850469949</v>
      </c>
      <c r="AC15" s="93">
        <f>'Fiscal Accounts'!AC15/'Fiscal Accounts'!AC$120*100</f>
        <v>2.6941255774452215</v>
      </c>
      <c r="AD15" s="93">
        <f>'Fiscal Accounts'!AD15/'Fiscal Accounts'!AD$120*100</f>
        <v>2.032482018421943</v>
      </c>
      <c r="AE15" s="93">
        <f>'Fiscal Accounts'!AE15/'Fiscal Accounts'!AE$120*100</f>
        <v>2.1059948624648319</v>
      </c>
      <c r="AF15" s="93">
        <f>'Fiscal Accounts'!AF15/'Fiscal Accounts'!AF$120*100</f>
        <v>2.0925046546476298</v>
      </c>
      <c r="AG15" s="162">
        <f>'Fiscal Accounts'!AG15/'Fiscal Accounts'!AG$120*100</f>
        <v>2.4421871866891829</v>
      </c>
      <c r="AH15" s="162">
        <f>'Fiscal Accounts'!AH15/'Fiscal Accounts'!AH$120*100</f>
        <v>2.6270026202996468</v>
      </c>
      <c r="AI15" s="30" t="s">
        <v>21</v>
      </c>
    </row>
    <row r="16" spans="2:35" ht="11.25" customHeight="1" outlineLevel="1" x14ac:dyDescent="0.2">
      <c r="B16" s="28" t="s">
        <v>22</v>
      </c>
      <c r="C16" s="29">
        <v>1.2719421759128884</v>
      </c>
      <c r="D16" s="29">
        <v>1.8692048610955803</v>
      </c>
      <c r="E16" s="29">
        <v>1.2721371305492402</v>
      </c>
      <c r="F16" s="29">
        <v>0.67708842659057744</v>
      </c>
      <c r="G16" s="29">
        <v>0.70907505788906278</v>
      </c>
      <c r="H16" s="29">
        <v>0.86593508512584161</v>
      </c>
      <c r="I16" s="29">
        <v>1.3417426321745638</v>
      </c>
      <c r="J16" s="29">
        <v>1.5115313688226912</v>
      </c>
      <c r="K16" s="93">
        <v>1.3737639961167749</v>
      </c>
      <c r="L16" s="93">
        <v>1.7884017016697431</v>
      </c>
      <c r="M16" s="93">
        <v>1.8413514888489013</v>
      </c>
      <c r="N16" s="93">
        <v>1.6414395617708097</v>
      </c>
      <c r="O16" s="93">
        <v>1.5271932679376039</v>
      </c>
      <c r="P16" s="93">
        <v>1.4904695247187782</v>
      </c>
      <c r="Q16" s="93">
        <v>1.5049325467295094</v>
      </c>
      <c r="R16" s="93">
        <v>1.3345922908309142</v>
      </c>
      <c r="S16" s="93">
        <v>1.1718437033876319</v>
      </c>
      <c r="T16" s="93">
        <v>1.4758256945860635</v>
      </c>
      <c r="U16" s="93">
        <v>1.6444410820883666</v>
      </c>
      <c r="V16" s="93">
        <v>2.1516171995678666</v>
      </c>
      <c r="W16" s="93">
        <v>2.1076217051037918</v>
      </c>
      <c r="X16" s="93">
        <v>2.9308296739302548</v>
      </c>
      <c r="Y16" s="93">
        <v>2.3458716566433515</v>
      </c>
      <c r="Z16" s="93">
        <f>'Fiscal Accounts'!Z16/'Fiscal Accounts'!Z$120*100</f>
        <v>2.4308663771780576</v>
      </c>
      <c r="AA16" s="93">
        <f>'Fiscal Accounts'!AA16/'Fiscal Accounts'!AA$120*100</f>
        <v>2.4829937177807446</v>
      </c>
      <c r="AB16" s="93">
        <f>'Fiscal Accounts'!AB16/'Fiscal Accounts'!AB$120*100</f>
        <v>2.3285529537754259</v>
      </c>
      <c r="AC16" s="93">
        <f>'Fiscal Accounts'!AC16/'Fiscal Accounts'!AC$120*100</f>
        <v>2.1274791086336413</v>
      </c>
      <c r="AD16" s="93">
        <f>'Fiscal Accounts'!AD16/'Fiscal Accounts'!AD$120*100</f>
        <v>2.163607669893076</v>
      </c>
      <c r="AE16" s="93">
        <f>'Fiscal Accounts'!AE16/'Fiscal Accounts'!AE$120*100</f>
        <v>2.2778786888276654</v>
      </c>
      <c r="AF16" s="93">
        <f>'Fiscal Accounts'!AF16/'Fiscal Accounts'!AF$120*100</f>
        <v>2.0849283930530276</v>
      </c>
      <c r="AG16" s="162">
        <f>'Fiscal Accounts'!AG16/'Fiscal Accounts'!AG$120*100</f>
        <v>1.6957630582915755</v>
      </c>
      <c r="AH16" s="162">
        <f>'Fiscal Accounts'!AH16/'Fiscal Accounts'!AH$120*100</f>
        <v>1.8833107722856754</v>
      </c>
      <c r="AI16" s="30" t="s">
        <v>23</v>
      </c>
    </row>
    <row r="17" spans="1:35" ht="11.25" customHeight="1" outlineLevel="1" x14ac:dyDescent="0.2">
      <c r="B17" s="28" t="s">
        <v>24</v>
      </c>
      <c r="C17" s="29">
        <v>2.4419680572876858</v>
      </c>
      <c r="D17" s="29">
        <v>2.8000053674224294</v>
      </c>
      <c r="E17" s="29">
        <v>2.3300077779107338</v>
      </c>
      <c r="F17" s="29">
        <v>2.3053375305120802</v>
      </c>
      <c r="G17" s="29">
        <v>2.7037807141933783</v>
      </c>
      <c r="H17" s="29">
        <v>3.2779320838326389</v>
      </c>
      <c r="I17" s="29">
        <v>2.5810827669790424</v>
      </c>
      <c r="J17" s="29">
        <v>2.7030281760681869</v>
      </c>
      <c r="K17" s="93">
        <v>2.2707820179171239</v>
      </c>
      <c r="L17" s="93">
        <v>2.1927461978748264</v>
      </c>
      <c r="M17" s="93">
        <v>2.0440863161375318</v>
      </c>
      <c r="N17" s="93">
        <v>1.8805077832429913</v>
      </c>
      <c r="O17" s="93">
        <v>1.6947698559786797</v>
      </c>
      <c r="P17" s="93">
        <v>1.6031095424385375</v>
      </c>
      <c r="Q17" s="93">
        <v>1.0200085711268894</v>
      </c>
      <c r="R17" s="93">
        <v>0.80134436822615307</v>
      </c>
      <c r="S17" s="93">
        <v>0.69313714880611055</v>
      </c>
      <c r="T17" s="93">
        <v>0.58678087468811291</v>
      </c>
      <c r="U17" s="93">
        <v>0.52667016141319023</v>
      </c>
      <c r="V17" s="93">
        <v>0.45902967628957725</v>
      </c>
      <c r="W17" s="93">
        <v>0.42939070164077742</v>
      </c>
      <c r="X17" s="93">
        <v>0.41940664282877321</v>
      </c>
      <c r="Y17" s="93">
        <v>0.40409760519228655</v>
      </c>
      <c r="Z17" s="93">
        <f>'Fiscal Accounts'!Z17/'Fiscal Accounts'!Z$120*100</f>
        <v>0.41678010160199308</v>
      </c>
      <c r="AA17" s="93">
        <f>'Fiscal Accounts'!AA17/'Fiscal Accounts'!AA$120*100</f>
        <v>0.41863340518632347</v>
      </c>
      <c r="AB17" s="93">
        <f>'Fiscal Accounts'!AB17/'Fiscal Accounts'!AB$120*100</f>
        <v>0.37432948191467019</v>
      </c>
      <c r="AC17" s="93">
        <f>'Fiscal Accounts'!AC17/'Fiscal Accounts'!AC$120*100</f>
        <v>0.37861495590552968</v>
      </c>
      <c r="AD17" s="93">
        <f>'Fiscal Accounts'!AD17/'Fiscal Accounts'!AD$120*100</f>
        <v>0.37689310095249534</v>
      </c>
      <c r="AE17" s="93">
        <f>'Fiscal Accounts'!AE17/'Fiscal Accounts'!AE$120*100</f>
        <v>0.39950583871829648</v>
      </c>
      <c r="AF17" s="93">
        <f>'Fiscal Accounts'!AF17/'Fiscal Accounts'!AF$120*100</f>
        <v>0.39292547760919894</v>
      </c>
      <c r="AG17" s="162">
        <f>'Fiscal Accounts'!AG17/'Fiscal Accounts'!AG$120*100</f>
        <v>0.38539377112451645</v>
      </c>
      <c r="AH17" s="162">
        <f>'Fiscal Accounts'!AH17/'Fiscal Accounts'!AH$120*100</f>
        <v>0.35636943865676046</v>
      </c>
      <c r="AI17" s="30" t="s">
        <v>25</v>
      </c>
    </row>
    <row r="18" spans="1:35" ht="11.25" customHeight="1" x14ac:dyDescent="0.2">
      <c r="B18" s="26" t="s">
        <v>26</v>
      </c>
      <c r="C18" s="25">
        <v>0.44119027503989483</v>
      </c>
      <c r="D18" s="25">
        <v>0.61367529778012353</v>
      </c>
      <c r="E18" s="25">
        <v>0.63606856527462008</v>
      </c>
      <c r="F18" s="25">
        <v>0.63535048391734816</v>
      </c>
      <c r="G18" s="25">
        <v>0.30595528886748036</v>
      </c>
      <c r="H18" s="25">
        <v>0.42396625032163271</v>
      </c>
      <c r="I18" s="25">
        <v>0.46710612208786639</v>
      </c>
      <c r="J18" s="25">
        <v>0.58992736239855692</v>
      </c>
      <c r="K18" s="94">
        <v>0.71199611790558415</v>
      </c>
      <c r="L18" s="94">
        <v>0.85570990838368577</v>
      </c>
      <c r="M18" s="94">
        <v>1.1690513970717431</v>
      </c>
      <c r="N18" s="94">
        <v>1.3031949697488023</v>
      </c>
      <c r="O18" s="94">
        <v>1.4945513145806473</v>
      </c>
      <c r="P18" s="94">
        <v>1.2732727977301659</v>
      </c>
      <c r="Q18" s="94">
        <v>0.97008709399277315</v>
      </c>
      <c r="R18" s="94">
        <v>1.046274066090513</v>
      </c>
      <c r="S18" s="94">
        <v>1.0620264053423709</v>
      </c>
      <c r="T18" s="94">
        <v>0.95979087806422436</v>
      </c>
      <c r="U18" s="94">
        <v>0.90656465302524458</v>
      </c>
      <c r="V18" s="94">
        <v>0.81476642100872931</v>
      </c>
      <c r="W18" s="94">
        <v>0.80179843506139792</v>
      </c>
      <c r="X18" s="94">
        <v>0.89206330883283336</v>
      </c>
      <c r="Y18" s="94">
        <v>0.81572497942542321</v>
      </c>
      <c r="Z18" s="94">
        <f>'Fiscal Accounts'!Z18/'Fiscal Accounts'!Z$120*100</f>
        <v>1.0153624407774806</v>
      </c>
      <c r="AA18" s="94">
        <f>'Fiscal Accounts'!AA18/'Fiscal Accounts'!AA$120*100</f>
        <v>1.1896548996992726</v>
      </c>
      <c r="AB18" s="94">
        <f>'Fiscal Accounts'!AB18/'Fiscal Accounts'!AB$120*100</f>
        <v>1.3163856490820327</v>
      </c>
      <c r="AC18" s="94">
        <f>'Fiscal Accounts'!AC18/'Fiscal Accounts'!AC$120*100</f>
        <v>1.3494044430472978</v>
      </c>
      <c r="AD18" s="94">
        <f>'Fiscal Accounts'!AD18/'Fiscal Accounts'!AD$120*100</f>
        <v>1.3270048538843855</v>
      </c>
      <c r="AE18" s="94">
        <f>'Fiscal Accounts'!AE18/'Fiscal Accounts'!AE$120*100</f>
        <v>1.4285545195474492</v>
      </c>
      <c r="AF18" s="94">
        <f>'Fiscal Accounts'!AF18/'Fiscal Accounts'!AF$120*100</f>
        <v>1.2856390746488711</v>
      </c>
      <c r="AG18" s="166">
        <f>'Fiscal Accounts'!AG18/'Fiscal Accounts'!AG$120*100</f>
        <v>1.337007474812161</v>
      </c>
      <c r="AH18" s="166">
        <f>'Fiscal Accounts'!AH18/'Fiscal Accounts'!AH$120*100</f>
        <v>1.6018386737981549</v>
      </c>
      <c r="AI18" s="27" t="s">
        <v>27</v>
      </c>
    </row>
    <row r="19" spans="1:35" ht="11.25" customHeight="1" outlineLevel="2" x14ac:dyDescent="0.2">
      <c r="B19" s="28" t="s">
        <v>28</v>
      </c>
      <c r="C19" s="29">
        <v>4.5594131767040809E-2</v>
      </c>
      <c r="D19" s="29">
        <v>0.2451122909500785</v>
      </c>
      <c r="E19" s="29">
        <v>0.31074249132463799</v>
      </c>
      <c r="F19" s="29">
        <v>0.4098711614846352</v>
      </c>
      <c r="G19" s="29">
        <v>0.18967188789463491</v>
      </c>
      <c r="H19" s="29">
        <v>0.18752070755842237</v>
      </c>
      <c r="I19" s="29">
        <v>0.19940121127646349</v>
      </c>
      <c r="J19" s="29">
        <v>0.2624446613560984</v>
      </c>
      <c r="K19" s="93">
        <v>0.36171377869461324</v>
      </c>
      <c r="L19" s="93">
        <v>0.43841197375044844</v>
      </c>
      <c r="M19" s="93">
        <v>0.73467969813578304</v>
      </c>
      <c r="N19" s="93">
        <v>0.75284596076315691</v>
      </c>
      <c r="O19" s="93">
        <v>1.0228655135262867</v>
      </c>
      <c r="P19" s="93">
        <v>0.97232282981465379</v>
      </c>
      <c r="Q19" s="93">
        <v>0.73890154841251621</v>
      </c>
      <c r="R19" s="93">
        <v>0.66039643525823055</v>
      </c>
      <c r="S19" s="93">
        <v>0.71276412732247241</v>
      </c>
      <c r="T19" s="93">
        <v>0.61985485855147915</v>
      </c>
      <c r="U19" s="93">
        <v>0.55965432188709652</v>
      </c>
      <c r="V19" s="93">
        <v>0.46595488699920917</v>
      </c>
      <c r="W19" s="93">
        <v>0.47375934581583795</v>
      </c>
      <c r="X19" s="93">
        <v>0.50598272357674956</v>
      </c>
      <c r="Y19" s="93">
        <v>0.40061160100670778</v>
      </c>
      <c r="Z19" s="93">
        <f>'Fiscal Accounts'!Z19/'Fiscal Accounts'!Z$120*100</f>
        <v>0.65705515447275264</v>
      </c>
      <c r="AA19" s="93">
        <f>'Fiscal Accounts'!AA19/'Fiscal Accounts'!AA$120*100</f>
        <v>0.85595838124652612</v>
      </c>
      <c r="AB19" s="93">
        <f>'Fiscal Accounts'!AB19/'Fiscal Accounts'!AB$120*100</f>
        <v>0.98471340123384332</v>
      </c>
      <c r="AC19" s="93">
        <f>'Fiscal Accounts'!AC19/'Fiscal Accounts'!AC$120*100</f>
        <v>1.0244454382318402</v>
      </c>
      <c r="AD19" s="93">
        <f>'Fiscal Accounts'!AD19/'Fiscal Accounts'!AD$120*100</f>
        <v>0.99445215327162573</v>
      </c>
      <c r="AE19" s="93">
        <f>'Fiscal Accounts'!AE19/'Fiscal Accounts'!AE$120*100</f>
        <v>1.0802997406179828</v>
      </c>
      <c r="AF19" s="93">
        <f>'Fiscal Accounts'!AF19/'Fiscal Accounts'!AF$120*100</f>
        <v>0.99677357562600577</v>
      </c>
      <c r="AG19" s="162">
        <f>'Fiscal Accounts'!AG19/'Fiscal Accounts'!AG$120*100</f>
        <v>1.0736894329958828</v>
      </c>
      <c r="AH19" s="162">
        <f>'Fiscal Accounts'!AH19/'Fiscal Accounts'!AH$120*100</f>
        <v>1.2933566986784222</v>
      </c>
      <c r="AI19" s="30" t="s">
        <v>29</v>
      </c>
    </row>
    <row r="20" spans="1:35" ht="11.25" customHeight="1" outlineLevel="2" x14ac:dyDescent="0.2">
      <c r="B20" s="28" t="s">
        <v>30</v>
      </c>
      <c r="C20" s="29"/>
      <c r="D20" s="29"/>
      <c r="E20" s="29"/>
      <c r="F20" s="29"/>
      <c r="G20" s="29"/>
      <c r="H20" s="29"/>
      <c r="I20" s="29"/>
      <c r="J20" s="29"/>
      <c r="K20" s="93"/>
      <c r="L20" s="93"/>
      <c r="M20" s="93"/>
      <c r="N20" s="93"/>
      <c r="O20" s="93"/>
      <c r="P20" s="93"/>
      <c r="Q20" s="93"/>
      <c r="R20" s="93">
        <v>0.14672261272338188</v>
      </c>
      <c r="S20" s="93">
        <v>0.13193535476667989</v>
      </c>
      <c r="T20" s="93">
        <v>0.1529470083047377</v>
      </c>
      <c r="U20" s="93">
        <v>0.14931291291451318</v>
      </c>
      <c r="V20" s="93">
        <v>0.18802359738177193</v>
      </c>
      <c r="W20" s="93">
        <v>0.18174848449473441</v>
      </c>
      <c r="X20" s="93">
        <v>0.26359836505882228</v>
      </c>
      <c r="Y20" s="93">
        <v>0.2733724482330841</v>
      </c>
      <c r="Z20" s="93">
        <f>'Fiscal Accounts'!Z20/'Fiscal Accounts'!Z$120*100</f>
        <v>0.31769550518072731</v>
      </c>
      <c r="AA20" s="93">
        <f>'Fiscal Accounts'!AA20/'Fiscal Accounts'!AA$120*100</f>
        <v>0.31461414258474724</v>
      </c>
      <c r="AB20" s="93">
        <f>'Fiscal Accounts'!AB20/'Fiscal Accounts'!AB$120*100</f>
        <v>0.31263466736779544</v>
      </c>
      <c r="AC20" s="93">
        <f>'Fiscal Accounts'!AC20/'Fiscal Accounts'!AC$120*100</f>
        <v>0.3042275663155512</v>
      </c>
      <c r="AD20" s="93">
        <f>'Fiscal Accounts'!AD20/'Fiscal Accounts'!AD$120*100</f>
        <v>0.30939305860328709</v>
      </c>
      <c r="AE20" s="93">
        <f>'Fiscal Accounts'!AE20/'Fiscal Accounts'!AE$120*100</f>
        <v>0.32763842687275685</v>
      </c>
      <c r="AF20" s="93">
        <f>'Fiscal Accounts'!AF20/'Fiscal Accounts'!AF$120*100</f>
        <v>0.28551904934449818</v>
      </c>
      <c r="AG20" s="162">
        <f>'Fiscal Accounts'!AG20/'Fiscal Accounts'!AG$120*100</f>
        <v>0.26079515691321997</v>
      </c>
      <c r="AH20" s="162">
        <f>'Fiscal Accounts'!AH20/'Fiscal Accounts'!AH$120*100</f>
        <v>0.30462427239161072</v>
      </c>
      <c r="AI20" s="30" t="s">
        <v>31</v>
      </c>
    </row>
    <row r="21" spans="1:35" ht="11.25" customHeight="1" outlineLevel="2" x14ac:dyDescent="0.2">
      <c r="B21" s="28" t="s">
        <v>32</v>
      </c>
      <c r="C21" s="29">
        <v>0.39559614327285403</v>
      </c>
      <c r="D21" s="29">
        <v>0.36856300683004506</v>
      </c>
      <c r="E21" s="29">
        <v>0.32532607394998203</v>
      </c>
      <c r="F21" s="29">
        <v>0.22547932243271296</v>
      </c>
      <c r="G21" s="29">
        <v>0.11628340097284545</v>
      </c>
      <c r="H21" s="29">
        <v>0.23644554276321031</v>
      </c>
      <c r="I21" s="29">
        <v>0.26770491081140296</v>
      </c>
      <c r="J21" s="29">
        <v>0.32748270104245841</v>
      </c>
      <c r="K21" s="93">
        <v>0.35028233921097091</v>
      </c>
      <c r="L21" s="93">
        <v>0.41729793463323744</v>
      </c>
      <c r="M21" s="93">
        <v>0.43437169893595995</v>
      </c>
      <c r="N21" s="93">
        <v>0.55034900898564532</v>
      </c>
      <c r="O21" s="93">
        <v>0.47168580105436031</v>
      </c>
      <c r="P21" s="93">
        <v>0.3009499679155121</v>
      </c>
      <c r="Q21" s="93">
        <v>0.23118554558025692</v>
      </c>
      <c r="R21" s="93">
        <v>0.23915501810890041</v>
      </c>
      <c r="S21" s="93">
        <v>0.21732692325321865</v>
      </c>
      <c r="T21" s="93">
        <v>0.1869890112080074</v>
      </c>
      <c r="U21" s="93">
        <v>0.19759741822363486</v>
      </c>
      <c r="V21" s="93">
        <v>0.16078793662774829</v>
      </c>
      <c r="W21" s="93">
        <v>0.14629060475082548</v>
      </c>
      <c r="X21" s="93">
        <v>0.12248222019726135</v>
      </c>
      <c r="Y21" s="93">
        <v>0.14174093018563122</v>
      </c>
      <c r="Z21" s="93">
        <f>'Fiscal Accounts'!Z21/'Fiscal Accounts'!Z$120*100</f>
        <v>4.0611781124000629E-2</v>
      </c>
      <c r="AA21" s="93">
        <f>'Fiscal Accounts'!AA21/'Fiscal Accounts'!AA$120*100</f>
        <v>1.9082375867999036E-2</v>
      </c>
      <c r="AB21" s="93">
        <f>'Fiscal Accounts'!AB21/'Fiscal Accounts'!AB$120*100</f>
        <v>1.9037580480393963E-2</v>
      </c>
      <c r="AC21" s="93">
        <f>'Fiscal Accounts'!AC21/'Fiscal Accounts'!AC$120*100</f>
        <v>2.0731438499906611E-2</v>
      </c>
      <c r="AD21" s="93">
        <f>'Fiscal Accounts'!AD21/'Fiscal Accounts'!AD$120*100</f>
        <v>2.3159642009472563E-2</v>
      </c>
      <c r="AE21" s="93">
        <f>'Fiscal Accounts'!AE21/'Fiscal Accounts'!AE$120*100</f>
        <v>2.0616352056709475E-2</v>
      </c>
      <c r="AF21" s="93">
        <f>'Fiscal Accounts'!AF21/'Fiscal Accounts'!AF$120*100</f>
        <v>3.3464496783671338E-3</v>
      </c>
      <c r="AG21" s="162">
        <f>'Fiscal Accounts'!AG21/'Fiscal Accounts'!AG$120*100</f>
        <v>2.5228849030581851E-3</v>
      </c>
      <c r="AH21" s="162">
        <f>'Fiscal Accounts'!AH21/'Fiscal Accounts'!AH$120*100</f>
        <v>3.8577027281221951E-3</v>
      </c>
      <c r="AI21" s="30" t="s">
        <v>33</v>
      </c>
    </row>
    <row r="22" spans="1:35" ht="11.25" customHeight="1" x14ac:dyDescent="0.2">
      <c r="B22" s="26" t="s">
        <v>34</v>
      </c>
      <c r="C22" s="31">
        <v>2.5834439661530624</v>
      </c>
      <c r="D22" s="31">
        <v>2.8657562921845856</v>
      </c>
      <c r="E22" s="31">
        <v>3.4570569582386024</v>
      </c>
      <c r="F22" s="31">
        <v>3.7882038937338458</v>
      </c>
      <c r="G22" s="31">
        <v>3.6903822147356755</v>
      </c>
      <c r="H22" s="31">
        <v>4.1125956664353547</v>
      </c>
      <c r="I22" s="31">
        <v>4.095011330965443</v>
      </c>
      <c r="J22" s="31">
        <v>4.0009218451204394</v>
      </c>
      <c r="K22" s="92">
        <v>3.9943185431863037</v>
      </c>
      <c r="L22" s="92">
        <v>4.1993235737274173</v>
      </c>
      <c r="M22" s="92">
        <v>4.2328805707289687</v>
      </c>
      <c r="N22" s="92">
        <v>4.5090394934312972</v>
      </c>
      <c r="O22" s="92">
        <v>4.5006140753188966</v>
      </c>
      <c r="P22" s="92">
        <v>4.5041041378266211</v>
      </c>
      <c r="Q22" s="92">
        <v>4.3488509251667065</v>
      </c>
      <c r="R22" s="92">
        <v>4.4251622014588552</v>
      </c>
      <c r="S22" s="92">
        <v>4.35440374374837</v>
      </c>
      <c r="T22" s="92">
        <v>4.3276097861414895</v>
      </c>
      <c r="U22" s="92">
        <v>4.3538322964006895</v>
      </c>
      <c r="V22" s="92">
        <v>4.307533581948972</v>
      </c>
      <c r="W22" s="92">
        <v>4.446693664721459</v>
      </c>
      <c r="X22" s="92">
        <v>5.0173992226857065</v>
      </c>
      <c r="Y22" s="92">
        <v>5.0007427242964013</v>
      </c>
      <c r="Z22" s="92">
        <f>'Fiscal Accounts'!Z22/'Fiscal Accounts'!Z$120*100</f>
        <v>5.3754921593779628</v>
      </c>
      <c r="AA22" s="92">
        <f>'Fiscal Accounts'!AA22/'Fiscal Accounts'!AA$120*100</f>
        <v>5.597370307340479</v>
      </c>
      <c r="AB22" s="92">
        <f>'Fiscal Accounts'!AB22/'Fiscal Accounts'!AB$120*100</f>
        <v>5.6088434352262864</v>
      </c>
      <c r="AC22" s="92">
        <f>'Fiscal Accounts'!AC22/'Fiscal Accounts'!AC$120*100</f>
        <v>5.7481638334644281</v>
      </c>
      <c r="AD22" s="92">
        <f>'Fiscal Accounts'!AD22/'Fiscal Accounts'!AD$120*100</f>
        <v>5.8997334136648849</v>
      </c>
      <c r="AE22" s="92">
        <f>'Fiscal Accounts'!AE22/'Fiscal Accounts'!AE$120*100</f>
        <v>5.939545634775099</v>
      </c>
      <c r="AF22" s="92">
        <f>'Fiscal Accounts'!AF22/'Fiscal Accounts'!AF$120*100</f>
        <v>5.7128394226072503</v>
      </c>
      <c r="AG22" s="161">
        <f>'Fiscal Accounts'!AG22/'Fiscal Accounts'!AG$120*100</f>
        <v>6.0966621321282215</v>
      </c>
      <c r="AH22" s="161">
        <f>'Fiscal Accounts'!AH22/'Fiscal Accounts'!AH$120*100</f>
        <v>6.416296955763368</v>
      </c>
      <c r="AI22" s="27" t="s">
        <v>35</v>
      </c>
    </row>
    <row r="23" spans="1:35" ht="11.25" customHeight="1" outlineLevel="2" x14ac:dyDescent="0.2">
      <c r="B23" s="28" t="s">
        <v>36</v>
      </c>
      <c r="C23" s="29">
        <v>2.5834439661530624</v>
      </c>
      <c r="D23" s="29">
        <v>2.8657562921845856</v>
      </c>
      <c r="E23" s="29">
        <v>3.2300765825056836</v>
      </c>
      <c r="F23" s="29">
        <v>3.4830854378280396</v>
      </c>
      <c r="G23" s="29">
        <v>3.4051389779123857</v>
      </c>
      <c r="H23" s="29">
        <v>3.7847938697354415</v>
      </c>
      <c r="I23" s="29">
        <v>3.7903586342504965</v>
      </c>
      <c r="J23" s="29">
        <v>3.6956379117421965</v>
      </c>
      <c r="K23" s="93">
        <v>3.6755471921684801</v>
      </c>
      <c r="L23" s="93">
        <v>3.8572515697736147</v>
      </c>
      <c r="M23" s="93">
        <v>3.8560960623829459</v>
      </c>
      <c r="N23" s="93">
        <v>4.1224037517995873</v>
      </c>
      <c r="O23" s="93">
        <v>4.110659074428189</v>
      </c>
      <c r="P23" s="93">
        <v>4.0954992965389225</v>
      </c>
      <c r="Q23" s="93">
        <v>3.8903018189986067</v>
      </c>
      <c r="R23" s="93">
        <v>3.9370876137061925</v>
      </c>
      <c r="S23" s="93">
        <v>3.8764736623511395</v>
      </c>
      <c r="T23" s="93">
        <v>3.6333787980240984</v>
      </c>
      <c r="U23" s="93">
        <v>3.7550429216436196</v>
      </c>
      <c r="V23" s="93">
        <v>3.7164522171550378</v>
      </c>
      <c r="W23" s="93">
        <v>3.7823491411720136</v>
      </c>
      <c r="X23" s="93">
        <v>4.4071381899298965</v>
      </c>
      <c r="Y23" s="93">
        <v>4.193523595083791</v>
      </c>
      <c r="Z23" s="93">
        <f>'Fiscal Accounts'!Z23/'Fiscal Accounts'!Z$120*100</f>
        <v>4.5289606347781843</v>
      </c>
      <c r="AA23" s="93">
        <f>'Fiscal Accounts'!AA23/'Fiscal Accounts'!AA$120*100</f>
        <v>4.7721591216544281</v>
      </c>
      <c r="AB23" s="93">
        <f>'Fiscal Accounts'!AB23/'Fiscal Accounts'!AB$120*100</f>
        <v>4.7820062359116422</v>
      </c>
      <c r="AC23" s="93">
        <f>'Fiscal Accounts'!AC23/'Fiscal Accounts'!AC$120*100</f>
        <v>4.9220247999384821</v>
      </c>
      <c r="AD23" s="93">
        <f>'Fiscal Accounts'!AD23/'Fiscal Accounts'!AD$120*100</f>
        <v>5.0432143441853343</v>
      </c>
      <c r="AE23" s="93">
        <f>'Fiscal Accounts'!AE23/'Fiscal Accounts'!AE$120*100</f>
        <v>5.0839155960410967</v>
      </c>
      <c r="AF23" s="93">
        <f>'Fiscal Accounts'!AF23/'Fiscal Accounts'!AF$120*100</f>
        <v>4.9141004030590167</v>
      </c>
      <c r="AG23" s="162">
        <f>'Fiscal Accounts'!AG23/'Fiscal Accounts'!AG$120*100</f>
        <v>5.2587862742090206</v>
      </c>
      <c r="AH23" s="162">
        <f>'Fiscal Accounts'!AH23/'Fiscal Accounts'!AH$120*100</f>
        <v>5.5366930734686512</v>
      </c>
      <c r="AI23" s="30" t="s">
        <v>37</v>
      </c>
    </row>
    <row r="24" spans="1:35" ht="11.25" customHeight="1" outlineLevel="2" x14ac:dyDescent="0.2">
      <c r="B24" s="28" t="s">
        <v>38</v>
      </c>
      <c r="C24" s="29"/>
      <c r="D24" s="29"/>
      <c r="E24" s="29">
        <v>0.22698037573291849</v>
      </c>
      <c r="F24" s="29">
        <v>0.30511845590580611</v>
      </c>
      <c r="G24" s="29">
        <v>0.28524323682329017</v>
      </c>
      <c r="H24" s="29">
        <v>0.32780179669991222</v>
      </c>
      <c r="I24" s="29">
        <v>0.30465269671494682</v>
      </c>
      <c r="J24" s="29">
        <v>0.30528393337824267</v>
      </c>
      <c r="K24" s="93">
        <v>0.31877135101782406</v>
      </c>
      <c r="L24" s="93">
        <v>0.34207200395380272</v>
      </c>
      <c r="M24" s="93">
        <v>0.37678450834602289</v>
      </c>
      <c r="N24" s="93">
        <v>0.38663574163170988</v>
      </c>
      <c r="O24" s="93">
        <v>0.38995500089070778</v>
      </c>
      <c r="P24" s="93">
        <v>0.40860484128769792</v>
      </c>
      <c r="Q24" s="93">
        <v>0.45854910616809996</v>
      </c>
      <c r="R24" s="93">
        <v>0.48807458775266238</v>
      </c>
      <c r="S24" s="93">
        <v>0.47793008139723114</v>
      </c>
      <c r="T24" s="93">
        <v>0.51885820538822414</v>
      </c>
      <c r="U24" s="93">
        <v>0.47300362525751033</v>
      </c>
      <c r="V24" s="93">
        <v>0.49444353820665482</v>
      </c>
      <c r="W24" s="93">
        <v>0.54886753478664141</v>
      </c>
      <c r="X24" s="93">
        <v>0.58761364739458499</v>
      </c>
      <c r="Y24" s="93">
        <v>0.66896420321255856</v>
      </c>
      <c r="Z24" s="93">
        <f>'Fiscal Accounts'!Z24/'Fiscal Accounts'!Z$120*100</f>
        <v>0.73481517017004483</v>
      </c>
      <c r="AA24" s="93">
        <f>'Fiscal Accounts'!AA24/'Fiscal Accounts'!AA$120*100</f>
        <v>0.7481851980661185</v>
      </c>
      <c r="AB24" s="93">
        <f>'Fiscal Accounts'!AB24/'Fiscal Accounts'!AB$120*100</f>
        <v>0.74839644295232577</v>
      </c>
      <c r="AC24" s="93">
        <f>'Fiscal Accounts'!AC24/'Fiscal Accounts'!AC$120*100</f>
        <v>0.76687981729825283</v>
      </c>
      <c r="AD24" s="93">
        <f>'Fiscal Accounts'!AD24/'Fiscal Accounts'!AD$120*100</f>
        <v>0.78641332585607016</v>
      </c>
      <c r="AE24" s="93">
        <f>'Fiscal Accounts'!AE24/'Fiscal Accounts'!AE$120*100</f>
        <v>0.77895675186765589</v>
      </c>
      <c r="AF24" s="93">
        <f>'Fiscal Accounts'!AF24/'Fiscal Accounts'!AF$120*100</f>
        <v>0.75664743689647851</v>
      </c>
      <c r="AG24" s="162">
        <f>'Fiscal Accounts'!AG24/'Fiscal Accounts'!AG$120*100</f>
        <v>0.80245884097018061</v>
      </c>
      <c r="AH24" s="162">
        <f>'Fiscal Accounts'!AH24/'Fiscal Accounts'!AH$120*100</f>
        <v>0.84650580169674805</v>
      </c>
      <c r="AI24" s="30" t="s">
        <v>39</v>
      </c>
    </row>
    <row r="25" spans="1:35" ht="11.25" customHeight="1" outlineLevel="2" x14ac:dyDescent="0.2">
      <c r="B25" s="28" t="s">
        <v>40</v>
      </c>
      <c r="C25" s="29"/>
      <c r="D25" s="29"/>
      <c r="E25" s="29"/>
      <c r="F25" s="29"/>
      <c r="G25" s="29"/>
      <c r="H25" s="29"/>
      <c r="I25" s="29"/>
      <c r="J25" s="29"/>
      <c r="K25" s="93"/>
      <c r="L25" s="93"/>
      <c r="M25" s="93"/>
      <c r="N25" s="93"/>
      <c r="O25" s="93"/>
      <c r="P25" s="93"/>
      <c r="Q25" s="93"/>
      <c r="R25" s="93"/>
      <c r="S25" s="93"/>
      <c r="T25" s="93">
        <v>0.17537278272916657</v>
      </c>
      <c r="U25" s="93">
        <v>0.12578574949955898</v>
      </c>
      <c r="V25" s="93">
        <v>9.6637826587279416E-2</v>
      </c>
      <c r="W25" s="93">
        <v>0.11547698876280352</v>
      </c>
      <c r="X25" s="93">
        <v>2.2647385361225621E-2</v>
      </c>
      <c r="Y25" s="93">
        <v>0.13825492600005249</v>
      </c>
      <c r="Z25" s="93">
        <f>'Fiscal Accounts'!Z25/'Fiscal Accounts'!Z$120*100</f>
        <v>0.11171635442973418</v>
      </c>
      <c r="AA25" s="93">
        <f>'Fiscal Accounts'!AA25/'Fiscal Accounts'!AA$120*100</f>
        <v>7.7025987619932595E-2</v>
      </c>
      <c r="AB25" s="93">
        <f>'Fiscal Accounts'!AB25/'Fiscal Accounts'!AB$120*100</f>
        <v>7.844075636231905E-2</v>
      </c>
      <c r="AC25" s="93">
        <f>'Fiscal Accounts'!AC25/'Fiscal Accounts'!AC$120*100</f>
        <v>5.9259216227693493E-2</v>
      </c>
      <c r="AD25" s="93">
        <f>'Fiscal Accounts'!AD25/'Fiscal Accounts'!AD$120*100</f>
        <v>7.0105743623480071E-2</v>
      </c>
      <c r="AE25" s="93">
        <f>'Fiscal Accounts'!AE25/'Fiscal Accounts'!AE$120*100</f>
        <v>7.6673286866346724E-2</v>
      </c>
      <c r="AF25" s="93">
        <f>'Fiscal Accounts'!AF25/'Fiscal Accounts'!AF$120*100</f>
        <v>4.2091582651755416E-2</v>
      </c>
      <c r="AG25" s="162">
        <f>'Fiscal Accounts'!AG25/'Fiscal Accounts'!AG$120*100</f>
        <v>3.5417016949019699E-2</v>
      </c>
      <c r="AH25" s="162">
        <f>'Fiscal Accounts'!AH25/'Fiscal Accounts'!AH$120*100</f>
        <v>3.3098080597967997E-2</v>
      </c>
      <c r="AI25" s="30" t="s">
        <v>41</v>
      </c>
    </row>
    <row r="26" spans="1:35" ht="11.25" customHeight="1" x14ac:dyDescent="0.2">
      <c r="A26" s="32"/>
      <c r="B26" s="20" t="s">
        <v>42</v>
      </c>
      <c r="C26" s="31">
        <v>3.7232972603290824</v>
      </c>
      <c r="D26" s="31">
        <v>1.8902272656113717</v>
      </c>
      <c r="E26" s="31">
        <v>4.3257149694866577</v>
      </c>
      <c r="F26" s="31">
        <v>2.5320892213891768</v>
      </c>
      <c r="G26" s="31">
        <v>3.2625897810043978</v>
      </c>
      <c r="H26" s="31">
        <v>5.4060666359701255</v>
      </c>
      <c r="I26" s="31">
        <v>5.3619183124898111</v>
      </c>
      <c r="J26" s="31">
        <v>3.2969339981757537</v>
      </c>
      <c r="K26" s="92">
        <v>3.7607063818607447</v>
      </c>
      <c r="L26" s="92">
        <v>3.5262951491750787</v>
      </c>
      <c r="M26" s="92">
        <v>2.8357261184403169</v>
      </c>
      <c r="N26" s="92">
        <v>2.167475054725247</v>
      </c>
      <c r="O26" s="92">
        <v>1.7631082232507507</v>
      </c>
      <c r="P26" s="92">
        <v>1.8213359801769298</v>
      </c>
      <c r="Q26" s="92">
        <v>2.2900982322587984</v>
      </c>
      <c r="R26" s="92">
        <v>2.090218257639465</v>
      </c>
      <c r="S26" s="92">
        <v>2.0735691084641452</v>
      </c>
      <c r="T26" s="92">
        <v>2.5452447289193483</v>
      </c>
      <c r="U26" s="92">
        <v>1.7476991881873323</v>
      </c>
      <c r="V26" s="92">
        <v>1.7979512654184417</v>
      </c>
      <c r="W26" s="92">
        <v>1.5964564071871097</v>
      </c>
      <c r="X26" s="92">
        <v>1.4811820039887655</v>
      </c>
      <c r="Y26" s="92">
        <v>1.7906209099643713</v>
      </c>
      <c r="Z26" s="92">
        <f>'Fiscal Accounts'!Z26/'Fiscal Accounts'!Z$120*100</f>
        <v>1.5278994176049601</v>
      </c>
      <c r="AA26" s="92">
        <f>'Fiscal Accounts'!AA26/'Fiscal Accounts'!AA$120*100</f>
        <v>1.3338174449311699</v>
      </c>
      <c r="AB26" s="92">
        <f>'Fiscal Accounts'!AB26/'Fiscal Accounts'!AB$120*100</f>
        <v>1.3494361845412428</v>
      </c>
      <c r="AC26" s="92">
        <f>'Fiscal Accounts'!AC26/'Fiscal Accounts'!AC$120*100</f>
        <v>1.3708262869879082</v>
      </c>
      <c r="AD26" s="92">
        <f>'Fiscal Accounts'!AD26/'Fiscal Accounts'!AD$120*100</f>
        <v>1.1444904254168999</v>
      </c>
      <c r="AE26" s="92">
        <f>'Fiscal Accounts'!AE26/'Fiscal Accounts'!AE$120*100</f>
        <v>1.1940518184429902</v>
      </c>
      <c r="AF26" s="92">
        <f>'Fiscal Accounts'!AF26/'Fiscal Accounts'!AF$120*100</f>
        <v>1.0204889909029746</v>
      </c>
      <c r="AG26" s="161">
        <f>'Fiscal Accounts'!AG26/'Fiscal Accounts'!AG$120*100</f>
        <v>0.95297536108556546</v>
      </c>
      <c r="AH26" s="161">
        <f>'Fiscal Accounts'!AH26/'Fiscal Accounts'!AH$120*100</f>
        <v>1.7349856173352374</v>
      </c>
      <c r="AI26" s="22" t="s">
        <v>43</v>
      </c>
    </row>
    <row r="27" spans="1:35" ht="11.25" customHeight="1" outlineLevel="2" x14ac:dyDescent="0.2">
      <c r="B27" s="28" t="s">
        <v>44</v>
      </c>
      <c r="C27" s="29">
        <v>0.77912325166619734</v>
      </c>
      <c r="D27" s="29">
        <v>0.17891408098545875</v>
      </c>
      <c r="E27" s="29">
        <v>2.2159566830202224</v>
      </c>
      <c r="F27" s="29">
        <v>1.1541920495381441</v>
      </c>
      <c r="G27" s="29">
        <v>2.4235323578426384</v>
      </c>
      <c r="H27" s="29">
        <v>4.2614181602474437</v>
      </c>
      <c r="I27" s="29">
        <v>3.9655126969558632</v>
      </c>
      <c r="J27" s="29">
        <v>2.0401477540907713</v>
      </c>
      <c r="K27" s="93">
        <v>1.9365583619483393</v>
      </c>
      <c r="L27" s="93">
        <v>1.6857275201379338</v>
      </c>
      <c r="M27" s="93">
        <v>1.3061767540492677</v>
      </c>
      <c r="N27" s="93">
        <v>0.69012969691304338</v>
      </c>
      <c r="O27" s="93">
        <v>0.61588939495608075</v>
      </c>
      <c r="P27" s="93">
        <v>0.59711636174827709</v>
      </c>
      <c r="Q27" s="93">
        <v>0.51888720416413725</v>
      </c>
      <c r="R27" s="93">
        <v>0.52744778840410289</v>
      </c>
      <c r="S27" s="93">
        <v>0.54557248677417836</v>
      </c>
      <c r="T27" s="93">
        <v>0.39817849841359987</v>
      </c>
      <c r="U27" s="93">
        <v>0.43901994476924316</v>
      </c>
      <c r="V27" s="93">
        <v>0.35209782034843551</v>
      </c>
      <c r="W27" s="93">
        <v>0.34280147786674448</v>
      </c>
      <c r="X27" s="93">
        <v>0.13982610392326325</v>
      </c>
      <c r="Y27" s="93">
        <v>6.6303799609707476E-2</v>
      </c>
      <c r="Z27" s="93">
        <f>'Fiscal Accounts'!Z27/'Fiscal Accounts'!Z$120*100</f>
        <v>7.4364381824047976E-2</v>
      </c>
      <c r="AA27" s="93">
        <f>'Fiscal Accounts'!AA27/'Fiscal Accounts'!AA$120*100</f>
        <v>5.8569802592346766E-2</v>
      </c>
      <c r="AB27" s="93">
        <f>'Fiscal Accounts'!AB27/'Fiscal Accounts'!AB$120*100</f>
        <v>5.4219592785090642E-2</v>
      </c>
      <c r="AC27" s="93">
        <f>'Fiscal Accounts'!AC27/'Fiscal Accounts'!AC$120*100</f>
        <v>3.3666902873696704E-2</v>
      </c>
      <c r="AD27" s="93">
        <f>'Fiscal Accounts'!AD27/'Fiscal Accounts'!AD$120*100</f>
        <v>8.4441629660841316E-2</v>
      </c>
      <c r="AE27" s="93">
        <f>'Fiscal Accounts'!AE27/'Fiscal Accounts'!AE$120*100</f>
        <v>7.9628811611614003E-2</v>
      </c>
      <c r="AF27" s="93">
        <f>'Fiscal Accounts'!AF27/'Fiscal Accounts'!AF$120*100</f>
        <v>0</v>
      </c>
      <c r="AG27" s="162">
        <f>'Fiscal Accounts'!AG27/'Fiscal Accounts'!AG$120*100</f>
        <v>0</v>
      </c>
      <c r="AH27" s="162">
        <f>'Fiscal Accounts'!AH27/'Fiscal Accounts'!AH$120*100</f>
        <v>0</v>
      </c>
      <c r="AI27" s="30" t="s">
        <v>45</v>
      </c>
    </row>
    <row r="28" spans="1:35" ht="11.25" customHeight="1" outlineLevel="2" x14ac:dyDescent="0.2">
      <c r="B28" s="28" t="s">
        <v>202</v>
      </c>
      <c r="C28" s="29">
        <v>2.3299942336833355</v>
      </c>
      <c r="D28" s="29">
        <v>0.91872380586033064</v>
      </c>
      <c r="E28" s="29">
        <v>1.4826642335766422</v>
      </c>
      <c r="F28" s="29">
        <v>0.99956113893091214</v>
      </c>
      <c r="G28" s="29">
        <v>0.51735527579161289</v>
      </c>
      <c r="H28" s="29">
        <v>0.86380245321069415</v>
      </c>
      <c r="I28" s="29">
        <v>1.1365017339843366</v>
      </c>
      <c r="J28" s="29">
        <v>0.96348956543679676</v>
      </c>
      <c r="K28" s="93">
        <v>0.98845890722557217</v>
      </c>
      <c r="L28" s="93">
        <v>1.0323323673357034</v>
      </c>
      <c r="M28" s="93">
        <v>0.89926258745305854</v>
      </c>
      <c r="N28" s="93">
        <v>1.0760699920031302</v>
      </c>
      <c r="O28" s="93">
        <v>0.89180444430168471</v>
      </c>
      <c r="P28" s="93">
        <v>0.94334413381618309</v>
      </c>
      <c r="Q28" s="93">
        <v>0.9795320177137754</v>
      </c>
      <c r="R28" s="93">
        <v>0.82531025645615974</v>
      </c>
      <c r="S28" s="93">
        <v>0.81632236549975512</v>
      </c>
      <c r="T28" s="93">
        <v>1.1288715370340188</v>
      </c>
      <c r="U28" s="93">
        <v>0.79469529757178592</v>
      </c>
      <c r="V28" s="93">
        <v>0.77096427569688641</v>
      </c>
      <c r="W28" s="93">
        <v>0.73974899728936416</v>
      </c>
      <c r="X28" s="93">
        <v>0.79910869233438508</v>
      </c>
      <c r="Y28" s="93">
        <v>1.1980001984159869</v>
      </c>
      <c r="Z28" s="93">
        <f>'Fiscal Accounts'!Z28/'Fiscal Accounts'!Z$120*100</f>
        <v>1.0187580746507248</v>
      </c>
      <c r="AA28" s="93">
        <f>'Fiscal Accounts'!AA28/'Fiscal Accounts'!AA$120*100</f>
        <v>0.88314189958339318</v>
      </c>
      <c r="AB28" s="93">
        <f>'Fiscal Accounts'!AB28/'Fiscal Accounts'!AB$120*100</f>
        <v>0.83895410328034303</v>
      </c>
      <c r="AC28" s="93">
        <f>'Fiscal Accounts'!AC28/'Fiscal Accounts'!AC$120*100</f>
        <v>0.86595066164177581</v>
      </c>
      <c r="AD28" s="93">
        <f>'Fiscal Accounts'!AD28/'Fiscal Accounts'!AD$120*100</f>
        <v>0.71770493860539786</v>
      </c>
      <c r="AE28" s="93">
        <f>'Fiscal Accounts'!AE28/'Fiscal Accounts'!AE$120*100</f>
        <v>0.69429331608420541</v>
      </c>
      <c r="AF28" s="93">
        <f>'Fiscal Accounts'!AF28/'Fiscal Accounts'!AF$120*100</f>
        <v>0.57265550284964162</v>
      </c>
      <c r="AG28" s="162">
        <f>'Fiscal Accounts'!AG28/'Fiscal Accounts'!AG$120*100</f>
        <v>0.5559364022114921</v>
      </c>
      <c r="AH28" s="162">
        <f>'Fiscal Accounts'!AH28/'Fiscal Accounts'!AH$120*100</f>
        <v>0.59466211521532097</v>
      </c>
      <c r="AI28" s="30" t="s">
        <v>46</v>
      </c>
    </row>
    <row r="29" spans="1:35" ht="11.25" customHeight="1" outlineLevel="2" x14ac:dyDescent="0.2">
      <c r="B29" s="28" t="s">
        <v>47</v>
      </c>
      <c r="C29" s="29"/>
      <c r="D29" s="29"/>
      <c r="E29" s="29"/>
      <c r="F29" s="29"/>
      <c r="G29" s="29"/>
      <c r="H29" s="29"/>
      <c r="I29" s="29"/>
      <c r="J29" s="29"/>
      <c r="K29" s="93"/>
      <c r="L29" s="93"/>
      <c r="M29" s="93"/>
      <c r="N29" s="93"/>
      <c r="O29" s="93"/>
      <c r="P29" s="93"/>
      <c r="Q29" s="93"/>
      <c r="R29" s="93">
        <v>0.59244058382482612</v>
      </c>
      <c r="S29" s="93">
        <v>3.2710059022938297E-2</v>
      </c>
      <c r="T29" s="93">
        <v>5.929116619408345E-2</v>
      </c>
      <c r="U29" s="93">
        <v>8.149932424788052E-2</v>
      </c>
      <c r="V29" s="93">
        <v>3.196251096753186E-2</v>
      </c>
      <c r="W29" s="93">
        <v>6.9849134319001735E-2</v>
      </c>
      <c r="X29" s="93">
        <v>9.9404821189936501E-2</v>
      </c>
      <c r="Y29" s="93">
        <v>3.6812204199711401E-2</v>
      </c>
      <c r="Z29" s="93">
        <f>'Fiscal Accounts'!Z29/'Fiscal Accounts'!Z$120*100</f>
        <v>5.6367522295853716E-3</v>
      </c>
      <c r="AA29" s="93">
        <f>'Fiscal Accounts'!AA29/'Fiscal Accounts'!AA$120*100</f>
        <v>1.147909058635968E-2</v>
      </c>
      <c r="AB29" s="93">
        <f>'Fiscal Accounts'!AB29/'Fiscal Accounts'!AB$120*100</f>
        <v>2.294047113362673E-3</v>
      </c>
      <c r="AC29" s="93">
        <f>'Fiscal Accounts'!AC29/'Fiscal Accounts'!AC$120*100</f>
        <v>1.5568000178570726E-2</v>
      </c>
      <c r="AD29" s="93">
        <f>'Fiscal Accounts'!AD29/'Fiscal Accounts'!AD$120*100</f>
        <v>1.5995322213884784E-2</v>
      </c>
      <c r="AE29" s="93">
        <f>'Fiscal Accounts'!AE29/'Fiscal Accounts'!AE$120*100</f>
        <v>8.0088988475160233E-4</v>
      </c>
      <c r="AF29" s="93">
        <f>'Fiscal Accounts'!AF29/'Fiscal Accounts'!AF$120*100</f>
        <v>2.9677994089494456E-3</v>
      </c>
      <c r="AG29" s="162">
        <f>'Fiscal Accounts'!AG29/'Fiscal Accounts'!AG$120*100</f>
        <v>2.031726176321318E-3</v>
      </c>
      <c r="AH29" s="162">
        <f>'Fiscal Accounts'!AH29/'Fiscal Accounts'!AH$120*100</f>
        <v>3.2540058119535824E-3</v>
      </c>
      <c r="AI29" s="30" t="s">
        <v>48</v>
      </c>
    </row>
    <row r="30" spans="1:35" ht="11.25" customHeight="1" outlineLevel="2" x14ac:dyDescent="0.2">
      <c r="B30" s="28" t="s">
        <v>49</v>
      </c>
      <c r="C30" s="29"/>
      <c r="D30" s="29"/>
      <c r="E30" s="29"/>
      <c r="F30" s="29"/>
      <c r="G30" s="29"/>
      <c r="H30" s="29"/>
      <c r="I30" s="29"/>
      <c r="J30" s="29"/>
      <c r="K30" s="93"/>
      <c r="L30" s="93"/>
      <c r="M30" s="93"/>
      <c r="N30" s="93"/>
      <c r="O30" s="93"/>
      <c r="P30" s="93"/>
      <c r="Q30" s="93"/>
      <c r="R30" s="93"/>
      <c r="S30" s="93">
        <v>0.36566401924269143</v>
      </c>
      <c r="T30" s="93">
        <v>0.24014939014936929</v>
      </c>
      <c r="U30" s="93">
        <v>0.26987040387741568</v>
      </c>
      <c r="V30" s="93">
        <v>0.28301077786274692</v>
      </c>
      <c r="W30" s="93">
        <v>0.2320650454097905</v>
      </c>
      <c r="X30" s="93">
        <v>0.22697553619937197</v>
      </c>
      <c r="Y30" s="93">
        <v>0.17562489086945648</v>
      </c>
      <c r="Z30" s="93">
        <f>'Fiscal Accounts'!Z30/'Fiscal Accounts'!Z$120*100</f>
        <v>0.18594491089885237</v>
      </c>
      <c r="AA30" s="93">
        <f>'Fiscal Accounts'!AA30/'Fiscal Accounts'!AA$120*100</f>
        <v>0.15038898453590321</v>
      </c>
      <c r="AB30" s="93">
        <f>'Fiscal Accounts'!AB30/'Fiscal Accounts'!AB$120*100</f>
        <v>0.13327811616533888</v>
      </c>
      <c r="AC30" s="93">
        <f>'Fiscal Accounts'!AC30/'Fiscal Accounts'!AC$120*100</f>
        <v>0.12813913297469959</v>
      </c>
      <c r="AD30" s="93">
        <f>'Fiscal Accounts'!AD30/'Fiscal Accounts'!AD$120*100</f>
        <v>9.5772052142686692E-2</v>
      </c>
      <c r="AE30" s="93">
        <f>'Fiscal Accounts'!AE30/'Fiscal Accounts'!AE$120*100</f>
        <v>0.15338139503203047</v>
      </c>
      <c r="AF30" s="93">
        <f>'Fiscal Accounts'!AF30/'Fiscal Accounts'!AF$120*100</f>
        <v>0.12889645915727865</v>
      </c>
      <c r="AG30" s="162">
        <f>'Fiscal Accounts'!AG30/'Fiscal Accounts'!AG$120*100</f>
        <v>0.13541845276025427</v>
      </c>
      <c r="AH30" s="162">
        <f>'Fiscal Accounts'!AH30/'Fiscal Accounts'!AH$120*100</f>
        <v>0.13913863543005622</v>
      </c>
      <c r="AI30" s="30" t="s">
        <v>50</v>
      </c>
    </row>
    <row r="31" spans="1:35" ht="11.25" customHeight="1" outlineLevel="2" x14ac:dyDescent="0.2">
      <c r="B31" s="28" t="s">
        <v>120</v>
      </c>
      <c r="C31" s="29">
        <v>0.61417977497954968</v>
      </c>
      <c r="D31" s="29">
        <v>0.79258937876558222</v>
      </c>
      <c r="E31" s="29">
        <v>0.62709405288979303</v>
      </c>
      <c r="F31" s="29">
        <v>0.37833603292012014</v>
      </c>
      <c r="G31" s="29">
        <v>0.32170214737014619</v>
      </c>
      <c r="H31" s="29">
        <v>0.28084602251198648</v>
      </c>
      <c r="I31" s="29">
        <v>0.25990388154961153</v>
      </c>
      <c r="J31" s="29">
        <v>0.2932966786481862</v>
      </c>
      <c r="K31" s="93">
        <v>0.83568911268683288</v>
      </c>
      <c r="L31" s="93">
        <v>0.80823526170144178</v>
      </c>
      <c r="M31" s="93">
        <v>0.63028677693799062</v>
      </c>
      <c r="N31" s="93">
        <v>0.40127536580907364</v>
      </c>
      <c r="O31" s="93">
        <v>0.25541438399298499</v>
      </c>
      <c r="P31" s="93">
        <v>0.28087548461246992</v>
      </c>
      <c r="Q31" s="93">
        <v>0.79167901038088595</v>
      </c>
      <c r="R31" s="93">
        <v>0.1450196289543762</v>
      </c>
      <c r="S31" s="93">
        <v>0.31330017792458181</v>
      </c>
      <c r="T31" s="93">
        <v>0.71875413712827685</v>
      </c>
      <c r="U31" s="93">
        <v>0.1626142177210069</v>
      </c>
      <c r="V31" s="93">
        <v>0.35991588054284113</v>
      </c>
      <c r="W31" s="93">
        <v>0.2119917523022089</v>
      </c>
      <c r="X31" s="93">
        <v>0.21586685034180875</v>
      </c>
      <c r="Y31" s="93">
        <v>0.31387981686950894</v>
      </c>
      <c r="Z31" s="93">
        <f>'Fiscal Accounts'!Z31/'Fiscal Accounts'!Z$120*100</f>
        <v>0.24319529800174958</v>
      </c>
      <c r="AA31" s="93">
        <f>'Fiscal Accounts'!AA31/'Fiscal Accounts'!AA$120*100</f>
        <v>0.23023766763316705</v>
      </c>
      <c r="AB31" s="93">
        <f>'Fiscal Accounts'!AB31/'Fiscal Accounts'!AB$120*100</f>
        <v>0.32069032519710755</v>
      </c>
      <c r="AC31" s="93">
        <f>'Fiscal Accounts'!AC31/'Fiscal Accounts'!AC$120*100</f>
        <v>0.3275015893191654</v>
      </c>
      <c r="AD31" s="93">
        <f>'Fiscal Accounts'!AD31/'Fiscal Accounts'!AD$120*100</f>
        <v>0.23057648279408943</v>
      </c>
      <c r="AE31" s="93">
        <f>'Fiscal Accounts'!AE31/'Fiscal Accounts'!AE$120*100</f>
        <v>0.26594740583038878</v>
      </c>
      <c r="AF31" s="93">
        <f>'Fiscal Accounts'!AF31/'Fiscal Accounts'!AF$120*100</f>
        <v>0.31596922948710487</v>
      </c>
      <c r="AG31" s="162">
        <f>'Fiscal Accounts'!AG31/'Fiscal Accounts'!AG$120*100</f>
        <v>0.25958877993749768</v>
      </c>
      <c r="AH31" s="162">
        <f>'Fiscal Accounts'!AH31/'Fiscal Accounts'!AH$120*100</f>
        <v>0.36579664260556194</v>
      </c>
      <c r="AI31" s="30" t="s">
        <v>52</v>
      </c>
    </row>
    <row r="32" spans="1:35" ht="15" customHeight="1" x14ac:dyDescent="0.2">
      <c r="B32" s="33" t="s">
        <v>53</v>
      </c>
      <c r="C32" s="25">
        <v>33.97969720132491</v>
      </c>
      <c r="D32" s="25">
        <v>27.277240787043045</v>
      </c>
      <c r="E32" s="25">
        <v>28.8433349288022</v>
      </c>
      <c r="F32" s="25">
        <v>26.198225640403667</v>
      </c>
      <c r="G32" s="25">
        <v>30.402290827591106</v>
      </c>
      <c r="H32" s="25">
        <v>36.801077748092084</v>
      </c>
      <c r="I32" s="25">
        <v>37.352177434578223</v>
      </c>
      <c r="J32" s="25">
        <v>34.042498795862954</v>
      </c>
      <c r="K32" s="94">
        <v>33.019732131267077</v>
      </c>
      <c r="L32" s="94">
        <v>31.534585368799391</v>
      </c>
      <c r="M32" s="94">
        <v>29.679963510068603</v>
      </c>
      <c r="N32" s="94">
        <v>30.154812568209028</v>
      </c>
      <c r="O32" s="94">
        <v>28.892055839377772</v>
      </c>
      <c r="P32" s="94">
        <v>29.655682144422673</v>
      </c>
      <c r="Q32" s="94">
        <v>29.587335905003371</v>
      </c>
      <c r="R32" s="94">
        <v>32.525183944084887</v>
      </c>
      <c r="S32" s="94">
        <v>33.206682126131732</v>
      </c>
      <c r="T32" s="94">
        <v>29.262570230253278</v>
      </c>
      <c r="U32" s="94">
        <v>28.932260107997585</v>
      </c>
      <c r="V32" s="94">
        <v>28.229094610166115</v>
      </c>
      <c r="W32" s="94">
        <v>29.192790158575111</v>
      </c>
      <c r="X32" s="94">
        <v>31.451843096166147</v>
      </c>
      <c r="Y32" s="94">
        <v>30.496122376112432</v>
      </c>
      <c r="Z32" s="94">
        <f>'Fiscal Accounts'!Z34/'Fiscal Accounts'!Z$120*100</f>
        <v>29.453524478487793</v>
      </c>
      <c r="AA32" s="94">
        <f>'Fiscal Accounts'!AA34/'Fiscal Accounts'!AA$120*100</f>
        <v>29.755967059844728</v>
      </c>
      <c r="AB32" s="94">
        <f>'Fiscal Accounts'!AB34/'Fiscal Accounts'!AB$120*100</f>
        <v>28.669395591939441</v>
      </c>
      <c r="AC32" s="94">
        <f>'Fiscal Accounts'!AC34/'Fiscal Accounts'!AC$120*100</f>
        <v>28.731686189766442</v>
      </c>
      <c r="AD32" s="94">
        <f>'Fiscal Accounts'!AD34/'Fiscal Accounts'!AD$120*100</f>
        <v>32.384283461986676</v>
      </c>
      <c r="AE32" s="94">
        <f>'Fiscal Accounts'!AE34/'Fiscal Accounts'!AE$120*100</f>
        <v>31.94342019644521</v>
      </c>
      <c r="AF32" s="94">
        <f>'Fiscal Accounts'!AF34/'Fiscal Accounts'!AF$120*100</f>
        <v>30.283426564437111</v>
      </c>
      <c r="AG32" s="166">
        <f>'Fiscal Accounts'!AG34/'Fiscal Accounts'!AG$120*100</f>
        <v>28.476127905312826</v>
      </c>
      <c r="AH32" s="166">
        <f>'Fiscal Accounts'!AH34/'Fiscal Accounts'!AH$120*100</f>
        <v>28.936604333503158</v>
      </c>
      <c r="AI32" s="34" t="s">
        <v>54</v>
      </c>
    </row>
    <row r="33" spans="2:35" ht="11.25" customHeight="1" x14ac:dyDescent="0.2">
      <c r="B33" s="20" t="s">
        <v>55</v>
      </c>
      <c r="C33" s="25">
        <v>26.441914417132669</v>
      </c>
      <c r="D33" s="25">
        <v>24.451292877877719</v>
      </c>
      <c r="E33" s="25">
        <v>21.6981273184157</v>
      </c>
      <c r="F33" s="25">
        <v>21.243080438389569</v>
      </c>
      <c r="G33" s="25">
        <v>26.219372145621339</v>
      </c>
      <c r="H33" s="25">
        <v>30.50890155098438</v>
      </c>
      <c r="I33" s="25">
        <v>29.556508934894723</v>
      </c>
      <c r="J33" s="25">
        <v>26.600553676644267</v>
      </c>
      <c r="K33" s="94">
        <v>24.983022099930452</v>
      </c>
      <c r="L33" s="94">
        <v>25.322385097246297</v>
      </c>
      <c r="M33" s="94">
        <v>25.036310346870543</v>
      </c>
      <c r="N33" s="94">
        <v>24.967328642104118</v>
      </c>
      <c r="O33" s="94">
        <v>24.120000390828356</v>
      </c>
      <c r="P33" s="94">
        <v>23.473298576271766</v>
      </c>
      <c r="Q33" s="94">
        <v>23.300872416115194</v>
      </c>
      <c r="R33" s="94">
        <v>23.161261039817006</v>
      </c>
      <c r="S33" s="94">
        <v>24.817607502132656</v>
      </c>
      <c r="T33" s="94">
        <v>24.271302724004681</v>
      </c>
      <c r="U33" s="94">
        <v>23.498023562227825</v>
      </c>
      <c r="V33" s="94">
        <v>23.45304013681632</v>
      </c>
      <c r="W33" s="94">
        <v>24.342830701729639</v>
      </c>
      <c r="X33" s="94">
        <v>24.439968913931239</v>
      </c>
      <c r="Y33" s="94">
        <v>24.454458802002225</v>
      </c>
      <c r="Z33" s="94">
        <f>'Fiscal Accounts'!Z35/'Fiscal Accounts'!Z$120*100</f>
        <v>25.040762434852027</v>
      </c>
      <c r="AA33" s="94">
        <f>'Fiscal Accounts'!AA35/'Fiscal Accounts'!AA$120*100</f>
        <v>24.653428747938467</v>
      </c>
      <c r="AB33" s="94">
        <f>'Fiscal Accounts'!AB35/'Fiscal Accounts'!AB$120*100</f>
        <v>23.924608915689873</v>
      </c>
      <c r="AC33" s="94">
        <f>'Fiscal Accounts'!AC35/'Fiscal Accounts'!AC$120*100</f>
        <v>24.348271673573272</v>
      </c>
      <c r="AD33" s="94">
        <f>'Fiscal Accounts'!AD35/'Fiscal Accounts'!AD$120*100</f>
        <v>25.445061835876608</v>
      </c>
      <c r="AE33" s="94">
        <f>'Fiscal Accounts'!AE35/'Fiscal Accounts'!AE$120*100</f>
        <v>24.699817972923071</v>
      </c>
      <c r="AF33" s="94">
        <f>'Fiscal Accounts'!AF35/'Fiscal Accounts'!AF$120*100</f>
        <v>23.258107159078197</v>
      </c>
      <c r="AG33" s="166">
        <f>'Fiscal Accounts'!AG35/'Fiscal Accounts'!AG$120*100</f>
        <v>23.082726163787687</v>
      </c>
      <c r="AH33" s="166">
        <f>'Fiscal Accounts'!AH35/'Fiscal Accounts'!AH$120*100</f>
        <v>24.079927778646574</v>
      </c>
      <c r="AI33" s="22" t="s">
        <v>56</v>
      </c>
    </row>
    <row r="34" spans="2:35" ht="11.25" customHeight="1" x14ac:dyDescent="0.2">
      <c r="B34" s="26" t="s">
        <v>57</v>
      </c>
      <c r="C34" s="25">
        <v>6.605114588781162</v>
      </c>
      <c r="D34" s="25">
        <v>6.4963702805820072</v>
      </c>
      <c r="E34" s="25">
        <v>6.8946691396434128</v>
      </c>
      <c r="F34" s="25">
        <v>6.8736827912312517</v>
      </c>
      <c r="G34" s="25">
        <v>7.7093948835882244</v>
      </c>
      <c r="H34" s="25">
        <v>7.362797746078602</v>
      </c>
      <c r="I34" s="25">
        <v>7.0295236183923304</v>
      </c>
      <c r="J34" s="25">
        <v>6.6321601722468548</v>
      </c>
      <c r="K34" s="94">
        <v>7.3133745284497174</v>
      </c>
      <c r="L34" s="94">
        <v>6.8646407880483009</v>
      </c>
      <c r="M34" s="94">
        <v>6.6009831793456568</v>
      </c>
      <c r="N34" s="94">
        <v>6.642434956324454</v>
      </c>
      <c r="O34" s="94">
        <v>6.6744913689911325</v>
      </c>
      <c r="P34" s="94">
        <v>6.4978247390551065</v>
      </c>
      <c r="Q34" s="94">
        <v>6.1197047862877847</v>
      </c>
      <c r="R34" s="94">
        <v>6.1647179397887859</v>
      </c>
      <c r="S34" s="94">
        <v>5.4513010852340757</v>
      </c>
      <c r="T34" s="94">
        <v>5.3049056751773005</v>
      </c>
      <c r="U34" s="94">
        <v>5.1856636068137263</v>
      </c>
      <c r="V34" s="94">
        <v>5.2098142583392244</v>
      </c>
      <c r="W34" s="94">
        <v>5.23801843319462</v>
      </c>
      <c r="X34" s="94">
        <v>5.1152273271732795</v>
      </c>
      <c r="Y34" s="94">
        <v>5.0539391481683325</v>
      </c>
      <c r="Z34" s="94">
        <f>'Fiscal Accounts'!Z36/'Fiscal Accounts'!Z$120*100</f>
        <v>4.5868222359782651</v>
      </c>
      <c r="AA34" s="94">
        <f>'Fiscal Accounts'!AA36/'Fiscal Accounts'!AA$120*100</f>
        <v>4.6846271865770577</v>
      </c>
      <c r="AB34" s="94">
        <f>'Fiscal Accounts'!AB36/'Fiscal Accounts'!AB$120*100</f>
        <v>4.4304666971047881</v>
      </c>
      <c r="AC34" s="94">
        <f>'Fiscal Accounts'!AC36/'Fiscal Accounts'!AC$120*100</f>
        <v>4.4953267849139058</v>
      </c>
      <c r="AD34" s="94">
        <f>'Fiscal Accounts'!AD36/'Fiscal Accounts'!AD$120*100</f>
        <v>4.6434514590707945</v>
      </c>
      <c r="AE34" s="94">
        <f>'Fiscal Accounts'!AE36/'Fiscal Accounts'!AE$120*100</f>
        <v>4.4607466588458085</v>
      </c>
      <c r="AF34" s="94">
        <f>'Fiscal Accounts'!AF36/'Fiscal Accounts'!AF$120*100</f>
        <v>3.9398086057142852</v>
      </c>
      <c r="AG34" s="166">
        <f>'Fiscal Accounts'!AG36/'Fiscal Accounts'!AG$120*100</f>
        <v>4.2396770657006071</v>
      </c>
      <c r="AH34" s="166">
        <f>'Fiscal Accounts'!AH36/'Fiscal Accounts'!AH$120*100</f>
        <v>4.4760516067476344</v>
      </c>
      <c r="AI34" s="27" t="s">
        <v>58</v>
      </c>
    </row>
    <row r="35" spans="2:35" ht="11.25" customHeight="1" outlineLevel="2" x14ac:dyDescent="0.2">
      <c r="B35" s="28" t="s">
        <v>59</v>
      </c>
      <c r="C35" s="29">
        <v>5.5048209089324267</v>
      </c>
      <c r="D35" s="29">
        <v>4.3851841249535939</v>
      </c>
      <c r="E35" s="29">
        <v>5.4938973315783173</v>
      </c>
      <c r="F35" s="29">
        <v>5.3590018843102918</v>
      </c>
      <c r="G35" s="29">
        <v>6.1500104701494536</v>
      </c>
      <c r="H35" s="29">
        <v>5.7289232517769975</v>
      </c>
      <c r="I35" s="29">
        <v>5.4569447303294574</v>
      </c>
      <c r="J35" s="29">
        <v>5.1517342130848789</v>
      </c>
      <c r="K35" s="93">
        <v>5.8460276445028159</v>
      </c>
      <c r="L35" s="93">
        <v>5.4728323223426374</v>
      </c>
      <c r="M35" s="93">
        <v>5.2735238498507142</v>
      </c>
      <c r="N35" s="93">
        <v>5.2964185097071939</v>
      </c>
      <c r="O35" s="93">
        <v>5.3224551763916903</v>
      </c>
      <c r="P35" s="93">
        <v>5.2220801065118074</v>
      </c>
      <c r="Q35" s="93">
        <v>5.1435741954211611</v>
      </c>
      <c r="R35" s="93">
        <v>5.1804147498211615</v>
      </c>
      <c r="S35" s="93">
        <v>4.6569255362663462</v>
      </c>
      <c r="T35" s="93">
        <v>4.5941376951282269</v>
      </c>
      <c r="U35" s="93">
        <v>4.4899976768186098</v>
      </c>
      <c r="V35" s="93">
        <v>4.512566337162526</v>
      </c>
      <c r="W35" s="93">
        <v>4.5247869227411019</v>
      </c>
      <c r="X35" s="93">
        <v>4.4020496951177224</v>
      </c>
      <c r="Y35" s="93">
        <v>4.3569474713037213</v>
      </c>
      <c r="Z35" s="93">
        <f>'Fiscal Accounts'!Z37/'Fiscal Accounts'!Z$120*100</f>
        <v>3.9535365186182219</v>
      </c>
      <c r="AA35" s="93">
        <f>'Fiscal Accounts'!AA37/'Fiscal Accounts'!AA$120*100</f>
        <v>4.0358167336741477</v>
      </c>
      <c r="AB35" s="93">
        <f>'Fiscal Accounts'!AB37/'Fiscal Accounts'!AB$120*100</f>
        <v>3.7436006920951512</v>
      </c>
      <c r="AC35" s="93">
        <f>'Fiscal Accounts'!AC37/'Fiscal Accounts'!AC$120*100</f>
        <v>3.8337816934702627</v>
      </c>
      <c r="AD35" s="93">
        <f>'Fiscal Accounts'!AD37/'Fiscal Accounts'!AD$120*100</f>
        <v>3.9734975814765319</v>
      </c>
      <c r="AE35" s="93">
        <f>'Fiscal Accounts'!AE37/'Fiscal Accounts'!AE$120*100</f>
        <v>3.8131487051725546</v>
      </c>
      <c r="AF35" s="93">
        <f>'Fiscal Accounts'!AF37/'Fiscal Accounts'!AF$120*100</f>
        <v>3.3540491985777932</v>
      </c>
      <c r="AG35" s="162">
        <f>'Fiscal Accounts'!AG37/'Fiscal Accounts'!AG$120*100</f>
        <v>3.6265160302899115</v>
      </c>
      <c r="AH35" s="162">
        <f>'Fiscal Accounts'!AH37/'Fiscal Accounts'!AH$120*100</f>
        <v>3.8221576891686251</v>
      </c>
      <c r="AI35" s="30" t="s">
        <v>60</v>
      </c>
    </row>
    <row r="36" spans="2:35" ht="11.25" customHeight="1" outlineLevel="2" x14ac:dyDescent="0.2">
      <c r="B36" s="28" t="s">
        <v>61</v>
      </c>
      <c r="C36" s="29">
        <v>1.1002936798487346</v>
      </c>
      <c r="D36" s="29">
        <v>2.1111861556284133</v>
      </c>
      <c r="E36" s="29">
        <v>1.4007718080650953</v>
      </c>
      <c r="F36" s="29">
        <v>1.5146809069209601</v>
      </c>
      <c r="G36" s="29">
        <v>1.5593844134387702</v>
      </c>
      <c r="H36" s="29">
        <v>1.6338744943016041</v>
      </c>
      <c r="I36" s="29">
        <v>1.5725788880628737</v>
      </c>
      <c r="J36" s="29">
        <v>1.4804259591619753</v>
      </c>
      <c r="K36" s="93">
        <v>1.4673468839469013</v>
      </c>
      <c r="L36" s="93">
        <v>1.3918084657056642</v>
      </c>
      <c r="M36" s="93">
        <v>1.3274593294949426</v>
      </c>
      <c r="N36" s="93">
        <v>1.3460164466172602</v>
      </c>
      <c r="O36" s="93">
        <v>1.352036192599442</v>
      </c>
      <c r="P36" s="93">
        <v>1.2757446325432991</v>
      </c>
      <c r="Q36" s="93">
        <v>0.97613059086662379</v>
      </c>
      <c r="R36" s="93">
        <v>0.98430318996762467</v>
      </c>
      <c r="S36" s="93">
        <v>0.79437554896773044</v>
      </c>
      <c r="T36" s="93">
        <v>0.71076798004907382</v>
      </c>
      <c r="U36" s="93">
        <v>0.69566592999511601</v>
      </c>
      <c r="V36" s="93">
        <v>0.69724792117669854</v>
      </c>
      <c r="W36" s="93">
        <v>0.71323151045351829</v>
      </c>
      <c r="X36" s="93">
        <v>0.7131776320555574</v>
      </c>
      <c r="Y36" s="93">
        <v>0.6969916768646115</v>
      </c>
      <c r="Z36" s="93">
        <f>'Fiscal Accounts'!Z38/'Fiscal Accounts'!Z$120*100</f>
        <v>0.63328571736004324</v>
      </c>
      <c r="AA36" s="93">
        <f>'Fiscal Accounts'!AA38/'Fiscal Accounts'!AA$120*100</f>
        <v>0.64881045290291095</v>
      </c>
      <c r="AB36" s="93">
        <f>'Fiscal Accounts'!AB38/'Fiscal Accounts'!AB$120*100</f>
        <v>0.62043497665863845</v>
      </c>
      <c r="AC36" s="93">
        <f>'Fiscal Accounts'!AC38/'Fiscal Accounts'!AC$120*100</f>
        <v>0.61790001924377225</v>
      </c>
      <c r="AD36" s="93">
        <f>'Fiscal Accounts'!AD38/'Fiscal Accounts'!AD$120*100</f>
        <v>0.63783521261721288</v>
      </c>
      <c r="AE36" s="93">
        <f>'Fiscal Accounts'!AE38/'Fiscal Accounts'!AE$120*100</f>
        <v>0.61084112580538585</v>
      </c>
      <c r="AF36" s="93">
        <f>'Fiscal Accounts'!AF38/'Fiscal Accounts'!AF$120*100</f>
        <v>0.54817441393205679</v>
      </c>
      <c r="AG36" s="162">
        <f>'Fiscal Accounts'!AG38/'Fiscal Accounts'!AG$120*100</f>
        <v>0.57118890607348294</v>
      </c>
      <c r="AH36" s="162">
        <f>'Fiscal Accounts'!AH38/'Fiscal Accounts'!AH$120*100</f>
        <v>0.61232422170349088</v>
      </c>
      <c r="AI36" s="30" t="s">
        <v>62</v>
      </c>
    </row>
    <row r="37" spans="2:35" ht="11.25" customHeight="1" outlineLevel="2" x14ac:dyDescent="0.2">
      <c r="B37" s="28" t="s">
        <v>63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93">
        <v>0</v>
      </c>
      <c r="L37" s="93">
        <v>0</v>
      </c>
      <c r="M37" s="93">
        <v>0</v>
      </c>
      <c r="N37" s="93">
        <v>0</v>
      </c>
      <c r="O37" s="93">
        <v>0</v>
      </c>
      <c r="P37" s="93">
        <v>0</v>
      </c>
      <c r="Q37" s="93">
        <v>0</v>
      </c>
      <c r="R37" s="93">
        <v>0</v>
      </c>
      <c r="S37" s="93">
        <v>0</v>
      </c>
      <c r="T37" s="93">
        <v>0</v>
      </c>
      <c r="U37" s="93">
        <v>0</v>
      </c>
      <c r="V37" s="93">
        <v>0</v>
      </c>
      <c r="W37" s="93">
        <v>0</v>
      </c>
      <c r="X37" s="93">
        <v>0</v>
      </c>
      <c r="Y37" s="93">
        <v>0</v>
      </c>
      <c r="Z37" s="93">
        <f>'Fiscal Accounts'!Z39/'Fiscal Accounts'!Z$120*100</f>
        <v>0</v>
      </c>
      <c r="AA37" s="93">
        <f>'Fiscal Accounts'!AA39/'Fiscal Accounts'!AA$120*100</f>
        <v>0</v>
      </c>
      <c r="AB37" s="93">
        <f>'Fiscal Accounts'!AB39/'Fiscal Accounts'!AB$120*100</f>
        <v>6.6431028350998345E-2</v>
      </c>
      <c r="AC37" s="93">
        <f>'Fiscal Accounts'!AC39/'Fiscal Accounts'!AC$120*100</f>
        <v>4.3645072199871016E-2</v>
      </c>
      <c r="AD37" s="93">
        <f>'Fiscal Accounts'!AD39/'Fiscal Accounts'!AD$120*100</f>
        <v>3.2118664977050126E-2</v>
      </c>
      <c r="AE37" s="93">
        <f>'Fiscal Accounts'!AE39/'Fiscal Accounts'!AE$120*100</f>
        <v>3.6756827867867353E-2</v>
      </c>
      <c r="AF37" s="93">
        <f>'Fiscal Accounts'!AF39/'Fiscal Accounts'!AF$120*100</f>
        <v>3.758499320443532E-2</v>
      </c>
      <c r="AG37" s="162">
        <f>'Fiscal Accounts'!AG39/'Fiscal Accounts'!AG$120*100</f>
        <v>4.1972129337213192E-2</v>
      </c>
      <c r="AH37" s="162">
        <f>'Fiscal Accounts'!AH39/'Fiscal Accounts'!AH$120*100</f>
        <v>4.1569695875518335E-2</v>
      </c>
      <c r="AI37" s="30" t="s">
        <v>108</v>
      </c>
    </row>
    <row r="38" spans="2:35" ht="11.25" customHeight="1" x14ac:dyDescent="0.2">
      <c r="B38" s="26" t="s">
        <v>64</v>
      </c>
      <c r="C38" s="31">
        <v>2.407772458462405</v>
      </c>
      <c r="D38" s="31">
        <v>2.5119536970358411</v>
      </c>
      <c r="E38" s="31">
        <v>1.8637070719157594</v>
      </c>
      <c r="F38" s="31">
        <v>2.5632980780149972</v>
      </c>
      <c r="G38" s="31">
        <v>5.6679206516446072</v>
      </c>
      <c r="H38" s="31">
        <v>9.3263034379120562</v>
      </c>
      <c r="I38" s="31">
        <v>7.8761250176109927</v>
      </c>
      <c r="J38" s="31">
        <v>5.9003781752869262</v>
      </c>
      <c r="K38" s="92">
        <v>4.1919554312939491</v>
      </c>
      <c r="L38" s="92">
        <v>4.0561248516401545</v>
      </c>
      <c r="M38" s="92">
        <v>4.400482327861126</v>
      </c>
      <c r="N38" s="92">
        <v>3.8531493546113809</v>
      </c>
      <c r="O38" s="92">
        <v>3.2367703480573411</v>
      </c>
      <c r="P38" s="92">
        <v>2.8651966484676636</v>
      </c>
      <c r="Q38" s="92">
        <v>2.6508190346001799</v>
      </c>
      <c r="R38" s="92">
        <v>2.8969431127832723</v>
      </c>
      <c r="S38" s="92">
        <v>3.1733690987261918</v>
      </c>
      <c r="T38" s="92">
        <v>3.3561220113450987</v>
      </c>
      <c r="U38" s="92">
        <v>3.1616355777331089</v>
      </c>
      <c r="V38" s="92">
        <v>3.1135537268273326</v>
      </c>
      <c r="W38" s="92">
        <v>3.2098751174060873</v>
      </c>
      <c r="X38" s="92">
        <v>2.8721328112377114</v>
      </c>
      <c r="Y38" s="92">
        <v>2.694193194866378</v>
      </c>
      <c r="Z38" s="92">
        <f>'Fiscal Accounts'!Z40/'Fiscal Accounts'!Z$120*100</f>
        <v>2.4624457721992288</v>
      </c>
      <c r="AA38" s="92">
        <f>'Fiscal Accounts'!AA40/'Fiscal Accounts'!AA$120*100</f>
        <v>2.0574515767825292</v>
      </c>
      <c r="AB38" s="92">
        <f>'Fiscal Accounts'!AB40/'Fiscal Accounts'!AB$120*100</f>
        <v>2.198514200725544</v>
      </c>
      <c r="AC38" s="92">
        <f>'Fiscal Accounts'!AC40/'Fiscal Accounts'!AC$120*100</f>
        <v>2.0526898586856226</v>
      </c>
      <c r="AD38" s="92">
        <f>'Fiscal Accounts'!AD40/'Fiscal Accounts'!AD$120*100</f>
        <v>2.0769160186915774</v>
      </c>
      <c r="AE38" s="92">
        <f>'Fiscal Accounts'!AE40/'Fiscal Accounts'!AE$120*100</f>
        <v>1.9190446634473131</v>
      </c>
      <c r="AF38" s="92">
        <f>'Fiscal Accounts'!AF40/'Fiscal Accounts'!AF$120*100</f>
        <v>1.8431983401601686</v>
      </c>
      <c r="AG38" s="161">
        <f>'Fiscal Accounts'!AG40/'Fiscal Accounts'!AG$120*100</f>
        <v>2.008134945004195</v>
      </c>
      <c r="AH38" s="161">
        <f>'Fiscal Accounts'!AH40/'Fiscal Accounts'!AH$120*100</f>
        <v>2.1629459640381437</v>
      </c>
      <c r="AI38" s="27" t="s">
        <v>65</v>
      </c>
    </row>
    <row r="39" spans="2:35" ht="11.25" customHeight="1" outlineLevel="2" x14ac:dyDescent="0.2">
      <c r="B39" s="28" t="s">
        <v>66</v>
      </c>
      <c r="C39" s="29">
        <v>1.563165666587238</v>
      </c>
      <c r="D39" s="29">
        <v>1.6308018481824567</v>
      </c>
      <c r="E39" s="29">
        <v>1.7126361134378365</v>
      </c>
      <c r="F39" s="29">
        <v>2.4144693180110162</v>
      </c>
      <c r="G39" s="29">
        <v>5.454914455671509</v>
      </c>
      <c r="H39" s="29">
        <v>9.1452416891032016</v>
      </c>
      <c r="I39" s="29">
        <v>7.7445902205240476</v>
      </c>
      <c r="J39" s="29">
        <v>5.7601145255660589</v>
      </c>
      <c r="K39" s="93">
        <v>3.9982253006839246</v>
      </c>
      <c r="L39" s="93">
        <v>3.6802965933707985</v>
      </c>
      <c r="M39" s="93">
        <v>4.1571359083257704</v>
      </c>
      <c r="N39" s="93">
        <v>3.6210396654942696</v>
      </c>
      <c r="O39" s="93">
        <v>3.0073257374972826</v>
      </c>
      <c r="P39" s="93">
        <v>2.632861726321333</v>
      </c>
      <c r="Q39" s="93">
        <v>2.4337478710671316</v>
      </c>
      <c r="R39" s="93">
        <v>2.626677433920416</v>
      </c>
      <c r="S39" s="93">
        <v>2.745615276753552</v>
      </c>
      <c r="T39" s="93">
        <v>2.8704184580735665</v>
      </c>
      <c r="U39" s="93">
        <v>2.6335814655308032</v>
      </c>
      <c r="V39" s="93">
        <v>2.5514036865148073</v>
      </c>
      <c r="W39" s="93">
        <v>2.6584150908896844</v>
      </c>
      <c r="X39" s="93">
        <v>2.2815090683204318</v>
      </c>
      <c r="Y39" s="93">
        <v>1.9092844924414714</v>
      </c>
      <c r="Z39" s="93">
        <f>'Fiscal Accounts'!Z41/'Fiscal Accounts'!Z$120*100</f>
        <v>1.733539004968629</v>
      </c>
      <c r="AA39" s="93">
        <f>'Fiscal Accounts'!AA41/'Fiscal Accounts'!AA$120*100</f>
        <v>1.3810113397738883</v>
      </c>
      <c r="AB39" s="93">
        <f>'Fiscal Accounts'!AB41/'Fiscal Accounts'!AB$120*100</f>
        <v>1.3943694023579889</v>
      </c>
      <c r="AC39" s="93">
        <f>'Fiscal Accounts'!AC41/'Fiscal Accounts'!AC$120*100</f>
        <v>1.3339596878331845</v>
      </c>
      <c r="AD39" s="93">
        <f>'Fiscal Accounts'!AD41/'Fiscal Accounts'!AD$120*100</f>
        <v>1.3497055543020975</v>
      </c>
      <c r="AE39" s="93">
        <f>'Fiscal Accounts'!AE41/'Fiscal Accounts'!AE$120*100</f>
        <v>1.2573381907072916</v>
      </c>
      <c r="AF39" s="93">
        <f>'Fiscal Accounts'!AF41/'Fiscal Accounts'!AF$120*100</f>
        <v>1.1261970750231496</v>
      </c>
      <c r="AG39" s="162">
        <f>'Fiscal Accounts'!AG41/'Fiscal Accounts'!AG$120*100</f>
        <v>1.2249570377621195</v>
      </c>
      <c r="AH39" s="162">
        <f>'Fiscal Accounts'!AH41/'Fiscal Accounts'!AH$120*100</f>
        <v>1.3153638342869107</v>
      </c>
      <c r="AI39" s="30" t="s">
        <v>67</v>
      </c>
    </row>
    <row r="40" spans="2:35" ht="11.25" customHeight="1" outlineLevel="2" x14ac:dyDescent="0.2">
      <c r="B40" s="28" t="s">
        <v>68</v>
      </c>
      <c r="C40" s="29">
        <v>0.84460679187516696</v>
      </c>
      <c r="D40" s="29">
        <v>0.88115184885338449</v>
      </c>
      <c r="E40" s="29">
        <v>0.15107095847792271</v>
      </c>
      <c r="F40" s="29">
        <v>0.14882876000398088</v>
      </c>
      <c r="G40" s="29">
        <v>0.21300619597309842</v>
      </c>
      <c r="H40" s="29">
        <v>0.18106174880885512</v>
      </c>
      <c r="I40" s="29">
        <v>0.13153479708694349</v>
      </c>
      <c r="J40" s="29">
        <v>0.14026364972086727</v>
      </c>
      <c r="K40" s="93">
        <v>0.19373013061002445</v>
      </c>
      <c r="L40" s="93">
        <v>0.37582825826935612</v>
      </c>
      <c r="M40" s="93">
        <v>0.24334641953535513</v>
      </c>
      <c r="N40" s="93">
        <v>0.23210968911711083</v>
      </c>
      <c r="O40" s="93">
        <v>0.22944461056005863</v>
      </c>
      <c r="P40" s="93">
        <v>0.23233492214633061</v>
      </c>
      <c r="Q40" s="93">
        <v>0.21707116353304831</v>
      </c>
      <c r="R40" s="93">
        <v>0.2702656788628568</v>
      </c>
      <c r="S40" s="93">
        <v>0.42775382197264022</v>
      </c>
      <c r="T40" s="93">
        <v>0.48570355327153258</v>
      </c>
      <c r="U40" s="93">
        <v>0.52805411220230514</v>
      </c>
      <c r="V40" s="93">
        <v>0.56215004031252513</v>
      </c>
      <c r="W40" s="93">
        <v>0.55146002651640291</v>
      </c>
      <c r="X40" s="93">
        <v>0.59062374291727948</v>
      </c>
      <c r="Y40" s="93">
        <v>0.78490870242490707</v>
      </c>
      <c r="Z40" s="93">
        <f>'Fiscal Accounts'!Z42/'Fiscal Accounts'!Z$120*100</f>
        <v>0.72890676723059988</v>
      </c>
      <c r="AA40" s="93">
        <f>'Fiscal Accounts'!AA42/'Fiscal Accounts'!AA$120*100</f>
        <v>0.67644023700864098</v>
      </c>
      <c r="AB40" s="93">
        <f>'Fiscal Accounts'!AB42/'Fiscal Accounts'!AB$120*100</f>
        <v>0.80414479836755492</v>
      </c>
      <c r="AC40" s="93">
        <f>'Fiscal Accounts'!AC42/'Fiscal Accounts'!AC$120*100</f>
        <v>0.71873017085243807</v>
      </c>
      <c r="AD40" s="93">
        <f>'Fiscal Accounts'!AD42/'Fiscal Accounts'!AD$120*100</f>
        <v>0.72721046438947967</v>
      </c>
      <c r="AE40" s="93">
        <f>'Fiscal Accounts'!AE42/'Fiscal Accounts'!AE$120*100</f>
        <v>0.66170647274002126</v>
      </c>
      <c r="AF40" s="93">
        <f>'Fiscal Accounts'!AF42/'Fiscal Accounts'!AF$120*100</f>
        <v>0.71700126513701889</v>
      </c>
      <c r="AG40" s="162">
        <f>'Fiscal Accounts'!AG42/'Fiscal Accounts'!AG$120*100</f>
        <v>0.78317790724207559</v>
      </c>
      <c r="AH40" s="162">
        <f>'Fiscal Accounts'!AH42/'Fiscal Accounts'!AH$120*100</f>
        <v>0.8475821297512327</v>
      </c>
      <c r="AI40" s="30" t="s">
        <v>69</v>
      </c>
    </row>
    <row r="41" spans="2:35" ht="11.25" customHeight="1" x14ac:dyDescent="0.2">
      <c r="B41" s="26" t="s">
        <v>70</v>
      </c>
      <c r="C41" s="31">
        <v>6.4354775985302588</v>
      </c>
      <c r="D41" s="31">
        <v>6.7495337051764315</v>
      </c>
      <c r="E41" s="31">
        <v>4.6252393203302624</v>
      </c>
      <c r="F41" s="31">
        <v>3.7587525874654215</v>
      </c>
      <c r="G41" s="31">
        <v>4.0849729278698845</v>
      </c>
      <c r="H41" s="31">
        <v>4.81750724590266</v>
      </c>
      <c r="I41" s="31">
        <v>4.5248310599539465</v>
      </c>
      <c r="J41" s="31">
        <v>3.850566395395473</v>
      </c>
      <c r="K41" s="92">
        <v>2.8012865827895612</v>
      </c>
      <c r="L41" s="92">
        <v>3.3592534516502583</v>
      </c>
      <c r="M41" s="92">
        <v>3.2690959545970468</v>
      </c>
      <c r="N41" s="92">
        <v>3.2500667898520423</v>
      </c>
      <c r="O41" s="92">
        <v>3.0484581099794443</v>
      </c>
      <c r="P41" s="92">
        <v>2.6117410216262624</v>
      </c>
      <c r="Q41" s="92">
        <v>2.6160420466972041</v>
      </c>
      <c r="R41" s="92">
        <v>2.6638830327513854</v>
      </c>
      <c r="S41" s="92">
        <v>2.8024338584191049</v>
      </c>
      <c r="T41" s="92">
        <v>2.7683731176170827</v>
      </c>
      <c r="U41" s="92">
        <v>2.5368586826026585</v>
      </c>
      <c r="V41" s="92">
        <v>2.361174225700065</v>
      </c>
      <c r="W41" s="92">
        <v>2.4016843384510209</v>
      </c>
      <c r="X41" s="92">
        <v>2.3739620022317642</v>
      </c>
      <c r="Y41" s="92">
        <v>2.9567590301241684</v>
      </c>
      <c r="Z41" s="92">
        <f>'Fiscal Accounts'!Z43/'Fiscal Accounts'!Z$120*100</f>
        <v>3.0105010793408429</v>
      </c>
      <c r="AA41" s="92">
        <f>'Fiscal Accounts'!AA43/'Fiscal Accounts'!AA$120*100</f>
        <v>2.8014991430957217</v>
      </c>
      <c r="AB41" s="92">
        <f>'Fiscal Accounts'!AB43/'Fiscal Accounts'!AB$120*100</f>
        <v>2.7395010874731347</v>
      </c>
      <c r="AC41" s="92">
        <f>'Fiscal Accounts'!AC43/'Fiscal Accounts'!AC$120*100</f>
        <v>2.7578157713997986</v>
      </c>
      <c r="AD41" s="92">
        <f>'Fiscal Accounts'!AD43/'Fiscal Accounts'!AD$120*100</f>
        <v>2.9533132977995122</v>
      </c>
      <c r="AE41" s="92">
        <f>'Fiscal Accounts'!AE43/'Fiscal Accounts'!AE$120*100</f>
        <v>3.180135518798541</v>
      </c>
      <c r="AF41" s="92">
        <f>'Fiscal Accounts'!AF43/'Fiscal Accounts'!AF$120*100</f>
        <v>3.1866490308818038</v>
      </c>
      <c r="AG41" s="161">
        <f>'Fiscal Accounts'!AG43/'Fiscal Accounts'!AG$120*100</f>
        <v>2.9743433205478316</v>
      </c>
      <c r="AH41" s="161">
        <f>'Fiscal Accounts'!AH43/'Fiscal Accounts'!AH$120*100</f>
        <v>3.1856216466055591</v>
      </c>
      <c r="AI41" s="27" t="s">
        <v>71</v>
      </c>
    </row>
    <row r="42" spans="2:35" ht="11.25" customHeight="1" x14ac:dyDescent="0.2">
      <c r="B42" s="26" t="s">
        <v>72</v>
      </c>
      <c r="C42" s="31">
        <v>1.7178259645170373</v>
      </c>
      <c r="D42" s="31">
        <v>0.94913919962785875</v>
      </c>
      <c r="E42" s="31">
        <v>0.48761517290893863</v>
      </c>
      <c r="F42" s="31">
        <v>0.3057619556154948</v>
      </c>
      <c r="G42" s="31">
        <v>0.42674646439601294</v>
      </c>
      <c r="H42" s="31">
        <v>0.59958667223443896</v>
      </c>
      <c r="I42" s="31">
        <v>0.60946770414131923</v>
      </c>
      <c r="J42" s="31">
        <v>1.0458919656284298</v>
      </c>
      <c r="K42" s="92">
        <v>1.3981092599640319</v>
      </c>
      <c r="L42" s="92">
        <v>1.0226443157950718</v>
      </c>
      <c r="M42" s="92">
        <v>0.75430971641984168</v>
      </c>
      <c r="N42" s="92">
        <v>0.6935685648314357</v>
      </c>
      <c r="O42" s="92">
        <v>0.45428339713707344</v>
      </c>
      <c r="P42" s="92">
        <v>0.43947528465620672</v>
      </c>
      <c r="Q42" s="92">
        <v>0.36623167618720043</v>
      </c>
      <c r="R42" s="92">
        <v>0.2364431850947416</v>
      </c>
      <c r="S42" s="92">
        <v>0.17520673328155484</v>
      </c>
      <c r="T42" s="92">
        <v>0.28516227550487755</v>
      </c>
      <c r="U42" s="92">
        <v>0.25380119749269209</v>
      </c>
      <c r="V42" s="92">
        <v>0.14135533019443669</v>
      </c>
      <c r="W42" s="92">
        <v>0.11658805664698699</v>
      </c>
      <c r="X42" s="92">
        <v>0.1145986366854423</v>
      </c>
      <c r="Y42" s="92">
        <v>0.12096434523958198</v>
      </c>
      <c r="Z42" s="92">
        <f>'Fiscal Accounts'!Z44/'Fiscal Accounts'!Z$120*100</f>
        <v>0.11714936862692489</v>
      </c>
      <c r="AA42" s="92">
        <f>'Fiscal Accounts'!AA44/'Fiscal Accounts'!AA$120*100</f>
        <v>0.14899988559640778</v>
      </c>
      <c r="AB42" s="92">
        <f>'Fiscal Accounts'!AB44/'Fiscal Accounts'!AB$120*100</f>
        <v>0.11335121610845232</v>
      </c>
      <c r="AC42" s="92">
        <f>'Fiscal Accounts'!AC44/'Fiscal Accounts'!AC$120*100</f>
        <v>8.2971897848878193E-2</v>
      </c>
      <c r="AD42" s="92">
        <f>'Fiscal Accounts'!AD44/'Fiscal Accounts'!AD$120*100</f>
        <v>8.926957443205881E-2</v>
      </c>
      <c r="AE42" s="92">
        <f>'Fiscal Accounts'!AE44/'Fiscal Accounts'!AE$120*100</f>
        <v>7.615846734845623E-2</v>
      </c>
      <c r="AF42" s="92">
        <f>'Fiscal Accounts'!AF44/'Fiscal Accounts'!AF$120*100</f>
        <v>7.6766457815064137E-2</v>
      </c>
      <c r="AG42" s="161">
        <f>'Fiscal Accounts'!AG44/'Fiscal Accounts'!AG$120*100</f>
        <v>8.041711451910552E-2</v>
      </c>
      <c r="AH42" s="161">
        <f>'Fiscal Accounts'!AH44/'Fiscal Accounts'!AH$120*100</f>
        <v>7.1261654925419207E-2</v>
      </c>
      <c r="AI42" s="27" t="s">
        <v>73</v>
      </c>
    </row>
    <row r="43" spans="2:35" ht="11.25" hidden="1" customHeight="1" outlineLevel="2" x14ac:dyDescent="0.2">
      <c r="B43" s="26" t="s">
        <v>74</v>
      </c>
      <c r="C43" s="31"/>
      <c r="D43" s="31"/>
      <c r="E43" s="31"/>
      <c r="F43" s="31"/>
      <c r="G43" s="31"/>
      <c r="H43" s="31"/>
      <c r="I43" s="31"/>
      <c r="J43" s="31"/>
      <c r="K43" s="92"/>
      <c r="L43" s="92"/>
      <c r="M43" s="92"/>
      <c r="N43" s="92"/>
      <c r="O43" s="92"/>
      <c r="P43" s="92"/>
      <c r="Q43" s="92">
        <v>0.51785150116181355</v>
      </c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161"/>
      <c r="AF43" s="161"/>
      <c r="AG43" s="161"/>
      <c r="AH43" s="161"/>
      <c r="AI43" s="27" t="s">
        <v>75</v>
      </c>
    </row>
    <row r="44" spans="2:35" ht="11.25" customHeight="1" collapsed="1" x14ac:dyDescent="0.2">
      <c r="B44" s="26" t="s">
        <v>76</v>
      </c>
      <c r="C44" s="31">
        <v>4.8946641455793802</v>
      </c>
      <c r="D44" s="31">
        <v>4.7814788143363849</v>
      </c>
      <c r="E44" s="31">
        <v>5.2347582864664348</v>
      </c>
      <c r="F44" s="31">
        <v>5.7203534936811833</v>
      </c>
      <c r="G44" s="31">
        <v>6.0765631616946472</v>
      </c>
      <c r="H44" s="31">
        <v>6.3216693682577487</v>
      </c>
      <c r="I44" s="31">
        <v>6.2239800662180347</v>
      </c>
      <c r="J44" s="31">
        <v>6.2599926248438198</v>
      </c>
      <c r="K44" s="92">
        <v>6.4020992097704443</v>
      </c>
      <c r="L44" s="92">
        <v>6.5796653064306154</v>
      </c>
      <c r="M44" s="92">
        <v>6.6080109737749249</v>
      </c>
      <c r="N44" s="92">
        <v>6.8121388245895629</v>
      </c>
      <c r="O44" s="92">
        <v>6.9483875663657351</v>
      </c>
      <c r="P44" s="92">
        <v>6.8782137745923215</v>
      </c>
      <c r="Q44" s="92">
        <v>7.2387561269009151</v>
      </c>
      <c r="R44" s="92">
        <v>7.0510690077843954</v>
      </c>
      <c r="S44" s="92">
        <v>8.4554167342277999</v>
      </c>
      <c r="T44" s="92">
        <v>8.5675331809183959</v>
      </c>
      <c r="U44" s="92">
        <v>8.756871731969909</v>
      </c>
      <c r="V44" s="92">
        <v>9.0237071163241538</v>
      </c>
      <c r="W44" s="92">
        <v>9.4547432672477818</v>
      </c>
      <c r="X44" s="92">
        <v>9.7710567424305577</v>
      </c>
      <c r="Y44" s="92">
        <v>9.8421053372281442</v>
      </c>
      <c r="Z44" s="92">
        <f>'Fiscal Accounts'!Z46/'Fiscal Accounts'!Z$120*100</f>
        <v>10.362863367044113</v>
      </c>
      <c r="AA44" s="92">
        <f>'Fiscal Accounts'!AA46/'Fiscal Accounts'!AA$120*100</f>
        <v>10.456661530579943</v>
      </c>
      <c r="AB44" s="92">
        <f>'Fiscal Accounts'!AB46/'Fiscal Accounts'!AB$120*100</f>
        <v>10.130495795582776</v>
      </c>
      <c r="AC44" s="92">
        <f>'Fiscal Accounts'!AC46/'Fiscal Accounts'!AC$120*100</f>
        <v>10.258437136840397</v>
      </c>
      <c r="AD44" s="92">
        <f>'Fiscal Accounts'!AD46/'Fiscal Accounts'!AD$120*100</f>
        <v>10.831244997638802</v>
      </c>
      <c r="AE44" s="92">
        <f>'Fiscal Accounts'!AE46/'Fiscal Accounts'!AE$120*100</f>
        <v>10.68514391500522</v>
      </c>
      <c r="AF44" s="92">
        <f>'Fiscal Accounts'!AF46/'Fiscal Accounts'!AF$120*100</f>
        <v>10.071672929353607</v>
      </c>
      <c r="AG44" s="161">
        <f>'Fiscal Accounts'!AG46/'Fiscal Accounts'!AG$120*100</f>
        <v>9.5694851449703808</v>
      </c>
      <c r="AH44" s="161">
        <f>'Fiscal Accounts'!AH46/'Fiscal Accounts'!AH$120*100</f>
        <v>10.000363333068496</v>
      </c>
      <c r="AI44" s="27" t="s">
        <v>77</v>
      </c>
    </row>
    <row r="45" spans="2:35" ht="11.25" customHeight="1" outlineLevel="2" x14ac:dyDescent="0.2">
      <c r="B45" s="28" t="s">
        <v>78</v>
      </c>
      <c r="C45" s="29">
        <v>4.8946641455793802</v>
      </c>
      <c r="D45" s="29">
        <v>4.7814788143363849</v>
      </c>
      <c r="E45" s="29">
        <v>5.1278120138805789</v>
      </c>
      <c r="F45" s="29">
        <v>5.3449012313158937</v>
      </c>
      <c r="G45" s="29">
        <v>5.5936872401377107</v>
      </c>
      <c r="H45" s="29">
        <v>5.6994687971699953</v>
      </c>
      <c r="I45" s="29">
        <v>5.6396074015154589</v>
      </c>
      <c r="J45" s="29">
        <v>5.7757917318436798</v>
      </c>
      <c r="K45" s="93">
        <v>5.8751903060279451</v>
      </c>
      <c r="L45" s="93">
        <v>5.9893239799881925</v>
      </c>
      <c r="M45" s="93">
        <v>5.9638781286185329</v>
      </c>
      <c r="N45" s="93">
        <v>6.0313028350839275</v>
      </c>
      <c r="O45" s="93">
        <v>6.0940389430895436</v>
      </c>
      <c r="P45" s="93">
        <v>6.1625852976943705</v>
      </c>
      <c r="Q45" s="93">
        <v>6.2995390758482266</v>
      </c>
      <c r="R45" s="93">
        <v>6.0909133315191513</v>
      </c>
      <c r="S45" s="93">
        <v>6.4465555563501216</v>
      </c>
      <c r="T45" s="93">
        <v>6.3982831807481944</v>
      </c>
      <c r="U45" s="93">
        <v>6.5556980018825772</v>
      </c>
      <c r="V45" s="93">
        <v>6.7421390505690448</v>
      </c>
      <c r="W45" s="93">
        <v>7.0810578394781842</v>
      </c>
      <c r="X45" s="93">
        <v>7.3671371228538813</v>
      </c>
      <c r="Y45" s="93">
        <v>7.4815924630053612</v>
      </c>
      <c r="Z45" s="93">
        <f>'Fiscal Accounts'!Z47/'Fiscal Accounts'!Z$120*100</f>
        <v>7.7607891299770833</v>
      </c>
      <c r="AA45" s="93">
        <f>'Fiscal Accounts'!AA47/'Fiscal Accounts'!AA$120*100</f>
        <v>7.6794677495690147</v>
      </c>
      <c r="AB45" s="93">
        <f>'Fiscal Accounts'!AB47/'Fiscal Accounts'!AB$120*100</f>
        <v>7.5482916781855174</v>
      </c>
      <c r="AC45" s="93">
        <f>'Fiscal Accounts'!AC47/'Fiscal Accounts'!AC$120*100</f>
        <v>7.6656095745892951</v>
      </c>
      <c r="AD45" s="93">
        <f>'Fiscal Accounts'!AD47/'Fiscal Accounts'!AD$120*100</f>
        <v>8.1009724824707767</v>
      </c>
      <c r="AE45" s="93">
        <f>'Fiscal Accounts'!AE47/'Fiscal Accounts'!AE$120*100</f>
        <v>7.9301389612509432</v>
      </c>
      <c r="AF45" s="93">
        <f>'Fiscal Accounts'!AF47/'Fiscal Accounts'!AF$120*100</f>
        <v>7.5840164823677458</v>
      </c>
      <c r="AG45" s="162">
        <f>'Fiscal Accounts'!AG47/'Fiscal Accounts'!AG$120*100</f>
        <v>7.1833508150335401</v>
      </c>
      <c r="AH45" s="162">
        <f>'Fiscal Accounts'!AH47/'Fiscal Accounts'!AH$120*100</f>
        <v>7.4916594923513502</v>
      </c>
      <c r="AI45" s="30" t="s">
        <v>79</v>
      </c>
    </row>
    <row r="46" spans="2:35" ht="11.25" customHeight="1" outlineLevel="2" x14ac:dyDescent="0.2">
      <c r="B46" s="28" t="s">
        <v>80</v>
      </c>
      <c r="C46" s="29"/>
      <c r="D46" s="29"/>
      <c r="E46" s="29">
        <v>0.10694627258585616</v>
      </c>
      <c r="F46" s="29">
        <v>0.37545226236528878</v>
      </c>
      <c r="G46" s="29">
        <v>0.48287592155693654</v>
      </c>
      <c r="H46" s="29">
        <v>0.62220057108775317</v>
      </c>
      <c r="I46" s="29">
        <v>0.58437266470257487</v>
      </c>
      <c r="J46" s="29">
        <v>0.4842008930001393</v>
      </c>
      <c r="K46" s="93">
        <v>0.52690890374249866</v>
      </c>
      <c r="L46" s="93">
        <v>0.59034132644242288</v>
      </c>
      <c r="M46" s="93">
        <v>0.64413284515639158</v>
      </c>
      <c r="N46" s="93">
        <v>0.78083598950563571</v>
      </c>
      <c r="O46" s="93">
        <v>0.85434862327619099</v>
      </c>
      <c r="P46" s="93">
        <v>0.71562847689795173</v>
      </c>
      <c r="Q46" s="93">
        <v>0.9392170510526906</v>
      </c>
      <c r="R46" s="93">
        <v>0.96015567626524279</v>
      </c>
      <c r="S46" s="93">
        <v>2.0088611778776779</v>
      </c>
      <c r="T46" s="93">
        <v>2.0280805568509552</v>
      </c>
      <c r="U46" s="93">
        <v>2.0739271436437066</v>
      </c>
      <c r="V46" s="93">
        <v>2.1629466342065924</v>
      </c>
      <c r="W46" s="93">
        <v>2.2330242336319679</v>
      </c>
      <c r="X46" s="93">
        <v>2.3095316242578976</v>
      </c>
      <c r="Y46" s="93">
        <v>2.2794981369499325</v>
      </c>
      <c r="Z46" s="93">
        <f>'Fiscal Accounts'!Z48/'Fiscal Accounts'!Z$120*100</f>
        <v>2.3630895250681032</v>
      </c>
      <c r="AA46" s="93">
        <f>'Fiscal Accounts'!AA48/'Fiscal Accounts'!AA$120*100</f>
        <v>2.5208895492485115</v>
      </c>
      <c r="AB46" s="93">
        <f>'Fiscal Accounts'!AB48/'Fiscal Accounts'!AB$120*100</f>
        <v>2.4177498407501101</v>
      </c>
      <c r="AC46" s="93">
        <f>'Fiscal Accounts'!AC48/'Fiscal Accounts'!AC$120*100</f>
        <v>2.4601353747837789</v>
      </c>
      <c r="AD46" s="93">
        <f>'Fiscal Accounts'!AD48/'Fiscal Accounts'!AD$120*100</f>
        <v>2.6141131905524109</v>
      </c>
      <c r="AE46" s="93">
        <f>'Fiscal Accounts'!AE48/'Fiscal Accounts'!AE$120*100</f>
        <v>2.6319711246629094</v>
      </c>
      <c r="AF46" s="93">
        <f>'Fiscal Accounts'!AF48/'Fiscal Accounts'!AF$120*100</f>
        <v>2.4302672073807035</v>
      </c>
      <c r="AG46" s="162">
        <f>'Fiscal Accounts'!AG48/'Fiscal Accounts'!AG$120*100</f>
        <v>2.3297447509646236</v>
      </c>
      <c r="AH46" s="162">
        <f>'Fiscal Accounts'!AH48/'Fiscal Accounts'!AH$120*100</f>
        <v>2.3342028640844648</v>
      </c>
      <c r="AI46" s="30" t="s">
        <v>39</v>
      </c>
    </row>
    <row r="47" spans="2:35" ht="11.25" customHeight="1" outlineLevel="2" x14ac:dyDescent="0.2">
      <c r="B47" s="28" t="s">
        <v>81</v>
      </c>
      <c r="C47" s="29"/>
      <c r="D47" s="29"/>
      <c r="E47" s="29"/>
      <c r="F47" s="29"/>
      <c r="G47" s="29"/>
      <c r="H47" s="29"/>
      <c r="I47" s="29"/>
      <c r="J47" s="29"/>
      <c r="K47" s="93"/>
      <c r="L47" s="93"/>
      <c r="M47" s="93"/>
      <c r="N47" s="93"/>
      <c r="O47" s="93"/>
      <c r="P47" s="93"/>
      <c r="Q47" s="93"/>
      <c r="R47" s="93"/>
      <c r="S47" s="93"/>
      <c r="T47" s="93">
        <v>0.1411694433192463</v>
      </c>
      <c r="U47" s="93">
        <v>0.12724658644362477</v>
      </c>
      <c r="V47" s="93">
        <v>0.11862143154851613</v>
      </c>
      <c r="W47" s="93">
        <v>0.14066119413762918</v>
      </c>
      <c r="X47" s="93">
        <v>9.4387995318778936E-2</v>
      </c>
      <c r="Y47" s="93">
        <v>8.1014737272849718E-2</v>
      </c>
      <c r="Z47" s="93">
        <f>'Fiscal Accounts'!Z49/'Fiscal Accounts'!Z$120*100</f>
        <v>0.23898471199892676</v>
      </c>
      <c r="AA47" s="93">
        <f>'Fiscal Accounts'!AA49/'Fiscal Accounts'!AA$120*100</f>
        <v>0.25630423176241751</v>
      </c>
      <c r="AB47" s="93">
        <f>'Fiscal Accounts'!AB49/'Fiscal Accounts'!AB$120*100</f>
        <v>0.1644542766471479</v>
      </c>
      <c r="AC47" s="93">
        <f>'Fiscal Accounts'!AC49/'Fiscal Accounts'!AC$120*100</f>
        <v>0.1326921874673255</v>
      </c>
      <c r="AD47" s="93">
        <f>'Fiscal Accounts'!AD49/'Fiscal Accounts'!AD$120*100</f>
        <v>0.11615932461561647</v>
      </c>
      <c r="AE47" s="93">
        <f>'Fiscal Accounts'!AE49/'Fiscal Accounts'!AE$120*100</f>
        <v>0.1230338290913659</v>
      </c>
      <c r="AF47" s="93">
        <f>'Fiscal Accounts'!AF49/'Fiscal Accounts'!AF$120*100</f>
        <v>5.7389239605158474E-2</v>
      </c>
      <c r="AG47" s="162">
        <f>'Fiscal Accounts'!AG49/'Fiscal Accounts'!AG$120*100</f>
        <v>5.6389578972217719E-2</v>
      </c>
      <c r="AH47" s="162">
        <f>'Fiscal Accounts'!AH49/'Fiscal Accounts'!AH$120*100</f>
        <v>0.1745009766326803</v>
      </c>
      <c r="AI47" s="30" t="s">
        <v>82</v>
      </c>
    </row>
    <row r="48" spans="2:35" ht="11.25" customHeight="1" x14ac:dyDescent="0.2">
      <c r="B48" s="26" t="s">
        <v>83</v>
      </c>
      <c r="C48" s="31"/>
      <c r="D48" s="31"/>
      <c r="E48" s="31"/>
      <c r="F48" s="31"/>
      <c r="G48" s="31"/>
      <c r="H48" s="31"/>
      <c r="I48" s="31">
        <v>1.4169267481419814</v>
      </c>
      <c r="J48" s="31">
        <v>1.199583649111295</v>
      </c>
      <c r="K48" s="92">
        <v>1.3109229869128995</v>
      </c>
      <c r="L48" s="92">
        <v>2.0128095840043949</v>
      </c>
      <c r="M48" s="92">
        <v>2.1016587517528111</v>
      </c>
      <c r="N48" s="92">
        <v>2.1560198436595259</v>
      </c>
      <c r="O48" s="92">
        <v>2.4869329689998798</v>
      </c>
      <c r="P48" s="92">
        <v>2.6024717431125475</v>
      </c>
      <c r="Q48" s="92">
        <v>2.210150094181349</v>
      </c>
      <c r="R48" s="92">
        <v>2.5057490075460378</v>
      </c>
      <c r="S48" s="92">
        <v>2.9357237155647935</v>
      </c>
      <c r="T48" s="92">
        <v>2.4816781452990249</v>
      </c>
      <c r="U48" s="92">
        <v>2.1619617910624078</v>
      </c>
      <c r="V48" s="92">
        <v>2.0507777283463575</v>
      </c>
      <c r="W48" s="92">
        <v>2.2063586044115642</v>
      </c>
      <c r="X48" s="92">
        <v>2.3640000194304656</v>
      </c>
      <c r="Y48" s="92">
        <v>2.3750843717185015</v>
      </c>
      <c r="Z48" s="92">
        <f>'Fiscal Accounts'!Z50/'Fiscal Accounts'!Z$120*100</f>
        <v>2.9596344839196447</v>
      </c>
      <c r="AA48" s="92">
        <f>'Fiscal Accounts'!AA50/'Fiscal Accounts'!AA$120*100</f>
        <v>2.9978915504955554</v>
      </c>
      <c r="AB48" s="92">
        <f>'Fiscal Accounts'!AB50/'Fiscal Accounts'!AB$120*100</f>
        <v>2.9874038868452888</v>
      </c>
      <c r="AC48" s="92">
        <f>'Fiscal Accounts'!AC50/'Fiscal Accounts'!AC$120*100</f>
        <v>3.2842008555901838</v>
      </c>
      <c r="AD48" s="92">
        <f>'Fiscal Accounts'!AD50/'Fiscal Accounts'!AD$120*100</f>
        <v>3.1175642663969914</v>
      </c>
      <c r="AE48" s="92">
        <f>'Fiscal Accounts'!AE50/'Fiscal Accounts'!AE$120*100</f>
        <v>2.8170581163097488</v>
      </c>
      <c r="AF48" s="92">
        <f>'Fiscal Accounts'!AF50/'Fiscal Accounts'!AF$120*100</f>
        <v>2.7302638148764138</v>
      </c>
      <c r="AG48" s="161">
        <f>'Fiscal Accounts'!AG50/'Fiscal Accounts'!AG$120*100</f>
        <v>2.904812291931719</v>
      </c>
      <c r="AH48" s="161">
        <f>'Fiscal Accounts'!AH50/'Fiscal Accounts'!AH$120*100</f>
        <v>2.9551960940703328</v>
      </c>
      <c r="AI48" s="27" t="s">
        <v>84</v>
      </c>
    </row>
    <row r="49" spans="2:35" ht="11.25" customHeight="1" x14ac:dyDescent="0.2">
      <c r="B49" s="28" t="s">
        <v>85</v>
      </c>
      <c r="C49" s="29"/>
      <c r="D49" s="29"/>
      <c r="E49" s="29"/>
      <c r="F49" s="29"/>
      <c r="G49" s="29"/>
      <c r="H49" s="29"/>
      <c r="I49" s="29">
        <v>1.1573655450818672</v>
      </c>
      <c r="J49" s="29">
        <v>0.91675762797218552</v>
      </c>
      <c r="K49" s="93">
        <v>0.87732548051234815</v>
      </c>
      <c r="L49" s="93">
        <v>1.4861039728497041</v>
      </c>
      <c r="M49" s="93">
        <v>0.97774577315264977</v>
      </c>
      <c r="N49" s="93">
        <v>0.89703114345416768</v>
      </c>
      <c r="O49" s="93">
        <v>0.93463614155723274</v>
      </c>
      <c r="P49" s="93">
        <v>1.3173166009991069</v>
      </c>
      <c r="Q49" s="93">
        <v>1.2400630001885762</v>
      </c>
      <c r="R49" s="93">
        <v>1.4594749414555248</v>
      </c>
      <c r="S49" s="93">
        <v>1.8736973102224226</v>
      </c>
      <c r="T49" s="93">
        <v>1.5218872672348005</v>
      </c>
      <c r="U49" s="93">
        <v>1.2553971380371634</v>
      </c>
      <c r="V49" s="93">
        <v>1.2360113073376282</v>
      </c>
      <c r="W49" s="93">
        <v>1.4045601693501661</v>
      </c>
      <c r="X49" s="93">
        <v>1.4719367105976322</v>
      </c>
      <c r="Y49" s="93">
        <v>1.5593593922930782</v>
      </c>
      <c r="Z49" s="93">
        <f>'Fiscal Accounts'!Z51/'Fiscal Accounts'!Z$120*100</f>
        <v>1.9442720431421638</v>
      </c>
      <c r="AA49" s="93">
        <f>'Fiscal Accounts'!AA51/'Fiscal Accounts'!AA$120*100</f>
        <v>1.808236650796283</v>
      </c>
      <c r="AB49" s="93">
        <f>'Fiscal Accounts'!AB51/'Fiscal Accounts'!AB$120*100</f>
        <v>1.6710182377632561</v>
      </c>
      <c r="AC49" s="93">
        <f>'Fiscal Accounts'!AC51/'Fiscal Accounts'!AC$120*100</f>
        <v>1.934796412542886</v>
      </c>
      <c r="AD49" s="93">
        <f>'Fiscal Accounts'!AD51/'Fiscal Accounts'!AD$120*100</f>
        <v>1.7905594125126059</v>
      </c>
      <c r="AE49" s="93">
        <f>'Fiscal Accounts'!AE51/'Fiscal Accounts'!AE$120*100</f>
        <v>1.3514124844207964</v>
      </c>
      <c r="AF49" s="93">
        <f>'Fiscal Accounts'!AF51/'Fiscal Accounts'!AF$120*100</f>
        <v>1.4185811374832082</v>
      </c>
      <c r="AG49" s="162">
        <f>'Fiscal Accounts'!AG51/'Fiscal Accounts'!AG$120*100</f>
        <v>1.4319454185951801</v>
      </c>
      <c r="AH49" s="162">
        <f>'Fiscal Accounts'!AH51/'Fiscal Accounts'!AH$120*100</f>
        <v>1.4893556402310861</v>
      </c>
      <c r="AI49" s="30" t="s">
        <v>86</v>
      </c>
    </row>
    <row r="50" spans="2:35" ht="11.25" customHeight="1" outlineLevel="2" x14ac:dyDescent="0.2">
      <c r="B50" s="28" t="s">
        <v>87</v>
      </c>
      <c r="C50" s="29"/>
      <c r="D50" s="29"/>
      <c r="E50" s="29"/>
      <c r="F50" s="29"/>
      <c r="G50" s="29"/>
      <c r="H50" s="29"/>
      <c r="I50" s="29">
        <v>0.25956120306011427</v>
      </c>
      <c r="J50" s="29">
        <v>0.28282602113910948</v>
      </c>
      <c r="K50" s="93">
        <v>0.43359750640055139</v>
      </c>
      <c r="L50" s="93">
        <v>0.52670561115469094</v>
      </c>
      <c r="M50" s="93">
        <v>1.1239129786001616</v>
      </c>
      <c r="N50" s="93">
        <v>1.2589887002053581</v>
      </c>
      <c r="O50" s="93">
        <v>1.5522968274426472</v>
      </c>
      <c r="P50" s="93">
        <v>1.2851551421134406</v>
      </c>
      <c r="Q50" s="93">
        <v>0.97008709399277315</v>
      </c>
      <c r="R50" s="93">
        <v>1.046274066090513</v>
      </c>
      <c r="S50" s="93">
        <v>1.0620264053423709</v>
      </c>
      <c r="T50" s="93">
        <v>0.95979087806422436</v>
      </c>
      <c r="U50" s="93">
        <v>0.90656465302524458</v>
      </c>
      <c r="V50" s="93">
        <v>0.81476642100872931</v>
      </c>
      <c r="W50" s="93">
        <v>0.80179843506139792</v>
      </c>
      <c r="X50" s="93">
        <v>0.89206330883283336</v>
      </c>
      <c r="Y50" s="93">
        <v>0.81572497942542321</v>
      </c>
      <c r="Z50" s="93">
        <f>'Fiscal Accounts'!Z52/'Fiscal Accounts'!Z$120*100</f>
        <v>1.0153624407774806</v>
      </c>
      <c r="AA50" s="93">
        <f>'Fiscal Accounts'!AA52/'Fiscal Accounts'!AA$120*100</f>
        <v>1.1896548996992726</v>
      </c>
      <c r="AB50" s="93">
        <f>'Fiscal Accounts'!AB52/'Fiscal Accounts'!AB$120*100</f>
        <v>1.3163856490820327</v>
      </c>
      <c r="AC50" s="93">
        <f>'Fiscal Accounts'!AC52/'Fiscal Accounts'!AC$120*100</f>
        <v>1.3494044430472978</v>
      </c>
      <c r="AD50" s="93">
        <f>'Fiscal Accounts'!AD52/'Fiscal Accounts'!AD$120*100</f>
        <v>1.3270048538843855</v>
      </c>
      <c r="AE50" s="93">
        <f>'Fiscal Accounts'!AE52/'Fiscal Accounts'!AE$120*100</f>
        <v>1.3816486222035826</v>
      </c>
      <c r="AF50" s="93">
        <f>'Fiscal Accounts'!AF52/'Fiscal Accounts'!AF$120*100</f>
        <v>1.3116826773932053</v>
      </c>
      <c r="AG50" s="162">
        <f>'Fiscal Accounts'!AG52/'Fiscal Accounts'!AG$120*100</f>
        <v>1.4728668733365389</v>
      </c>
      <c r="AH50" s="162">
        <f>'Fiscal Accounts'!AH52/'Fiscal Accounts'!AH$120*100</f>
        <v>1.4658404538392469</v>
      </c>
      <c r="AI50" s="30" t="s">
        <v>189</v>
      </c>
    </row>
    <row r="51" spans="2:35" ht="11.25" hidden="1" customHeight="1" outlineLevel="2" x14ac:dyDescent="0.2">
      <c r="B51" s="28" t="s">
        <v>88</v>
      </c>
      <c r="C51" s="29"/>
      <c r="D51" s="29"/>
      <c r="E51" s="29"/>
      <c r="F51" s="29"/>
      <c r="G51" s="29"/>
      <c r="H51" s="29"/>
      <c r="I51" s="29">
        <v>0</v>
      </c>
      <c r="J51" s="29">
        <v>0</v>
      </c>
      <c r="K51" s="93">
        <v>0</v>
      </c>
      <c r="L51" s="93">
        <v>0</v>
      </c>
      <c r="M51" s="93">
        <v>0</v>
      </c>
      <c r="N51" s="93">
        <v>0</v>
      </c>
      <c r="O51" s="93">
        <v>0</v>
      </c>
      <c r="P51" s="93">
        <v>0</v>
      </c>
      <c r="Q51" s="93">
        <v>0</v>
      </c>
      <c r="R51" s="93">
        <v>0</v>
      </c>
      <c r="S51" s="93">
        <v>0</v>
      </c>
      <c r="T51" s="93">
        <v>0</v>
      </c>
      <c r="U51" s="93">
        <v>0</v>
      </c>
      <c r="V51" s="93">
        <v>0</v>
      </c>
      <c r="W51" s="93">
        <v>0</v>
      </c>
      <c r="X51" s="93">
        <v>0</v>
      </c>
      <c r="Y51" s="93">
        <v>0</v>
      </c>
      <c r="Z51" s="93">
        <f>'Fiscal Accounts'!Z53/'Fiscal Accounts'!Z$120*100</f>
        <v>0</v>
      </c>
      <c r="AA51" s="93">
        <f>'Fiscal Accounts'!AA53/'Fiscal Accounts'!AA$120*100</f>
        <v>0</v>
      </c>
      <c r="AB51" s="93">
        <f>'Fiscal Accounts'!AB53/'Fiscal Accounts'!AB$120*100</f>
        <v>0</v>
      </c>
      <c r="AC51" s="93">
        <f>'Fiscal Accounts'!AC53/'Fiscal Accounts'!AC$120*100</f>
        <v>0</v>
      </c>
      <c r="AD51" s="93">
        <f>'Fiscal Accounts'!AD53/'Fiscal Accounts'!AD$120*100</f>
        <v>0</v>
      </c>
      <c r="AE51" s="162"/>
      <c r="AF51" s="162"/>
      <c r="AG51" s="162"/>
      <c r="AH51" s="162"/>
      <c r="AI51" s="30" t="s">
        <v>190</v>
      </c>
    </row>
    <row r="52" spans="2:35" ht="11.25" hidden="1" customHeight="1" outlineLevel="2" x14ac:dyDescent="0.2">
      <c r="B52" s="28" t="s">
        <v>89</v>
      </c>
      <c r="C52" s="29"/>
      <c r="D52" s="29"/>
      <c r="E52" s="29"/>
      <c r="F52" s="29"/>
      <c r="G52" s="29"/>
      <c r="H52" s="29"/>
      <c r="I52" s="29">
        <v>0</v>
      </c>
      <c r="J52" s="29">
        <v>0</v>
      </c>
      <c r="K52" s="93">
        <v>0</v>
      </c>
      <c r="L52" s="93">
        <v>0</v>
      </c>
      <c r="M52" s="93">
        <v>0</v>
      </c>
      <c r="N52" s="93">
        <v>0</v>
      </c>
      <c r="O52" s="93">
        <v>0</v>
      </c>
      <c r="P52" s="93">
        <v>0</v>
      </c>
      <c r="Q52" s="93">
        <v>0</v>
      </c>
      <c r="R52" s="93">
        <v>0</v>
      </c>
      <c r="S52" s="93">
        <v>0</v>
      </c>
      <c r="T52" s="93">
        <v>0</v>
      </c>
      <c r="U52" s="93">
        <v>0</v>
      </c>
      <c r="V52" s="93">
        <v>0</v>
      </c>
      <c r="W52" s="93">
        <v>0</v>
      </c>
      <c r="X52" s="93">
        <v>0</v>
      </c>
      <c r="Y52" s="93">
        <v>0</v>
      </c>
      <c r="Z52" s="93">
        <f>'Fiscal Accounts'!Z54/'Fiscal Accounts'!Z$120*100</f>
        <v>0</v>
      </c>
      <c r="AA52" s="93">
        <f>'Fiscal Accounts'!AA54/'Fiscal Accounts'!AA$120*100</f>
        <v>0</v>
      </c>
      <c r="AB52" s="93">
        <f>'Fiscal Accounts'!AB54/'Fiscal Accounts'!AB$120*100</f>
        <v>0</v>
      </c>
      <c r="AC52" s="93">
        <f>'Fiscal Accounts'!AC54/'Fiscal Accounts'!AC$120*100</f>
        <v>0</v>
      </c>
      <c r="AD52" s="93">
        <f>'Fiscal Accounts'!AD54/'Fiscal Accounts'!AD$120*100</f>
        <v>0</v>
      </c>
      <c r="AE52" s="162"/>
      <c r="AF52" s="162"/>
      <c r="AG52" s="162"/>
      <c r="AH52" s="162"/>
      <c r="AI52" s="30" t="s">
        <v>191</v>
      </c>
    </row>
    <row r="53" spans="2:35" ht="11.25" customHeight="1" x14ac:dyDescent="0.2">
      <c r="B53" s="136" t="s">
        <v>90</v>
      </c>
      <c r="C53" s="145">
        <v>4.3810596612624213</v>
      </c>
      <c r="D53" s="145">
        <v>2.9628171811191968</v>
      </c>
      <c r="E53" s="145">
        <v>2.5921383271508915</v>
      </c>
      <c r="F53" s="145">
        <v>2.0212315323812233</v>
      </c>
      <c r="G53" s="145">
        <v>2.2537740564279574</v>
      </c>
      <c r="H53" s="145">
        <v>2.0810370805988803</v>
      </c>
      <c r="I53" s="145">
        <v>1.8756547204361131</v>
      </c>
      <c r="J53" s="31">
        <v>1.711980694131467</v>
      </c>
      <c r="K53" s="92">
        <v>1.5652741007498485</v>
      </c>
      <c r="L53" s="92">
        <v>1.4272467996774989</v>
      </c>
      <c r="M53" s="92">
        <v>1.3017694431191349</v>
      </c>
      <c r="N53" s="92">
        <v>1.5599503082357131</v>
      </c>
      <c r="O53" s="92">
        <v>1.2706766312977504</v>
      </c>
      <c r="P53" s="92">
        <v>1.5783753647616559</v>
      </c>
      <c r="Q53" s="92">
        <v>1.5813171500987451</v>
      </c>
      <c r="R53" s="92">
        <v>1.6424557540683857</v>
      </c>
      <c r="S53" s="92">
        <v>1.8241562766791335</v>
      </c>
      <c r="T53" s="92">
        <v>1.5075283181429</v>
      </c>
      <c r="U53" s="92">
        <v>1.4412309745533212</v>
      </c>
      <c r="V53" s="92">
        <v>1.5526577510847519</v>
      </c>
      <c r="W53" s="92">
        <v>1.7155628843715793</v>
      </c>
      <c r="X53" s="92">
        <v>1.8289913747420186</v>
      </c>
      <c r="Y53" s="92">
        <v>1.4114133746571167</v>
      </c>
      <c r="Z53" s="92">
        <f>'Fiscal Accounts'!Z55/'Fiscal Accounts'!Z$120*100</f>
        <v>1.5413461277430072</v>
      </c>
      <c r="AA53" s="92">
        <f>'Fiscal Accounts'!AA55/'Fiscal Accounts'!AA$120*100</f>
        <v>1.5062978748112492</v>
      </c>
      <c r="AB53" s="92">
        <f>'Fiscal Accounts'!AB55/'Fiscal Accounts'!AB$120*100</f>
        <v>1.3248760318498876</v>
      </c>
      <c r="AC53" s="92">
        <f>'Fiscal Accounts'!AC55/'Fiscal Accounts'!AC$120*100</f>
        <v>1.4168293682944799</v>
      </c>
      <c r="AD53" s="92">
        <f>'Fiscal Accounts'!AD55/'Fiscal Accounts'!AD$120*100</f>
        <v>1.7333022218468737</v>
      </c>
      <c r="AE53" s="92">
        <f>'Fiscal Accounts'!AE55/'Fiscal Accounts'!AE$120*100</f>
        <v>1.5615306331679826</v>
      </c>
      <c r="AF53" s="92">
        <f>'Fiscal Accounts'!AF55/'Fiscal Accounts'!AF$120*100</f>
        <v>1.409747980276854</v>
      </c>
      <c r="AG53" s="161">
        <f>'Fiscal Accounts'!AG55/'Fiscal Accounts'!AG$120*100</f>
        <v>1.305856281113845</v>
      </c>
      <c r="AH53" s="161">
        <f>'Fiscal Accounts'!AH55/'Fiscal Accounts'!AH$120*100</f>
        <v>1.2284874791909857</v>
      </c>
      <c r="AI53" s="27" t="s">
        <v>91</v>
      </c>
    </row>
    <row r="54" spans="2:35" ht="11.25" customHeight="1" outlineLevel="2" x14ac:dyDescent="0.2">
      <c r="B54" s="69" t="s">
        <v>92</v>
      </c>
      <c r="C54" s="146">
        <v>2.8100736211127653</v>
      </c>
      <c r="D54" s="146">
        <v>0.97776545258553216</v>
      </c>
      <c r="E54" s="146">
        <v>0.9363407921502932</v>
      </c>
      <c r="F54" s="146">
        <v>0.64686383501150801</v>
      </c>
      <c r="G54" s="146">
        <v>0.66519385018393695</v>
      </c>
      <c r="H54" s="146">
        <v>0.42128273656594789</v>
      </c>
      <c r="I54" s="146">
        <v>0.32683857138903188</v>
      </c>
      <c r="J54" s="29">
        <v>0.38288983550545252</v>
      </c>
      <c r="K54" s="93">
        <v>0.33390467047076733</v>
      </c>
      <c r="L54" s="93">
        <v>0.18268312184834656</v>
      </c>
      <c r="M54" s="93">
        <v>0.14736383389221802</v>
      </c>
      <c r="N54" s="93">
        <v>0.13839115049043177</v>
      </c>
      <c r="O54" s="93">
        <v>0.11377548467159369</v>
      </c>
      <c r="P54" s="93">
        <v>0.10740798109607373</v>
      </c>
      <c r="Q54" s="93">
        <v>8.9966214941075581E-2</v>
      </c>
      <c r="R54" s="93">
        <v>7.6300756230221048E-2</v>
      </c>
      <c r="S54" s="93">
        <v>7.5898422765787246E-2</v>
      </c>
      <c r="T54" s="93">
        <v>7.92162247654285E-2</v>
      </c>
      <c r="U54" s="93">
        <v>6.7352271736927677E-2</v>
      </c>
      <c r="V54" s="93">
        <v>7.3828898572890489E-2</v>
      </c>
      <c r="W54" s="93">
        <v>5.9256953823119185E-2</v>
      </c>
      <c r="X54" s="93">
        <v>6.5362074207081539E-2</v>
      </c>
      <c r="Y54" s="93">
        <v>4.2877851482618398E-2</v>
      </c>
      <c r="Z54" s="93">
        <f>'Fiscal Accounts'!Z56/'Fiscal Accounts'!Z$120*100</f>
        <v>4.6927660128234842E-2</v>
      </c>
      <c r="AA54" s="93">
        <f>'Fiscal Accounts'!AA56/'Fiscal Accounts'!AA$120*100</f>
        <v>2.2293296768531895E-2</v>
      </c>
      <c r="AB54" s="93">
        <f>'Fiscal Accounts'!AB56/'Fiscal Accounts'!AB$120*100</f>
        <v>2.0211699081721313E-2</v>
      </c>
      <c r="AC54" s="93">
        <f>'Fiscal Accounts'!AC56/'Fiscal Accounts'!AC$120*100</f>
        <v>2.9496433460310032E-2</v>
      </c>
      <c r="AD54" s="93">
        <f>'Fiscal Accounts'!AD56/'Fiscal Accounts'!AD$120*100</f>
        <v>5.3594715989380211E-2</v>
      </c>
      <c r="AE54" s="93">
        <f>'Fiscal Accounts'!AE56/'Fiscal Accounts'!AE$120*100</f>
        <v>5.0998739296711074E-2</v>
      </c>
      <c r="AF54" s="93">
        <f>'Fiscal Accounts'!AF56/'Fiscal Accounts'!AF$120*100</f>
        <v>3.4681387575804842E-2</v>
      </c>
      <c r="AG54" s="162">
        <f>'Fiscal Accounts'!AG56/'Fiscal Accounts'!AG$120*100</f>
        <v>3.6205655832414196E-2</v>
      </c>
      <c r="AH54" s="162">
        <f>'Fiscal Accounts'!AH56/'Fiscal Accounts'!AH$120*100</f>
        <v>3.3030561863922822E-2</v>
      </c>
      <c r="AI54" s="36" t="s">
        <v>93</v>
      </c>
    </row>
    <row r="55" spans="2:35" ht="11.25" customHeight="1" outlineLevel="2" x14ac:dyDescent="0.2">
      <c r="B55" s="69" t="s">
        <v>94</v>
      </c>
      <c r="C55" s="146">
        <v>1.4476136836035456</v>
      </c>
      <c r="D55" s="146">
        <v>1.6652428087721574</v>
      </c>
      <c r="E55" s="146">
        <v>1.3828227832954409</v>
      </c>
      <c r="F55" s="146">
        <v>1.1351040016312046</v>
      </c>
      <c r="G55" s="146">
        <v>1.2897792534621846</v>
      </c>
      <c r="H55" s="146">
        <v>1.6025889784686373</v>
      </c>
      <c r="I55" s="146">
        <v>1.4338460617872928</v>
      </c>
      <c r="J55" s="29">
        <v>1.3290908586260144</v>
      </c>
      <c r="K55" s="93">
        <v>1.2313694302790814</v>
      </c>
      <c r="L55" s="93">
        <v>1.2445636778291522</v>
      </c>
      <c r="M55" s="93">
        <v>1.154405609226917</v>
      </c>
      <c r="N55" s="93">
        <v>1.4215591577452815</v>
      </c>
      <c r="O55" s="93">
        <v>1.1569011466261567</v>
      </c>
      <c r="P55" s="93">
        <v>1.4709673836655819</v>
      </c>
      <c r="Q55" s="93">
        <v>1.3973091025466839</v>
      </c>
      <c r="R55" s="93">
        <v>1.4736202981181468</v>
      </c>
      <c r="S55" s="93">
        <v>1.4039598292038522</v>
      </c>
      <c r="T55" s="93">
        <v>1.3476438400521877</v>
      </c>
      <c r="U55" s="93">
        <v>1.2585494703901474</v>
      </c>
      <c r="V55" s="93">
        <v>1.3513539554840759</v>
      </c>
      <c r="W55" s="93">
        <v>1.4347589944422734</v>
      </c>
      <c r="X55" s="93">
        <v>1.6375636332868488</v>
      </c>
      <c r="Y55" s="93">
        <v>1.2313961185138311</v>
      </c>
      <c r="Z55" s="93">
        <f>'Fiscal Accounts'!Z57/'Fiscal Accounts'!Z$120*100</f>
        <v>1.3600192789117669</v>
      </c>
      <c r="AA55" s="93">
        <f>'Fiscal Accounts'!AA57/'Fiscal Accounts'!AA$120*100</f>
        <v>1.3358172572855689</v>
      </c>
      <c r="AB55" s="93">
        <f>'Fiscal Accounts'!AB57/'Fiscal Accounts'!AB$120*100</f>
        <v>1.2446211117204917</v>
      </c>
      <c r="AC55" s="93">
        <f>'Fiscal Accounts'!AC57/'Fiscal Accounts'!AC$120*100</f>
        <v>1.1792329361991085</v>
      </c>
      <c r="AD55" s="93">
        <f>'Fiscal Accounts'!AD57/'Fiscal Accounts'!AD$120*100</f>
        <v>1.4490404424860828</v>
      </c>
      <c r="AE55" s="93">
        <f>'Fiscal Accounts'!AE57/'Fiscal Accounts'!AE$120*100</f>
        <v>1.2846707678376672</v>
      </c>
      <c r="AF55" s="93">
        <f>'Fiscal Accounts'!AF57/'Fiscal Accounts'!AF$120*100</f>
        <v>1.1845092165134736</v>
      </c>
      <c r="AG55" s="162">
        <f>'Fiscal Accounts'!AG57/'Fiscal Accounts'!AG$120*100</f>
        <v>1.0838501736658346</v>
      </c>
      <c r="AH55" s="162">
        <f>'Fiscal Accounts'!AH57/'Fiscal Accounts'!AH$120*100</f>
        <v>1.0660250928385597</v>
      </c>
      <c r="AI55" s="36" t="s">
        <v>95</v>
      </c>
    </row>
    <row r="56" spans="2:35" ht="11.25" customHeight="1" outlineLevel="2" x14ac:dyDescent="0.2">
      <c r="B56" s="69" t="s">
        <v>96</v>
      </c>
      <c r="C56" s="146">
        <v>0.12337235654611041</v>
      </c>
      <c r="D56" s="146">
        <v>0.31980891976150755</v>
      </c>
      <c r="E56" s="146">
        <v>0.18696900801723107</v>
      </c>
      <c r="F56" s="146">
        <v>0.14953980983656898</v>
      </c>
      <c r="G56" s="146">
        <v>9.6582126151704459E-2</v>
      </c>
      <c r="H56" s="146"/>
      <c r="I56" s="146"/>
      <c r="J56" s="29"/>
      <c r="K56" s="93"/>
      <c r="L56" s="93"/>
      <c r="M56" s="93"/>
      <c r="N56" s="93"/>
      <c r="O56" s="93"/>
      <c r="P56" s="93"/>
      <c r="Q56" s="93"/>
      <c r="R56" s="93">
        <v>9.2534699720018057E-2</v>
      </c>
      <c r="S56" s="93">
        <v>0.19231845391815292</v>
      </c>
      <c r="T56" s="93">
        <v>8.0668253325283601E-2</v>
      </c>
      <c r="U56" s="93">
        <v>0.11532923242624601</v>
      </c>
      <c r="V56" s="93">
        <v>0.1274748970277855</v>
      </c>
      <c r="W56" s="93">
        <v>0.22154693610618686</v>
      </c>
      <c r="X56" s="93">
        <v>0.12606566724808818</v>
      </c>
      <c r="Y56" s="93">
        <v>0.13713940466066729</v>
      </c>
      <c r="Z56" s="93">
        <f>'Fiscal Accounts'!Z58/'Fiscal Accounts'!Z$120*100</f>
        <v>0.13439918870300543</v>
      </c>
      <c r="AA56" s="93">
        <f>'Fiscal Accounts'!AA58/'Fiscal Accounts'!AA$120*100</f>
        <v>0.14818732075714861</v>
      </c>
      <c r="AB56" s="93">
        <f>'Fiscal Accounts'!AB58/'Fiscal Accounts'!AB$120*100</f>
        <v>6.0043221047674303E-2</v>
      </c>
      <c r="AC56" s="93">
        <f>'Fiscal Accounts'!AC58/'Fiscal Accounts'!AC$120*100</f>
        <v>7.0018910494359599E-2</v>
      </c>
      <c r="AD56" s="101">
        <f>'Fiscal Accounts'!AD58/'Fiscal Accounts'!AD$120*100</f>
        <v>6.0358065762692988E-2</v>
      </c>
      <c r="AE56" s="93">
        <f>'Fiscal Accounts'!AE58/'Fiscal Accounts'!AE$120*100</f>
        <v>4.8915354171761918E-2</v>
      </c>
      <c r="AF56" s="93">
        <f>'Fiscal Accounts'!AF58/'Fiscal Accounts'!AF$120*100</f>
        <v>4.635395663047074E-2</v>
      </c>
      <c r="AG56" s="162">
        <f>'Fiscal Accounts'!AG58/'Fiscal Accounts'!AG$120*100</f>
        <v>4.6321668989449984E-2</v>
      </c>
      <c r="AH56" s="162">
        <f>'Fiscal Accounts'!AH58/'Fiscal Accounts'!AH$120*100</f>
        <v>4.2054639253572196E-2</v>
      </c>
      <c r="AI56" s="138" t="s">
        <v>97</v>
      </c>
    </row>
    <row r="57" spans="2:35" ht="11.25" hidden="1" customHeight="1" outlineLevel="2" x14ac:dyDescent="0.2">
      <c r="B57" s="69" t="s">
        <v>98</v>
      </c>
      <c r="C57" s="146"/>
      <c r="D57" s="146"/>
      <c r="E57" s="146"/>
      <c r="F57" s="146"/>
      <c r="G57" s="146"/>
      <c r="H57" s="146"/>
      <c r="I57" s="146"/>
      <c r="J57" s="29"/>
      <c r="K57" s="93"/>
      <c r="L57" s="93"/>
      <c r="M57" s="93"/>
      <c r="N57" s="93"/>
      <c r="O57" s="93"/>
      <c r="P57" s="93"/>
      <c r="Q57" s="93">
        <v>4.2256682494803986E-2</v>
      </c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101"/>
      <c r="AE57" s="122"/>
      <c r="AF57" s="122"/>
      <c r="AG57" s="122"/>
      <c r="AH57" s="122"/>
      <c r="AI57" s="138" t="s">
        <v>99</v>
      </c>
    </row>
    <row r="58" spans="2:35" ht="11.25" hidden="1" customHeight="1" outlineLevel="2" x14ac:dyDescent="0.2">
      <c r="B58" s="69" t="s">
        <v>100</v>
      </c>
      <c r="C58" s="146"/>
      <c r="D58" s="146"/>
      <c r="E58" s="146">
        <v>8.6005743687926295E-2</v>
      </c>
      <c r="F58" s="146">
        <v>8.9723885901941386E-2</v>
      </c>
      <c r="G58" s="146">
        <v>0.20221882663013119</v>
      </c>
      <c r="H58" s="146">
        <v>5.7165365564294975E-2</v>
      </c>
      <c r="I58" s="146">
        <v>0.11497008725978813</v>
      </c>
      <c r="J58" s="29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101"/>
      <c r="AE58" s="122"/>
      <c r="AF58" s="122"/>
      <c r="AG58" s="122"/>
      <c r="AH58" s="122"/>
      <c r="AI58" s="138" t="s">
        <v>101</v>
      </c>
    </row>
    <row r="59" spans="2:35" ht="11.25" hidden="1" customHeight="1" outlineLevel="2" x14ac:dyDescent="0.2">
      <c r="B59" s="69" t="s">
        <v>102</v>
      </c>
      <c r="C59" s="146"/>
      <c r="D59" s="146"/>
      <c r="E59" s="146"/>
      <c r="F59" s="146"/>
      <c r="G59" s="146"/>
      <c r="H59" s="146"/>
      <c r="I59" s="146"/>
      <c r="J59" s="29"/>
      <c r="K59" s="93"/>
      <c r="L59" s="93"/>
      <c r="M59" s="93"/>
      <c r="N59" s="93"/>
      <c r="O59" s="93"/>
      <c r="P59" s="93"/>
      <c r="Q59" s="93">
        <v>5.1785150116181358E-2</v>
      </c>
      <c r="R59" s="93"/>
      <c r="S59" s="93">
        <v>0.15197957079134128</v>
      </c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101"/>
      <c r="AE59" s="122"/>
      <c r="AF59" s="122"/>
      <c r="AG59" s="122"/>
      <c r="AH59" s="122"/>
      <c r="AI59" s="139" t="s">
        <v>82</v>
      </c>
    </row>
    <row r="60" spans="2:35" s="157" customFormat="1" ht="11.25" customHeight="1" outlineLevel="2" x14ac:dyDescent="0.2">
      <c r="B60" s="153" t="s">
        <v>208</v>
      </c>
      <c r="C60" s="154"/>
      <c r="D60" s="154"/>
      <c r="E60" s="154"/>
      <c r="F60" s="154"/>
      <c r="G60" s="154"/>
      <c r="H60" s="154"/>
      <c r="I60" s="154"/>
      <c r="J60" s="155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>
        <f>'Fiscal Accounts'!AC62/'Fiscal Accounts'!AC$120*100</f>
        <v>0.13808108814070164</v>
      </c>
      <c r="AD60" s="150">
        <f>'Fiscal Accounts'!AD62/'Fiscal Accounts'!AD$120*100</f>
        <v>0.17030899760871759</v>
      </c>
      <c r="AE60" s="133">
        <f>'Fiscal Accounts'!AE62/'Fiscal Accounts'!AE$120*100</f>
        <v>0.17694577186184232</v>
      </c>
      <c r="AF60" s="133">
        <f>'Fiscal Accounts'!AF62/'Fiscal Accounts'!AF$120*100</f>
        <v>0.14420341955710475</v>
      </c>
      <c r="AG60" s="167">
        <f>'Fiscal Accounts'!AG62/'Fiscal Accounts'!AG$120*100</f>
        <v>0.13947878262614619</v>
      </c>
      <c r="AH60" s="167">
        <f>'Fiscal Accounts'!AH62/'Fiscal Accounts'!AH$120*100</f>
        <v>8.7377185234930807E-2</v>
      </c>
      <c r="AI60" s="156" t="s">
        <v>209</v>
      </c>
    </row>
    <row r="61" spans="2:35" ht="11.25" customHeight="1" x14ac:dyDescent="0.2">
      <c r="B61" s="137" t="s">
        <v>103</v>
      </c>
      <c r="C61" s="145">
        <v>7.5377827841922453</v>
      </c>
      <c r="D61" s="145">
        <v>2.825947909165321</v>
      </c>
      <c r="E61" s="145">
        <v>7.1452076103865014</v>
      </c>
      <c r="F61" s="145">
        <v>4.9551452020140996</v>
      </c>
      <c r="G61" s="145">
        <v>4.1829186819697686</v>
      </c>
      <c r="H61" s="145">
        <v>6.292176197107703</v>
      </c>
      <c r="I61" s="145">
        <v>7.6917445580624006</v>
      </c>
      <c r="J61" s="31">
        <v>7.2374447083566702</v>
      </c>
      <c r="K61" s="92">
        <v>7.7019857478150975</v>
      </c>
      <c r="L61" s="92">
        <v>6.2122002715530931</v>
      </c>
      <c r="M61" s="92">
        <v>4.6436531631980591</v>
      </c>
      <c r="N61" s="92">
        <v>5.1874839261049086</v>
      </c>
      <c r="O61" s="92">
        <v>4.772055448549418</v>
      </c>
      <c r="P61" s="92">
        <v>5.8560813127383557</v>
      </c>
      <c r="Q61" s="92">
        <v>5.9076033306381976</v>
      </c>
      <c r="R61" s="92">
        <v>8.6781769240148456</v>
      </c>
      <c r="S61" s="92">
        <v>8.3816792860504847</v>
      </c>
      <c r="T61" s="92">
        <v>5.4444617534300406</v>
      </c>
      <c r="U61" s="92">
        <v>5.4342365457697621</v>
      </c>
      <c r="V61" s="92">
        <v>4.6259957364130297</v>
      </c>
      <c r="W61" s="92">
        <v>4.8499594568454683</v>
      </c>
      <c r="X61" s="92">
        <v>4.3538164978135923</v>
      </c>
      <c r="Y61" s="92">
        <v>4.3964787587681844</v>
      </c>
      <c r="Z61" s="92">
        <f>'Fiscal Accounts'!Z63/'Fiscal Accounts'!Z$120*100</f>
        <v>4.0393102302563699</v>
      </c>
      <c r="AA61" s="92">
        <f>'Fiscal Accounts'!AA63/'Fiscal Accounts'!AA$120*100</f>
        <v>4.4146312372731238</v>
      </c>
      <c r="AB61" s="92">
        <f>'Fiscal Accounts'!AB63/'Fiscal Accounts'!AB$120*100</f>
        <v>4.7226289508501562</v>
      </c>
      <c r="AC61" s="164">
        <f>'Fiscal Accounts'!AC63/'Fiscal Accounts'!AC$120*100</f>
        <v>4.3803135327035791</v>
      </c>
      <c r="AD61" s="152">
        <f>'Fiscal Accounts'!AD63/'Fiscal Accounts'!AD$120*100</f>
        <v>6.1396608313910948</v>
      </c>
      <c r="AE61" s="164">
        <f>'Fiscal Accounts'!AE63/'Fiscal Accounts'!AE$120*100</f>
        <v>6.8594809705632338</v>
      </c>
      <c r="AF61" s="164">
        <f>'Fiscal Accounts'!AF63/'Fiscal Accounts'!AF$120*100</f>
        <v>5.2154632216619516</v>
      </c>
      <c r="AG61" s="168">
        <f>'Fiscal Accounts'!AG63/'Fiscal Accounts'!AG$120*100</f>
        <v>5.0235115390756739</v>
      </c>
      <c r="AH61" s="168">
        <f>'Fiscal Accounts'!AH63/'Fiscal Accounts'!AH$120*100</f>
        <v>4.5846328518249404</v>
      </c>
      <c r="AI61" s="140" t="s">
        <v>104</v>
      </c>
    </row>
    <row r="62" spans="2:35" ht="11.25" customHeight="1" outlineLevel="2" x14ac:dyDescent="0.2">
      <c r="B62" s="69" t="s">
        <v>105</v>
      </c>
      <c r="C62" s="146">
        <v>3.7977229754193988</v>
      </c>
      <c r="D62" s="146">
        <v>2.825947909165321</v>
      </c>
      <c r="E62" s="146">
        <v>4.1937148498264927</v>
      </c>
      <c r="F62" s="146">
        <v>2.6798995435090616</v>
      </c>
      <c r="G62" s="146">
        <v>1.9269841709073487</v>
      </c>
      <c r="H62" s="146">
        <v>2.7514495958064487</v>
      </c>
      <c r="I62" s="146">
        <v>3.8238848134216248</v>
      </c>
      <c r="J62" s="29">
        <v>3.6833673364109969</v>
      </c>
      <c r="K62" s="93">
        <v>4.2514997683610973</v>
      </c>
      <c r="L62" s="93">
        <v>3.1129787424613302</v>
      </c>
      <c r="M62" s="93">
        <v>2.7009231944738494</v>
      </c>
      <c r="N62" s="93">
        <v>3.740194601965853</v>
      </c>
      <c r="O62" s="93">
        <v>3.0244418508990769</v>
      </c>
      <c r="P62" s="93">
        <v>4.060777773963907</v>
      </c>
      <c r="Q62" s="93">
        <v>4.9942062849846574</v>
      </c>
      <c r="R62" s="93">
        <v>4.630994830161721</v>
      </c>
      <c r="S62" s="93">
        <v>6.6087426095130404</v>
      </c>
      <c r="T62" s="93">
        <v>3.7625286715978778</v>
      </c>
      <c r="U62" s="93">
        <v>3.1597903100142886</v>
      </c>
      <c r="V62" s="93">
        <v>2.0556846490441898</v>
      </c>
      <c r="W62" s="93">
        <v>2.7184868278278715</v>
      </c>
      <c r="X62" s="93">
        <v>2.4341639126856549</v>
      </c>
      <c r="Y62" s="93">
        <v>2.6586359521734755</v>
      </c>
      <c r="Z62" s="93">
        <f>'Fiscal Accounts'!Z64/'Fiscal Accounts'!Z$120*100</f>
        <v>2.656608117071332</v>
      </c>
      <c r="AA62" s="93">
        <f>'Fiscal Accounts'!AA64/'Fiscal Accounts'!AA$120*100</f>
        <v>2.9779095492698056</v>
      </c>
      <c r="AB62" s="93">
        <f>'Fiscal Accounts'!AB64/'Fiscal Accounts'!AB$120*100</f>
        <v>3.1040161421049146</v>
      </c>
      <c r="AC62" s="133">
        <f>'Fiscal Accounts'!AC64/'Fiscal Accounts'!AC$120*100</f>
        <v>2.9579147770342198</v>
      </c>
      <c r="AD62" s="150">
        <f>'Fiscal Accounts'!AD64/'Fiscal Accounts'!AD$120*100</f>
        <v>3.5958502462502087</v>
      </c>
      <c r="AE62" s="133">
        <f>'Fiscal Accounts'!AE64/'Fiscal Accounts'!AE$120*100</f>
        <v>3.8633503045705972</v>
      </c>
      <c r="AF62" s="133">
        <f>'Fiscal Accounts'!AF64/'Fiscal Accounts'!AF$120*100</f>
        <v>2.9619787076948718</v>
      </c>
      <c r="AG62" s="167">
        <f>'Fiscal Accounts'!AG64/'Fiscal Accounts'!AG$120*100</f>
        <v>3.7338447610236423</v>
      </c>
      <c r="AH62" s="167">
        <f>'Fiscal Accounts'!AH64/'Fiscal Accounts'!AH$120*100</f>
        <v>3.5309370769920529</v>
      </c>
      <c r="AI62" s="138" t="s">
        <v>106</v>
      </c>
    </row>
    <row r="63" spans="2:35" ht="11.25" customHeight="1" outlineLevel="2" x14ac:dyDescent="0.2">
      <c r="B63" s="111" t="s">
        <v>107</v>
      </c>
      <c r="C63" s="146">
        <v>0</v>
      </c>
      <c r="D63" s="146">
        <v>0</v>
      </c>
      <c r="E63" s="146">
        <v>0</v>
      </c>
      <c r="F63" s="146">
        <v>0</v>
      </c>
      <c r="G63" s="146">
        <v>0</v>
      </c>
      <c r="H63" s="146">
        <v>0</v>
      </c>
      <c r="I63" s="146">
        <v>0</v>
      </c>
      <c r="J63" s="29">
        <v>0</v>
      </c>
      <c r="K63" s="93">
        <v>0</v>
      </c>
      <c r="L63" s="93">
        <v>0</v>
      </c>
      <c r="M63" s="93">
        <v>0</v>
      </c>
      <c r="N63" s="93">
        <v>0</v>
      </c>
      <c r="O63" s="93">
        <v>0</v>
      </c>
      <c r="P63" s="93">
        <v>0</v>
      </c>
      <c r="Q63" s="93">
        <v>0</v>
      </c>
      <c r="R63" s="93">
        <v>0</v>
      </c>
      <c r="S63" s="93">
        <v>0</v>
      </c>
      <c r="T63" s="93">
        <v>0</v>
      </c>
      <c r="U63" s="93">
        <v>0</v>
      </c>
      <c r="V63" s="93">
        <v>0</v>
      </c>
      <c r="W63" s="93">
        <v>0</v>
      </c>
      <c r="X63" s="93">
        <v>0</v>
      </c>
      <c r="Y63" s="93">
        <v>0</v>
      </c>
      <c r="Z63" s="93">
        <f>'Fiscal Accounts'!Z65/'Fiscal Accounts'!Z$120*100</f>
        <v>0</v>
      </c>
      <c r="AA63" s="93">
        <f>'Fiscal Accounts'!AA65/'Fiscal Accounts'!AA$120*100</f>
        <v>0</v>
      </c>
      <c r="AB63" s="93">
        <f>'Fiscal Accounts'!AB65/'Fiscal Accounts'!AB$120*100</f>
        <v>4.04902326069028E-2</v>
      </c>
      <c r="AC63" s="133">
        <f>'Fiscal Accounts'!AC65/'Fiscal Accounts'!AC$120*100</f>
        <v>5.2006454504160957E-2</v>
      </c>
      <c r="AD63" s="150">
        <f>'Fiscal Accounts'!AD65/'Fiscal Accounts'!AD$120*100</f>
        <v>6.282125359531289E-2</v>
      </c>
      <c r="AE63" s="133">
        <f>'Fiscal Accounts'!AE65/'Fiscal Accounts'!AE$120*100</f>
        <v>3.7941823469921233E-2</v>
      </c>
      <c r="AF63" s="133">
        <f>'Fiscal Accounts'!AF65/'Fiscal Accounts'!AF$120*100</f>
        <v>4.1470577603017561E-2</v>
      </c>
      <c r="AG63" s="167">
        <f>'Fiscal Accounts'!AG65/'Fiscal Accounts'!AG$120*100</f>
        <v>2.5395100352174918E-2</v>
      </c>
      <c r="AH63" s="167">
        <f>'Fiscal Accounts'!AH65/'Fiscal Accounts'!AH$120*100</f>
        <v>3.3052406160231557E-2</v>
      </c>
      <c r="AI63" s="139" t="s">
        <v>108</v>
      </c>
    </row>
    <row r="64" spans="2:35" ht="11.25" customHeight="1" outlineLevel="2" x14ac:dyDescent="0.2">
      <c r="B64" s="69" t="s">
        <v>109</v>
      </c>
      <c r="C64" s="146">
        <v>3.7400598087728469</v>
      </c>
      <c r="D64" s="146"/>
      <c r="E64" s="146">
        <v>2.9514927605600096</v>
      </c>
      <c r="F64" s="146">
        <v>2.275245658505038</v>
      </c>
      <c r="G64" s="146">
        <v>2.2559345110624194</v>
      </c>
      <c r="H64" s="146">
        <v>3.5407266013012548</v>
      </c>
      <c r="I64" s="146">
        <v>3.8678597446407759</v>
      </c>
      <c r="J64" s="29">
        <v>3.5540773719456733</v>
      </c>
      <c r="K64" s="93">
        <v>3.4504859794540002</v>
      </c>
      <c r="L64" s="93">
        <v>3.0992215290917629</v>
      </c>
      <c r="M64" s="93">
        <v>1.9427299687242094</v>
      </c>
      <c r="N64" s="93">
        <v>1.4472893241390552</v>
      </c>
      <c r="O64" s="93">
        <v>1.7476135976503406</v>
      </c>
      <c r="P64" s="93">
        <v>1.7953035387744489</v>
      </c>
      <c r="Q64" s="93">
        <v>0.91339704565353985</v>
      </c>
      <c r="R64" s="93">
        <v>4.0333018888951226</v>
      </c>
      <c r="S64" s="93">
        <v>1.7729366765374448</v>
      </c>
      <c r="T64" s="93">
        <v>1.6819330818321634</v>
      </c>
      <c r="U64" s="93">
        <v>2.151428387834144</v>
      </c>
      <c r="V64" s="93">
        <v>2.5703110873688404</v>
      </c>
      <c r="W64" s="93">
        <v>2.1314726290175972</v>
      </c>
      <c r="X64" s="93">
        <v>1.9196525851279376</v>
      </c>
      <c r="Y64" s="93">
        <v>1.7378428065947094</v>
      </c>
      <c r="Z64" s="93">
        <f>'Fiscal Accounts'!Z66/'Fiscal Accounts'!Z$120*100</f>
        <v>1.3827021131850381</v>
      </c>
      <c r="AA64" s="93">
        <f>'Fiscal Accounts'!AA66/'Fiscal Accounts'!AA$120*100</f>
        <v>1.4367216880033182</v>
      </c>
      <c r="AB64" s="93">
        <f>'Fiscal Accounts'!AB66/'Fiscal Accounts'!AB$120*100</f>
        <v>1.5781225761383391</v>
      </c>
      <c r="AC64" s="133">
        <f>'Fiscal Accounts'!AC66/'Fiscal Accounts'!AC$120*100</f>
        <v>1.3703923011651986</v>
      </c>
      <c r="AD64" s="150">
        <f>'Fiscal Accounts'!AD66/'Fiscal Accounts'!AD$120*100</f>
        <v>1.4790968896527878</v>
      </c>
      <c r="AE64" s="133">
        <f>'Fiscal Accounts'!AE66/'Fiscal Accounts'!AE$120*100</f>
        <v>1.376733461874087</v>
      </c>
      <c r="AF64" s="133">
        <f>'Fiscal Accounts'!AF66/'Fiscal Accounts'!AF$120*100</f>
        <v>0.86875815284498892</v>
      </c>
      <c r="AG64" s="167">
        <f>'Fiscal Accounts'!AG66/'Fiscal Accounts'!AG$120*100</f>
        <v>0.58066058986992841</v>
      </c>
      <c r="AH64" s="167">
        <f>'Fiscal Accounts'!AH66/'Fiscal Accounts'!AH$120*100</f>
        <v>0.69212779082367215</v>
      </c>
      <c r="AI64" s="138" t="s">
        <v>110</v>
      </c>
    </row>
    <row r="65" spans="2:36" ht="11.25" customHeight="1" outlineLevel="2" x14ac:dyDescent="0.2">
      <c r="B65" s="69" t="s">
        <v>111</v>
      </c>
      <c r="C65" s="146">
        <v>0</v>
      </c>
      <c r="D65" s="146">
        <v>0</v>
      </c>
      <c r="E65" s="146">
        <v>0</v>
      </c>
      <c r="F65" s="146">
        <v>0</v>
      </c>
      <c r="G65" s="146">
        <v>0</v>
      </c>
      <c r="H65" s="146">
        <v>0</v>
      </c>
      <c r="I65" s="146">
        <v>0</v>
      </c>
      <c r="J65" s="29">
        <v>0</v>
      </c>
      <c r="K65" s="93">
        <v>0</v>
      </c>
      <c r="L65" s="93">
        <v>0</v>
      </c>
      <c r="M65" s="93">
        <v>0</v>
      </c>
      <c r="N65" s="93">
        <v>0</v>
      </c>
      <c r="O65" s="93">
        <v>0</v>
      </c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133">
        <f>'Fiscal Accounts'!AC67/'Fiscal Accounts'!AC$120*100</f>
        <v>7.6692245655135882E-2</v>
      </c>
      <c r="AD65" s="150">
        <f>'Fiscal Accounts'!AD67/'Fiscal Accounts'!AD$120*100</f>
        <v>0.10326185814611515</v>
      </c>
      <c r="AE65" s="133">
        <f>'Fiscal Accounts'!AE67/'Fiscal Accounts'!AE$120*100</f>
        <v>8.2338980124629632E-2</v>
      </c>
      <c r="AF65" s="133">
        <f>'Fiscal Accounts'!AF67/'Fiscal Accounts'!AF$120*100</f>
        <v>2.6375270609315608E-2</v>
      </c>
      <c r="AG65" s="167">
        <f>'Fiscal Accounts'!AG67/'Fiscal Accounts'!AG$120*100</f>
        <v>3.6836904505265021E-2</v>
      </c>
      <c r="AH65" s="167">
        <f>'Fiscal Accounts'!AH67/'Fiscal Accounts'!AH$120*100</f>
        <v>1.2237571961175857E-2</v>
      </c>
      <c r="AI65" s="138" t="s">
        <v>192</v>
      </c>
    </row>
    <row r="66" spans="2:36" ht="11.25" hidden="1" customHeight="1" outlineLevel="2" x14ac:dyDescent="0.2">
      <c r="B66" s="69" t="s">
        <v>112</v>
      </c>
      <c r="C66" s="146"/>
      <c r="D66" s="146"/>
      <c r="E66" s="146"/>
      <c r="F66" s="146"/>
      <c r="G66" s="146"/>
      <c r="H66" s="146"/>
      <c r="I66" s="146"/>
      <c r="J66" s="29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>
        <v>0.1230178479213291</v>
      </c>
      <c r="V66" s="93"/>
      <c r="W66" s="93"/>
      <c r="X66" s="93"/>
      <c r="Y66" s="93"/>
      <c r="Z66" s="93"/>
      <c r="AA66" s="93"/>
      <c r="AB66" s="93"/>
      <c r="AC66" s="93"/>
      <c r="AD66" s="101"/>
      <c r="AE66" s="122"/>
      <c r="AF66" s="122"/>
      <c r="AG66" s="122"/>
      <c r="AH66" s="122"/>
      <c r="AI66" s="138" t="s">
        <v>193</v>
      </c>
    </row>
    <row r="67" spans="2:36" ht="11.25" hidden="1" customHeight="1" outlineLevel="2" x14ac:dyDescent="0.2">
      <c r="B67" s="69" t="s">
        <v>113</v>
      </c>
      <c r="C67" s="146"/>
      <c r="D67" s="146"/>
      <c r="E67" s="146"/>
      <c r="F67" s="146"/>
      <c r="G67" s="146"/>
      <c r="H67" s="146"/>
      <c r="I67" s="146"/>
      <c r="J67" s="29"/>
      <c r="K67" s="93"/>
      <c r="L67" s="93"/>
      <c r="M67" s="93"/>
      <c r="N67" s="93"/>
      <c r="O67" s="93"/>
      <c r="P67" s="93"/>
      <c r="Q67" s="93"/>
      <c r="R67" s="93">
        <v>1.3880204958002709E-2</v>
      </c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101"/>
      <c r="AE67" s="122"/>
      <c r="AF67" s="122"/>
      <c r="AG67" s="122"/>
      <c r="AH67" s="122"/>
      <c r="AI67" s="138" t="s">
        <v>194</v>
      </c>
    </row>
    <row r="68" spans="2:36" ht="11.25" customHeight="1" outlineLevel="1" x14ac:dyDescent="0.2">
      <c r="B68" s="68" t="s">
        <v>205</v>
      </c>
      <c r="C68" s="147"/>
      <c r="D68" s="147"/>
      <c r="E68" s="147"/>
      <c r="F68" s="147"/>
      <c r="G68" s="147"/>
      <c r="H68" s="147"/>
      <c r="I68" s="147"/>
      <c r="J68" s="59"/>
      <c r="K68" s="59"/>
      <c r="L68" s="59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93"/>
      <c r="AC68" s="93"/>
      <c r="AD68" s="152">
        <f>'Fiscal Accounts'!AD70/'Fiscal Accounts'!AD$120*100</f>
        <v>1.0018924418927853</v>
      </c>
      <c r="AE68" s="152">
        <f>'Fiscal Accounts'!AE70/'Fiscal Accounts'!AE$120*100</f>
        <v>1.5814553806486289</v>
      </c>
      <c r="AF68" s="152">
        <f>'Fiscal Accounts'!AF70/'Fiscal Accounts'!AF$120*100</f>
        <v>1.343255783519073</v>
      </c>
      <c r="AG68" s="169">
        <f>'Fiscal Accounts'!AG70/'Fiscal Accounts'!AG$120*100</f>
        <v>0.6836110878299293</v>
      </c>
      <c r="AH68" s="169">
        <f>'Fiscal Accounts'!AH70/'Fiscal Accounts'!AH$120*100</f>
        <v>0.3285155778489835</v>
      </c>
      <c r="AI68" s="138" t="s">
        <v>210</v>
      </c>
    </row>
    <row r="69" spans="2:36" ht="11.25" customHeight="1" outlineLevel="1" x14ac:dyDescent="0.2">
      <c r="B69" s="135" t="s">
        <v>207</v>
      </c>
      <c r="C69" s="147"/>
      <c r="D69" s="147"/>
      <c r="E69" s="147"/>
      <c r="F69" s="147"/>
      <c r="G69" s="147"/>
      <c r="H69" s="147"/>
      <c r="I69" s="147"/>
      <c r="J69" s="59"/>
      <c r="K69" s="59"/>
      <c r="L69" s="59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93"/>
      <c r="AC69" s="93"/>
      <c r="AD69" s="101">
        <f>'Fiscal Accounts'!AD71/'Fiscal Accounts'!AD$120*100</f>
        <v>0.43141596592415959</v>
      </c>
      <c r="AE69" s="101">
        <f>'Fiscal Accounts'!AE71/'Fiscal Accounts'!AE$120*100</f>
        <v>0.61072541194912744</v>
      </c>
      <c r="AF69" s="101">
        <f>'Fiscal Accounts'!AF71/'Fiscal Accounts'!AF$120*100</f>
        <v>0.37071815099740485</v>
      </c>
      <c r="AG69" s="122">
        <f>'Fiscal Accounts'!AG71/'Fiscal Accounts'!AG$120*100</f>
        <v>0.15682520922487173</v>
      </c>
      <c r="AH69" s="122">
        <f>'Fiscal Accounts'!AH71/'Fiscal Accounts'!AH$120*100</f>
        <v>2.1551979907219479E-2</v>
      </c>
      <c r="AI69" s="138" t="s">
        <v>211</v>
      </c>
    </row>
    <row r="70" spans="2:36" ht="11.25" customHeight="1" outlineLevel="1" x14ac:dyDescent="0.2">
      <c r="B70" s="135" t="s">
        <v>206</v>
      </c>
      <c r="C70" s="147"/>
      <c r="D70" s="147"/>
      <c r="E70" s="147"/>
      <c r="F70" s="147"/>
      <c r="G70" s="147"/>
      <c r="H70" s="147"/>
      <c r="I70" s="147"/>
      <c r="J70" s="59"/>
      <c r="K70" s="59"/>
      <c r="L70" s="59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93"/>
      <c r="AC70" s="93"/>
      <c r="AD70" s="101">
        <f>'Fiscal Accounts'!AD72/'Fiscal Accounts'!AD$120*100</f>
        <v>0.57047647596862561</v>
      </c>
      <c r="AE70" s="101">
        <f>'Fiscal Accounts'!AE72/'Fiscal Accounts'!AE$120*100</f>
        <v>0.97072996869950157</v>
      </c>
      <c r="AF70" s="101">
        <f>'Fiscal Accounts'!AF72/'Fiscal Accounts'!AF$120*100</f>
        <v>0.97253763252166814</v>
      </c>
      <c r="AG70" s="122">
        <f>'Fiscal Accounts'!AG72/'Fiscal Accounts'!AG$120*100</f>
        <v>0.52678587860505754</v>
      </c>
      <c r="AH70" s="122">
        <f>'Fiscal Accounts'!AH72/'Fiscal Accounts'!AH$120*100</f>
        <v>0.30696359794176403</v>
      </c>
      <c r="AI70" s="138" t="s">
        <v>212</v>
      </c>
    </row>
    <row r="71" spans="2:36" s="9" customFormat="1" ht="11.25" hidden="1" customHeight="1" outlineLevel="2" x14ac:dyDescent="0.2">
      <c r="B71" s="137" t="s">
        <v>114</v>
      </c>
      <c r="C71" s="145"/>
      <c r="D71" s="145"/>
      <c r="E71" s="145"/>
      <c r="F71" s="145"/>
      <c r="G71" s="145"/>
      <c r="H71" s="145"/>
      <c r="I71" s="145"/>
      <c r="J71" s="31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>
        <v>2.430938810339911</v>
      </c>
      <c r="Y71" s="92">
        <v>1.2268643130725787</v>
      </c>
      <c r="Z71" s="92"/>
      <c r="AA71" s="92"/>
      <c r="AB71" s="93"/>
      <c r="AC71" s="93"/>
      <c r="AD71" s="101"/>
      <c r="AE71" s="122"/>
      <c r="AF71" s="122"/>
      <c r="AG71" s="122"/>
      <c r="AH71" s="122"/>
      <c r="AI71" s="140" t="s">
        <v>115</v>
      </c>
      <c r="AJ71" s="1"/>
    </row>
    <row r="72" spans="2:36" ht="11.25" hidden="1" customHeight="1" outlineLevel="2" x14ac:dyDescent="0.2">
      <c r="B72" s="69" t="s">
        <v>116</v>
      </c>
      <c r="C72" s="146"/>
      <c r="D72" s="146"/>
      <c r="E72" s="146"/>
      <c r="F72" s="146"/>
      <c r="G72" s="146"/>
      <c r="H72" s="146"/>
      <c r="I72" s="146"/>
      <c r="J72" s="29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>
        <v>0.7050790417206888</v>
      </c>
      <c r="Y72" s="93">
        <v>0.42605943156143256</v>
      </c>
      <c r="Z72" s="93"/>
      <c r="AA72" s="93"/>
      <c r="AB72" s="93"/>
      <c r="AC72" s="93"/>
      <c r="AD72" s="101"/>
      <c r="AE72" s="122"/>
      <c r="AF72" s="122"/>
      <c r="AG72" s="122"/>
      <c r="AH72" s="122"/>
      <c r="AI72" s="138" t="s">
        <v>117</v>
      </c>
    </row>
    <row r="73" spans="2:36" ht="11.25" hidden="1" customHeight="1" outlineLevel="2" x14ac:dyDescent="0.2">
      <c r="B73" s="69" t="s">
        <v>118</v>
      </c>
      <c r="C73" s="146"/>
      <c r="D73" s="146"/>
      <c r="E73" s="146"/>
      <c r="F73" s="146"/>
      <c r="G73" s="146"/>
      <c r="H73" s="146"/>
      <c r="I73" s="146"/>
      <c r="J73" s="29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>
        <v>0.92008586477029908</v>
      </c>
      <c r="Y73" s="93">
        <v>0.39503399430978181</v>
      </c>
      <c r="Z73" s="93"/>
      <c r="AA73" s="93"/>
      <c r="AB73" s="93"/>
      <c r="AC73" s="93"/>
      <c r="AD73" s="101"/>
      <c r="AE73" s="122"/>
      <c r="AF73" s="122"/>
      <c r="AG73" s="122"/>
      <c r="AH73" s="122"/>
      <c r="AI73" s="138" t="s">
        <v>119</v>
      </c>
    </row>
    <row r="74" spans="2:36" ht="11.25" hidden="1" customHeight="1" outlineLevel="2" x14ac:dyDescent="0.2">
      <c r="B74" s="69" t="s">
        <v>120</v>
      </c>
      <c r="C74" s="146"/>
      <c r="D74" s="146"/>
      <c r="E74" s="146"/>
      <c r="F74" s="146"/>
      <c r="G74" s="146"/>
      <c r="H74" s="146"/>
      <c r="I74" s="146"/>
      <c r="J74" s="29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>
        <v>0.805773903848923</v>
      </c>
      <c r="Y74" s="93">
        <v>0.40577088720136428</v>
      </c>
      <c r="Z74" s="93"/>
      <c r="AA74" s="93"/>
      <c r="AB74" s="109"/>
      <c r="AC74" s="109"/>
      <c r="AD74" s="101"/>
      <c r="AE74" s="122"/>
      <c r="AF74" s="122"/>
      <c r="AG74" s="122"/>
      <c r="AH74" s="122"/>
      <c r="AI74" s="138" t="s">
        <v>121</v>
      </c>
    </row>
    <row r="75" spans="2:36" ht="11.25" customHeight="1" x14ac:dyDescent="0.2">
      <c r="B75" s="137" t="s">
        <v>120</v>
      </c>
      <c r="C75" s="145"/>
      <c r="D75" s="145"/>
      <c r="E75" s="145"/>
      <c r="F75" s="145"/>
      <c r="G75" s="145"/>
      <c r="H75" s="145"/>
      <c r="I75" s="145">
        <v>0.10392394162110261</v>
      </c>
      <c r="J75" s="31">
        <v>0.20450041086202245</v>
      </c>
      <c r="K75" s="92">
        <v>0.33472428352152594</v>
      </c>
      <c r="L75" s="92"/>
      <c r="M75" s="92"/>
      <c r="N75" s="92"/>
      <c r="O75" s="92"/>
      <c r="P75" s="92">
        <v>0.32630225541255103</v>
      </c>
      <c r="Q75" s="92">
        <v>0.37886015824998281</v>
      </c>
      <c r="R75" s="92">
        <v>0.6857459802530349</v>
      </c>
      <c r="S75" s="92">
        <v>7.395337948596834E-3</v>
      </c>
      <c r="T75" s="92">
        <v>-0.4531942471814433</v>
      </c>
      <c r="U75" s="92"/>
      <c r="V75" s="92">
        <v>0.1500587369367693</v>
      </c>
      <c r="W75" s="92"/>
      <c r="X75" s="92">
        <v>0.11961546255659988</v>
      </c>
      <c r="Y75" s="92">
        <v>6.9720083711574621E-2</v>
      </c>
      <c r="Z75" s="92">
        <f>'Fiscal Accounts'!Z77/'Fiscal Accounts'!Z$120*100</f>
        <v>0.37345181337939709</v>
      </c>
      <c r="AA75" s="92">
        <f>'Fiscal Accounts'!AA77/'Fiscal Accounts'!AA$120*100</f>
        <v>0.59439762884537728</v>
      </c>
      <c r="AB75" s="110">
        <f>'Fiscal Accounts'!AB77/'Fiscal Accounts'!AB$120*100</f>
        <v>2.2157725399408496E-2</v>
      </c>
      <c r="AC75" s="110">
        <f>'Fiscal Accounts'!AC77/'Fiscal Accounts'!AC$120*100</f>
        <v>3.1009834895896152E-3</v>
      </c>
      <c r="AD75" s="102">
        <f>'Fiscal Accounts'!AD77/'Fiscal Accounts'!AD$120*100</f>
        <v>5.9674484339176027E-2</v>
      </c>
      <c r="AE75" s="102">
        <f>'Fiscal Accounts'!AE77/'Fiscal Accounts'!AE$120*100</f>
        <v>0.1986956911400464</v>
      </c>
      <c r="AF75" s="102">
        <f>'Fiscal Accounts'!AF77/'Fiscal Accounts'!AF$120*100</f>
        <v>1.2981666304298143</v>
      </c>
      <c r="AG75" s="121">
        <f>'Fiscal Accounts'!AG77/'Fiscal Accounts'!AG$120*100</f>
        <v>0.12658730070537808</v>
      </c>
      <c r="AH75" s="121">
        <f>'Fiscal Accounts'!AH77/'Fiscal Accounts'!AH$120*100</f>
        <v>0</v>
      </c>
      <c r="AI75" s="140" t="s">
        <v>122</v>
      </c>
    </row>
    <row r="76" spans="2:36" ht="11.25" hidden="1" customHeight="1" outlineLevel="2" x14ac:dyDescent="0.2">
      <c r="B76" s="69" t="s">
        <v>123</v>
      </c>
      <c r="C76" s="146"/>
      <c r="D76" s="146"/>
      <c r="E76" s="146"/>
      <c r="F76" s="146"/>
      <c r="G76" s="146"/>
      <c r="H76" s="146"/>
      <c r="I76" s="146">
        <v>0.10392394162110261</v>
      </c>
      <c r="J76" s="29">
        <v>0.20450041086202245</v>
      </c>
      <c r="K76" s="93">
        <v>0.33472428352152594</v>
      </c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102"/>
      <c r="AE76" s="121"/>
      <c r="AF76" s="121"/>
      <c r="AG76" s="121"/>
      <c r="AH76" s="121"/>
      <c r="AI76" s="138" t="s">
        <v>195</v>
      </c>
    </row>
    <row r="77" spans="2:36" ht="11.25" hidden="1" customHeight="1" outlineLevel="2" x14ac:dyDescent="0.2">
      <c r="B77" s="69" t="s">
        <v>124</v>
      </c>
      <c r="C77" s="146"/>
      <c r="D77" s="146"/>
      <c r="E77" s="146"/>
      <c r="F77" s="146"/>
      <c r="G77" s="146"/>
      <c r="H77" s="146"/>
      <c r="I77" s="146"/>
      <c r="J77" s="29"/>
      <c r="K77" s="93"/>
      <c r="L77" s="93"/>
      <c r="M77" s="93"/>
      <c r="N77" s="93"/>
      <c r="O77" s="93"/>
      <c r="P77" s="93"/>
      <c r="Q77" s="93"/>
      <c r="R77" s="93">
        <v>0.22119125120763669</v>
      </c>
      <c r="S77" s="93">
        <v>7.395337948596834E-3</v>
      </c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102"/>
      <c r="AE77" s="121"/>
      <c r="AF77" s="121"/>
      <c r="AG77" s="121"/>
      <c r="AH77" s="121"/>
      <c r="AI77" s="138" t="s">
        <v>196</v>
      </c>
    </row>
    <row r="78" spans="2:36" ht="11.25" hidden="1" customHeight="1" outlineLevel="2" x14ac:dyDescent="0.2">
      <c r="B78" s="69" t="s">
        <v>125</v>
      </c>
      <c r="C78" s="146"/>
      <c r="D78" s="146"/>
      <c r="E78" s="146"/>
      <c r="F78" s="146"/>
      <c r="G78" s="146"/>
      <c r="H78" s="146"/>
      <c r="I78" s="146"/>
      <c r="J78" s="29"/>
      <c r="K78" s="93"/>
      <c r="L78" s="93"/>
      <c r="M78" s="93"/>
      <c r="N78" s="93"/>
      <c r="O78" s="93"/>
      <c r="P78" s="93"/>
      <c r="Q78" s="93">
        <v>0.31071090069708818</v>
      </c>
      <c r="R78" s="93">
        <v>0.2332179797453531</v>
      </c>
      <c r="S78" s="93"/>
      <c r="T78" s="93"/>
      <c r="U78" s="93"/>
      <c r="V78" s="93">
        <v>0.1500587369367693</v>
      </c>
      <c r="W78" s="93"/>
      <c r="X78" s="93">
        <v>0.10750341152480516</v>
      </c>
      <c r="Y78" s="93">
        <v>6.9720083711574621E-2</v>
      </c>
      <c r="Z78" s="93">
        <f>'Fiscal Accounts'!Z80/'Fiscal Accounts'!Z$120*100</f>
        <v>0</v>
      </c>
      <c r="AA78" s="93">
        <f>'Fiscal Accounts'!AA80/'Fiscal Accounts'!AA$120*100</f>
        <v>9.3509445787761436E-2</v>
      </c>
      <c r="AB78" s="109">
        <f>'Fiscal Accounts'!AB80/'Fiscal Accounts'!AB$120*100</f>
        <v>0</v>
      </c>
      <c r="AC78" s="109">
        <f>'Fiscal Accounts'!AC80/'Fiscal Accounts'!AC$120*100</f>
        <v>0</v>
      </c>
      <c r="AD78" s="102"/>
      <c r="AE78" s="121"/>
      <c r="AF78" s="121"/>
      <c r="AG78" s="121"/>
      <c r="AH78" s="121"/>
      <c r="AI78" s="138" t="s">
        <v>197</v>
      </c>
    </row>
    <row r="79" spans="2:36" ht="11.25" hidden="1" customHeight="1" outlineLevel="2" x14ac:dyDescent="0.2">
      <c r="B79" s="69" t="s">
        <v>126</v>
      </c>
      <c r="C79" s="146"/>
      <c r="D79" s="146"/>
      <c r="E79" s="146"/>
      <c r="F79" s="146"/>
      <c r="G79" s="146"/>
      <c r="H79" s="146"/>
      <c r="I79" s="146"/>
      <c r="J79" s="29"/>
      <c r="K79" s="93"/>
      <c r="L79" s="93"/>
      <c r="M79" s="93"/>
      <c r="N79" s="93"/>
      <c r="O79" s="93"/>
      <c r="P79" s="93"/>
      <c r="Q79" s="93"/>
      <c r="R79" s="93"/>
      <c r="S79" s="93"/>
      <c r="T79" s="93">
        <v>-0.4531942471814433</v>
      </c>
      <c r="U79" s="93"/>
      <c r="V79" s="93"/>
      <c r="W79" s="93"/>
      <c r="X79" s="93"/>
      <c r="Y79" s="93"/>
      <c r="Z79" s="93"/>
      <c r="AA79" s="93"/>
      <c r="AB79" s="109"/>
      <c r="AC79" s="109"/>
      <c r="AD79" s="102"/>
      <c r="AE79" s="121"/>
      <c r="AF79" s="121"/>
      <c r="AG79" s="121"/>
      <c r="AH79" s="121"/>
      <c r="AI79" s="138" t="s">
        <v>198</v>
      </c>
    </row>
    <row r="80" spans="2:36" s="157" customFormat="1" ht="11.25" customHeight="1" outlineLevel="2" x14ac:dyDescent="0.2">
      <c r="B80" s="153" t="s">
        <v>127</v>
      </c>
      <c r="C80" s="154"/>
      <c r="D80" s="154"/>
      <c r="E80" s="154"/>
      <c r="F80" s="154"/>
      <c r="G80" s="154"/>
      <c r="H80" s="154"/>
      <c r="I80" s="154"/>
      <c r="J80" s="155"/>
      <c r="K80" s="133"/>
      <c r="L80" s="133"/>
      <c r="M80" s="133"/>
      <c r="N80" s="133"/>
      <c r="O80" s="133"/>
      <c r="P80" s="133">
        <v>0.32630225541255103</v>
      </c>
      <c r="Q80" s="133">
        <v>6.8149257552894665E-2</v>
      </c>
      <c r="R80" s="133">
        <v>0.23133674930004514</v>
      </c>
      <c r="S80" s="133"/>
      <c r="T80" s="133"/>
      <c r="U80" s="133"/>
      <c r="V80" s="133"/>
      <c r="W80" s="133"/>
      <c r="X80" s="133">
        <v>1.2112051031794715E-2</v>
      </c>
      <c r="Y80" s="133"/>
      <c r="Z80" s="133"/>
      <c r="AA80" s="133"/>
      <c r="AB80" s="158">
        <f>'Fiscal Accounts'!AB84/'Fiscal Accounts'!AB$120*100</f>
        <v>2.2157725399408496E-2</v>
      </c>
      <c r="AC80" s="158">
        <f>'Fiscal Accounts'!AC84/'Fiscal Accounts'!AC$120*100</f>
        <v>3.1009834895896152E-3</v>
      </c>
      <c r="AD80" s="150">
        <f>'Fiscal Accounts'!AD84/'Fiscal Accounts'!AD$120*100</f>
        <v>5.9674484339176027E-2</v>
      </c>
      <c r="AE80" s="150">
        <f>'Fiscal Accounts'!AE84/'Fiscal Accounts'!AE$120*100</f>
        <v>0.1986956911400464</v>
      </c>
      <c r="AF80" s="150">
        <f>'Fiscal Accounts'!AF84/'Fiscal Accounts'!AF$120*100</f>
        <v>0</v>
      </c>
      <c r="AG80" s="163">
        <f>'Fiscal Accounts'!AG84/'Fiscal Accounts'!AG$120*100</f>
        <v>3.2324067235118291E-2</v>
      </c>
      <c r="AH80" s="163">
        <f>'Fiscal Accounts'!AH84/'Fiscal Accounts'!AH$120*100</f>
        <v>2.1827218040709511E-2</v>
      </c>
      <c r="AI80" s="159" t="s">
        <v>199</v>
      </c>
    </row>
    <row r="81" spans="2:36" s="9" customFormat="1" ht="11.25" customHeight="1" outlineLevel="2" x14ac:dyDescent="0.2">
      <c r="B81" s="68" t="s">
        <v>128</v>
      </c>
      <c r="C81" s="145"/>
      <c r="D81" s="145"/>
      <c r="E81" s="145"/>
      <c r="F81" s="145"/>
      <c r="G81" s="145"/>
      <c r="H81" s="145"/>
      <c r="I81" s="145"/>
      <c r="J81" s="31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>
        <v>0.10750341152480516</v>
      </c>
      <c r="Y81" s="92">
        <v>0.3486004185578731</v>
      </c>
      <c r="Z81" s="92">
        <f>'Fiscal Accounts'!Z85/'Fiscal Accounts'!Z$120*100</f>
        <v>0</v>
      </c>
      <c r="AA81" s="92">
        <f>'Fiscal Accounts'!AA85/'Fiscal Accounts'!AA$120*100</f>
        <v>9.3509445787761436E-2</v>
      </c>
      <c r="AB81" s="110">
        <f>'Fiscal Accounts'!AB85/'Fiscal Accounts'!AB$120*100</f>
        <v>0</v>
      </c>
      <c r="AC81" s="110">
        <f>'Fiscal Accounts'!AC85/'Fiscal Accounts'!AC$120*100</f>
        <v>0</v>
      </c>
      <c r="AD81" s="160">
        <f>'Fiscal Accounts'!AD85/'Fiscal Accounts'!AD$120*100</f>
        <v>1.2077410309487151E-2</v>
      </c>
      <c r="AE81" s="152">
        <f>'Fiscal Accounts'!AE85/'Fiscal Accounts'!AE$120*100</f>
        <v>0.16071368924781318</v>
      </c>
      <c r="AF81" s="152">
        <f>'Fiscal Accounts'!AF85/'Fiscal Accounts'!AF$120*100</f>
        <v>0.51168955326714594</v>
      </c>
      <c r="AG81" s="169">
        <f>'Fiscal Accounts'!AG85/'Fiscal Accounts'!AG$120*100</f>
        <v>0.21097883450896349</v>
      </c>
      <c r="AH81" s="169">
        <f>'Fiscal Accounts'!AH85/'Fiscal Accounts'!AH$120*100</f>
        <v>0</v>
      </c>
      <c r="AI81" s="142" t="s">
        <v>129</v>
      </c>
      <c r="AJ81" s="1"/>
    </row>
    <row r="82" spans="2:36" s="9" customFormat="1" ht="11.25" hidden="1" customHeight="1" x14ac:dyDescent="0.2">
      <c r="B82" s="68"/>
      <c r="C82" s="148"/>
      <c r="D82" s="148"/>
      <c r="E82" s="148"/>
      <c r="F82" s="148"/>
      <c r="G82" s="148"/>
      <c r="H82" s="148"/>
      <c r="I82" s="148"/>
      <c r="J82" s="4"/>
      <c r="K82" s="4"/>
      <c r="L82" s="4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102"/>
      <c r="AC82" s="102"/>
      <c r="AD82" s="150" t="e">
        <f>'Fiscal Accounts'!#REF!/'Fiscal Accounts'!AD$120*100</f>
        <v>#REF!</v>
      </c>
      <c r="AE82" s="163"/>
      <c r="AF82" s="163"/>
      <c r="AG82" s="163"/>
      <c r="AH82" s="163"/>
      <c r="AI82" s="142"/>
    </row>
    <row r="83" spans="2:36" s="9" customFormat="1" ht="11.25" customHeight="1" x14ac:dyDescent="0.2">
      <c r="B83" s="68" t="s">
        <v>203</v>
      </c>
      <c r="C83" s="148"/>
      <c r="D83" s="148"/>
      <c r="E83" s="148"/>
      <c r="F83" s="148"/>
      <c r="G83" s="148"/>
      <c r="H83" s="148"/>
      <c r="I83" s="148"/>
      <c r="J83" s="4"/>
      <c r="K83" s="4"/>
      <c r="L83" s="4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102"/>
      <c r="AC83" s="92"/>
      <c r="AD83" s="102">
        <f>'Fiscal Accounts'!AD86/'Fiscal Accounts'!AD$120*100</f>
        <v>0.72780890007031473</v>
      </c>
      <c r="AE83" s="102">
        <f>'Fiscal Accounts'!AE86/'Fiscal Accounts'!AE$120*100</f>
        <v>2.4711872571041252E-2</v>
      </c>
      <c r="AF83" s="102">
        <f>'Fiscal Accounts'!AF86/'Fiscal Accounts'!AF$120*100</f>
        <v>0</v>
      </c>
      <c r="AG83" s="121">
        <f>'Fiscal Accounts'!AG86/'Fiscal Accounts'!AG$120*100</f>
        <v>0</v>
      </c>
      <c r="AH83" s="121">
        <f>'Fiscal Accounts'!AH86/'Fiscal Accounts'!AH$120*100</f>
        <v>0</v>
      </c>
      <c r="AI83" s="143" t="s">
        <v>213</v>
      </c>
    </row>
    <row r="84" spans="2:36" s="9" customFormat="1" ht="11.25" customHeight="1" x14ac:dyDescent="0.2">
      <c r="B84" s="135" t="s">
        <v>204</v>
      </c>
      <c r="C84" s="148"/>
      <c r="D84" s="148"/>
      <c r="E84" s="148"/>
      <c r="F84" s="148"/>
      <c r="G84" s="148"/>
      <c r="H84" s="148"/>
      <c r="I84" s="148"/>
      <c r="J84" s="4"/>
      <c r="K84" s="4"/>
      <c r="L84" s="4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102"/>
      <c r="AC84" s="92"/>
      <c r="AD84" s="150">
        <f>'Fiscal Accounts'!AD87/'Fiscal Accounts'!AD$120*100</f>
        <v>0.72780890007031473</v>
      </c>
      <c r="AE84" s="150">
        <f>'Fiscal Accounts'!AE87/'Fiscal Accounts'!AE$120*100</f>
        <v>2.4711872571041252E-2</v>
      </c>
      <c r="AF84" s="150">
        <f>'Fiscal Accounts'!AF87/'Fiscal Accounts'!AF$120*100</f>
        <v>0</v>
      </c>
      <c r="AG84" s="163">
        <f>'Fiscal Accounts'!AG87/'Fiscal Accounts'!AG$120*100</f>
        <v>0</v>
      </c>
      <c r="AH84" s="163">
        <f>'Fiscal Accounts'!AH87/'Fiscal Accounts'!AH$120*100</f>
        <v>0</v>
      </c>
      <c r="AI84" s="151" t="s">
        <v>214</v>
      </c>
    </row>
    <row r="85" spans="2:36" ht="15" customHeight="1" x14ac:dyDescent="0.2">
      <c r="B85" s="67" t="s">
        <v>130</v>
      </c>
      <c r="C85" s="145">
        <v>-11.533974333185823</v>
      </c>
      <c r="D85" s="145">
        <v>-7.3842314074723472</v>
      </c>
      <c r="E85" s="145">
        <v>-8.5332655259064261</v>
      </c>
      <c r="F85" s="145">
        <v>-10.55803776509816</v>
      </c>
      <c r="G85" s="145">
        <v>-12.610269775511703</v>
      </c>
      <c r="H85" s="145">
        <v>-10.161107917550327</v>
      </c>
      <c r="I85" s="145">
        <v>-9.5876433670109851</v>
      </c>
      <c r="J85" s="31">
        <v>-7.9765645432833185</v>
      </c>
      <c r="K85" s="92">
        <v>-7.1718901936368891</v>
      </c>
      <c r="L85" s="92">
        <v>-6.2116107941108352</v>
      </c>
      <c r="M85" s="92">
        <v>-5.0061091156543878</v>
      </c>
      <c r="N85" s="92">
        <v>-5.1627481262574957</v>
      </c>
      <c r="O85" s="92">
        <v>-3.5038587241818449</v>
      </c>
      <c r="P85" s="92">
        <v>-3.3654774063101764</v>
      </c>
      <c r="Q85" s="92">
        <v>-3.5336758214867654</v>
      </c>
      <c r="R85" s="92">
        <v>-5.5756078615270672</v>
      </c>
      <c r="S85" s="92">
        <v>-7.0705581063723892</v>
      </c>
      <c r="T85" s="92">
        <v>-3.0678943422138607</v>
      </c>
      <c r="U85" s="92">
        <v>-3.5237693675515205</v>
      </c>
      <c r="V85" s="92">
        <v>-3.4405917381073259</v>
      </c>
      <c r="W85" s="92">
        <v>-4.9582959826725848</v>
      </c>
      <c r="X85" s="92">
        <v>-5.1693373776407645</v>
      </c>
      <c r="Y85" s="92">
        <v>-4.0578483121810667</v>
      </c>
      <c r="Z85" s="92">
        <f>'Fiscal Accounts'!Z89/'Fiscal Accounts'!Z$120*100</f>
        <v>-1.8116385840532454</v>
      </c>
      <c r="AA85" s="92">
        <f>'Fiscal Accounts'!AA89/'Fiscal Accounts'!AA$120*100</f>
        <v>-1.999964549083131</v>
      </c>
      <c r="AB85" s="92">
        <f>'Fiscal Accounts'!AB89/'Fiscal Accounts'!AB$120*100</f>
        <v>-1.5798042752427066</v>
      </c>
      <c r="AC85" s="92">
        <f>'Fiscal Accounts'!AC89/'Fiscal Accounts'!AC$120*100</f>
        <v>-1.8427487788753514</v>
      </c>
      <c r="AD85" s="102">
        <f>'Fiscal Accounts'!AD89/'Fiscal Accounts'!AD$120*100</f>
        <v>-6.6651495578273963</v>
      </c>
      <c r="AE85" s="102">
        <f>'Fiscal Accounts'!AE89/'Fiscal Accounts'!AE$120*100</f>
        <v>-4.5711473205377118</v>
      </c>
      <c r="AF85" s="102">
        <f>'Fiscal Accounts'!AF89/'Fiscal Accounts'!AF$120*100</f>
        <v>-3.6388369970334433</v>
      </c>
      <c r="AG85" s="121">
        <f>'Fiscal Accounts'!AG89/'Fiscal Accounts'!AG$120*100</f>
        <v>-1.3156549821037875</v>
      </c>
      <c r="AH85" s="121">
        <f>'Fiscal Accounts'!AH89/'Fiscal Accounts'!AH$120*100</f>
        <v>-0.72456617367311726</v>
      </c>
      <c r="AI85" s="144" t="s">
        <v>131</v>
      </c>
    </row>
    <row r="86" spans="2:36" ht="11.25" customHeight="1" x14ac:dyDescent="0.2">
      <c r="B86" s="67" t="s">
        <v>132</v>
      </c>
      <c r="C86" s="145">
        <v>11.533974333185823</v>
      </c>
      <c r="D86" s="145">
        <v>7.3842314074723472</v>
      </c>
      <c r="E86" s="145">
        <v>8.5332655259064261</v>
      </c>
      <c r="F86" s="145">
        <v>10.55803776509816</v>
      </c>
      <c r="G86" s="145">
        <v>12.610269775511702</v>
      </c>
      <c r="H86" s="145">
        <v>10.161133353539583</v>
      </c>
      <c r="I86" s="145">
        <v>9.587629340660337</v>
      </c>
      <c r="J86" s="31">
        <v>7.9765982285066235</v>
      </c>
      <c r="K86" s="92">
        <v>7.1718901936368793</v>
      </c>
      <c r="L86" s="92">
        <v>6.2115406421075905</v>
      </c>
      <c r="M86" s="92">
        <v>5.0061091156543922</v>
      </c>
      <c r="N86" s="92">
        <v>5.1627390434274192</v>
      </c>
      <c r="O86" s="92">
        <v>3.503798514973834</v>
      </c>
      <c r="P86" s="92">
        <v>3.3654774063101827</v>
      </c>
      <c r="Q86" s="92">
        <v>3.5336909841787105</v>
      </c>
      <c r="R86" s="92">
        <v>5.5755831494601082</v>
      </c>
      <c r="S86" s="92">
        <v>7.0705474047246062</v>
      </c>
      <c r="T86" s="92">
        <v>3.0678943422138607</v>
      </c>
      <c r="U86" s="92">
        <v>3.5237693675515205</v>
      </c>
      <c r="V86" s="92">
        <v>3.4405917381073272</v>
      </c>
      <c r="W86" s="92">
        <v>4.9582959826725874</v>
      </c>
      <c r="X86" s="92">
        <v>5.1693373776407645</v>
      </c>
      <c r="Y86" s="92">
        <v>4.0578483121810667</v>
      </c>
      <c r="Z86" s="92">
        <f>'Fiscal Accounts'!Z90/'Fiscal Accounts'!Z$120*100</f>
        <v>1.8116385840532454</v>
      </c>
      <c r="AA86" s="92">
        <f>'Fiscal Accounts'!AA90/'Fiscal Accounts'!AA$120*100</f>
        <v>1.9999684184395121</v>
      </c>
      <c r="AB86" s="92">
        <f>'Fiscal Accounts'!AB90/'Fiscal Accounts'!AB$120*100</f>
        <v>1.5798042752427066</v>
      </c>
      <c r="AC86" s="92">
        <f>'Fiscal Accounts'!AC90/'Fiscal Accounts'!AC$120*100</f>
        <v>1.8427487788753516</v>
      </c>
      <c r="AD86" s="92">
        <f>'Fiscal Accounts'!AD90/'Fiscal Accounts'!AD$120*100</f>
        <v>6.6651592197556511</v>
      </c>
      <c r="AE86" s="92">
        <f>'Fiscal Accounts'!AE90/'Fiscal Accounts'!AE$120*100</f>
        <v>4.5711516062360857</v>
      </c>
      <c r="AF86" s="92">
        <f>'Fiscal Accounts'!AF90/'Fiscal Accounts'!AF$120*100</f>
        <v>3.638836997033438</v>
      </c>
      <c r="AG86" s="161">
        <f>'Fiscal Accounts'!AG90/'Fiscal Accounts'!AG$120*100</f>
        <v>1.3156549821037875</v>
      </c>
      <c r="AH86" s="161">
        <f>'Fiscal Accounts'!AH90/'Fiscal Accounts'!AH$120*100</f>
        <v>0.72456617367311726</v>
      </c>
      <c r="AI86" s="34" t="s">
        <v>133</v>
      </c>
    </row>
    <row r="87" spans="2:36" ht="11.25" customHeight="1" x14ac:dyDescent="0.2">
      <c r="B87" s="68" t="s">
        <v>134</v>
      </c>
      <c r="C87" s="149">
        <v>7.7939145244129762</v>
      </c>
      <c r="D87" s="149">
        <v>7.0747100473675024</v>
      </c>
      <c r="E87" s="149">
        <v>5.5627019265286588</v>
      </c>
      <c r="F87" s="149">
        <v>8.4618672132277091</v>
      </c>
      <c r="G87" s="149">
        <v>11.386293116782294</v>
      </c>
      <c r="H87" s="149">
        <v>7.1707296921935075</v>
      </c>
      <c r="I87" s="149">
        <v>6.2958521509634577</v>
      </c>
      <c r="J87" s="21">
        <v>5.9776656410201756</v>
      </c>
      <c r="K87" s="92">
        <v>5.0165539847788683</v>
      </c>
      <c r="L87" s="92">
        <v>3.5042703726064195</v>
      </c>
      <c r="M87" s="92">
        <v>3.5299137396241034</v>
      </c>
      <c r="N87" s="92">
        <v>4.1848924026392984</v>
      </c>
      <c r="O87" s="92">
        <v>2.8972102196365701</v>
      </c>
      <c r="P87" s="92">
        <v>2.7067347647802875</v>
      </c>
      <c r="Q87" s="92">
        <v>2.9858749067931423</v>
      </c>
      <c r="R87" s="92">
        <v>2.2593778790814056</v>
      </c>
      <c r="S87" s="92">
        <v>6.1805045062800525</v>
      </c>
      <c r="T87" s="92">
        <v>1.0611908724941059</v>
      </c>
      <c r="U87" s="92">
        <v>2.0046527180330083</v>
      </c>
      <c r="V87" s="92">
        <v>1.9878731058224637</v>
      </c>
      <c r="W87" s="92">
        <v>4.1575123229454096</v>
      </c>
      <c r="X87" s="92">
        <v>3.0270810617154638</v>
      </c>
      <c r="Y87" s="92">
        <v>-0.44641769600521231</v>
      </c>
      <c r="Z87" s="92">
        <f>'Fiscal Accounts'!Z91/'Fiscal Accounts'!Z$120*100</f>
        <v>0.62316672841777554</v>
      </c>
      <c r="AA87" s="92">
        <f>'Fiscal Accounts'!AA91/'Fiscal Accounts'!AA$120*100</f>
        <v>0.12247028848732808</v>
      </c>
      <c r="AB87" s="92">
        <f>'Fiscal Accounts'!AB91/'Fiscal Accounts'!AB$120*100</f>
        <v>-0.41341859965731748</v>
      </c>
      <c r="AC87" s="92">
        <f>'Fiscal Accounts'!AC91/'Fiscal Accounts'!AC$120*100</f>
        <v>2.3908080379288377</v>
      </c>
      <c r="AD87" s="92">
        <f>'Fiscal Accounts'!AD91/'Fiscal Accounts'!AD$120*100</f>
        <v>2.9846922213951141</v>
      </c>
      <c r="AE87" s="92">
        <f>'Fiscal Accounts'!AE91/'Fiscal Accounts'!AE$120*100</f>
        <v>-1.0018205675967831</v>
      </c>
      <c r="AF87" s="92">
        <f>'Fiscal Accounts'!AF91/'Fiscal Accounts'!AF$120*100</f>
        <v>4.0825825507284881</v>
      </c>
      <c r="AG87" s="161">
        <f>'Fiscal Accounts'!AG91/'Fiscal Accounts'!AG$120*100</f>
        <v>-0.30901749202698625</v>
      </c>
      <c r="AH87" s="161">
        <f>'Fiscal Accounts'!AH91/'Fiscal Accounts'!AH$120*100</f>
        <v>1.335235392054454</v>
      </c>
      <c r="AI87" s="27" t="s">
        <v>67</v>
      </c>
    </row>
    <row r="88" spans="2:36" ht="11.25" customHeight="1" x14ac:dyDescent="0.2">
      <c r="B88" s="69" t="s">
        <v>135</v>
      </c>
      <c r="C88" s="146"/>
      <c r="D88" s="146">
        <v>1.0546985074092794</v>
      </c>
      <c r="E88" s="146">
        <v>0.1155468469546488</v>
      </c>
      <c r="F88" s="146">
        <v>0.18408885345241613</v>
      </c>
      <c r="G88" s="146">
        <v>0.27476017361429533</v>
      </c>
      <c r="H88" s="146">
        <v>3.4440901098702389E-2</v>
      </c>
      <c r="I88" s="146">
        <v>0.20430778969044947</v>
      </c>
      <c r="J88" s="29">
        <v>1.7821264855004075</v>
      </c>
      <c r="K88" s="93">
        <v>2.2514396592822599</v>
      </c>
      <c r="L88" s="93">
        <v>7.9463480655867974E-2</v>
      </c>
      <c r="M88" s="93">
        <v>0.13267968311328304</v>
      </c>
      <c r="N88" s="93">
        <v>1.9462024019701925</v>
      </c>
      <c r="O88" s="93">
        <v>0.11025378912031555</v>
      </c>
      <c r="P88" s="93">
        <v>0.22590515754210638</v>
      </c>
      <c r="Q88" s="93">
        <v>1.3719332873587908</v>
      </c>
      <c r="R88" s="93">
        <v>0.51250147729042095</v>
      </c>
      <c r="S88" s="93">
        <v>2.1974873742991687</v>
      </c>
      <c r="T88" s="93">
        <v>3.3154652116691559E-2</v>
      </c>
      <c r="U88" s="93">
        <v>3.3637692790988424E-2</v>
      </c>
      <c r="V88" s="93">
        <v>9.163336771043816E-2</v>
      </c>
      <c r="W88" s="93">
        <v>1.2372111246344497</v>
      </c>
      <c r="X88" s="93">
        <v>2.508412935578787E-3</v>
      </c>
      <c r="Y88" s="93">
        <v>6.1144513415050943E-2</v>
      </c>
      <c r="Z88" s="93">
        <f>'Fiscal Accounts'!Z92/'Fiscal Accounts'!Z$120*100</f>
        <v>0.1904950602889996</v>
      </c>
      <c r="AA88" s="93">
        <f>'Fiscal Accounts'!AA92/'Fiscal Accounts'!AA$120*100</f>
        <v>2.6984246483429668E-2</v>
      </c>
      <c r="AB88" s="93">
        <f>'Fiscal Accounts'!AB92/'Fiscal Accounts'!AB$120*100</f>
        <v>6.2342687169966186E-3</v>
      </c>
      <c r="AC88" s="93">
        <f>'Fiscal Accounts'!AC92/'Fiscal Accounts'!AC$120*100</f>
        <v>1.4142797745984807E-2</v>
      </c>
      <c r="AD88" s="93">
        <f>'Fiscal Accounts'!AD92/'Fiscal Accounts'!AD$120*100</f>
        <v>1.377609806951652E-2</v>
      </c>
      <c r="AE88" s="93">
        <f>'Fiscal Accounts'!AE92/'Fiscal Accounts'!AE$120*100</f>
        <v>1.6394939152466918E-2</v>
      </c>
      <c r="AF88" s="93">
        <f>'Fiscal Accounts'!AF92/'Fiscal Accounts'!AF$120*100</f>
        <v>8.8954902973887549E-3</v>
      </c>
      <c r="AG88" s="162">
        <f>'Fiscal Accounts'!AG92/'Fiscal Accounts'!AG$120*100</f>
        <v>1.9895304094195254E-3</v>
      </c>
      <c r="AH88" s="162">
        <f>'Fiscal Accounts'!AH92/'Fiscal Accounts'!AH$120*100</f>
        <v>1.0636186457233853E-3</v>
      </c>
      <c r="AI88" s="36" t="s">
        <v>136</v>
      </c>
    </row>
    <row r="89" spans="2:36" ht="11.25" hidden="1" customHeight="1" x14ac:dyDescent="0.2">
      <c r="B89" s="69" t="s">
        <v>137</v>
      </c>
      <c r="C89" s="146"/>
      <c r="D89" s="146"/>
      <c r="E89" s="146"/>
      <c r="F89" s="146"/>
      <c r="G89" s="146"/>
      <c r="H89" s="146"/>
      <c r="I89" s="146"/>
      <c r="J89" s="29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>
        <v>-0.25727887926152776</v>
      </c>
      <c r="X89" s="93"/>
      <c r="Y89" s="93"/>
      <c r="Z89" s="93"/>
      <c r="AA89" s="93"/>
      <c r="AB89" s="93"/>
      <c r="AC89" s="93"/>
      <c r="AD89" s="93"/>
      <c r="AE89" s="162"/>
      <c r="AF89" s="162"/>
      <c r="AG89" s="162"/>
      <c r="AH89" s="162"/>
      <c r="AI89" s="36" t="s">
        <v>200</v>
      </c>
    </row>
    <row r="90" spans="2:36" ht="11.25" customHeight="1" x14ac:dyDescent="0.2">
      <c r="B90" s="35" t="s">
        <v>138</v>
      </c>
      <c r="C90" s="29"/>
      <c r="D90" s="29"/>
      <c r="E90" s="29"/>
      <c r="F90" s="29"/>
      <c r="G90" s="29"/>
      <c r="H90" s="29">
        <v>7.5125371437716613</v>
      </c>
      <c r="I90" s="29">
        <v>6.2937592445122386</v>
      </c>
      <c r="J90" s="29">
        <v>3.9929409831164069</v>
      </c>
      <c r="K90" s="93">
        <v>3.0241966311506352</v>
      </c>
      <c r="L90" s="93">
        <v>3.2094076565810217</v>
      </c>
      <c r="M90" s="93">
        <v>2.960565008020716</v>
      </c>
      <c r="N90" s="93">
        <v>1.9608826955359551</v>
      </c>
      <c r="O90" s="93">
        <v>2.5638000861633685</v>
      </c>
      <c r="P90" s="93">
        <v>2.376678593211865</v>
      </c>
      <c r="Q90" s="93">
        <v>1.7647466601679263</v>
      </c>
      <c r="R90" s="93">
        <v>1.6667412443657148</v>
      </c>
      <c r="S90" s="93">
        <v>3.7885767107202413</v>
      </c>
      <c r="T90" s="93">
        <v>0.91026057052250009</v>
      </c>
      <c r="U90" s="93">
        <v>2.1662289726621791</v>
      </c>
      <c r="V90" s="93">
        <v>1.8594528387519764</v>
      </c>
      <c r="W90" s="93">
        <v>3.4293480601284649</v>
      </c>
      <c r="X90" s="93">
        <v>2.738613574123903</v>
      </c>
      <c r="Y90" s="93">
        <v>-1.2039264055314707</v>
      </c>
      <c r="Z90" s="93">
        <f>'Fiscal Accounts'!Z94/'Fiscal Accounts'!Z$120*100</f>
        <v>0.72001020648270009</v>
      </c>
      <c r="AA90" s="93">
        <f>'Fiscal Accounts'!AA94/'Fiscal Accounts'!AA$120*100</f>
        <v>1.050212969247833</v>
      </c>
      <c r="AB90" s="93">
        <f>'Fiscal Accounts'!AB94/'Fiscal Accounts'!AB$120*100</f>
        <v>1.179610465821048</v>
      </c>
      <c r="AC90" s="93">
        <f>'Fiscal Accounts'!AC94/'Fiscal Accounts'!AC$120*100</f>
        <v>1.0423691111196811</v>
      </c>
      <c r="AD90" s="93">
        <f>'Fiscal Accounts'!AD94/'Fiscal Accounts'!AD$120*100</f>
        <v>2.9215068338789623</v>
      </c>
      <c r="AE90" s="93">
        <f>'Fiscal Accounts'!AE94/'Fiscal Accounts'!AE$120*100</f>
        <v>2.6091765664045945</v>
      </c>
      <c r="AF90" s="93">
        <f>'Fiscal Accounts'!AF94/'Fiscal Accounts'!AF$120*100</f>
        <v>1.2167200738916404</v>
      </c>
      <c r="AG90" s="162">
        <f>'Fiscal Accounts'!AG94/'Fiscal Accounts'!AG$120*100</f>
        <v>0.87224135635702726</v>
      </c>
      <c r="AH90" s="162">
        <f>'Fiscal Accounts'!AH94/'Fiscal Accounts'!AH$120*100</f>
        <v>1.9746334346029872</v>
      </c>
      <c r="AI90" s="36" t="s">
        <v>139</v>
      </c>
    </row>
    <row r="91" spans="2:36" ht="11.25" customHeight="1" x14ac:dyDescent="0.2">
      <c r="B91" s="35" t="s">
        <v>51</v>
      </c>
      <c r="C91" s="29">
        <v>7.7939145244129762</v>
      </c>
      <c r="D91" s="29">
        <v>6.0200115399582232</v>
      </c>
      <c r="E91" s="29">
        <v>5.44715507957401</v>
      </c>
      <c r="F91" s="29">
        <v>8.2777783597752936</v>
      </c>
      <c r="G91" s="29">
        <v>11.111532943167999</v>
      </c>
      <c r="H91" s="29">
        <v>-0.37624835267685564</v>
      </c>
      <c r="I91" s="29">
        <v>-0.20221488323923084</v>
      </c>
      <c r="J91" s="29">
        <v>0.20259817240336134</v>
      </c>
      <c r="K91" s="93">
        <v>-0.25908230565402646</v>
      </c>
      <c r="L91" s="93">
        <v>0.21539923536953001</v>
      </c>
      <c r="M91" s="93">
        <v>0.43666904849010396</v>
      </c>
      <c r="N91" s="93">
        <v>0.27780730513315061</v>
      </c>
      <c r="O91" s="93">
        <v>0.223156344352886</v>
      </c>
      <c r="P91" s="93">
        <v>0.10415101402631646</v>
      </c>
      <c r="Q91" s="93">
        <v>-0.15080504073357456</v>
      </c>
      <c r="R91" s="93">
        <v>8.0135157425269637E-2</v>
      </c>
      <c r="S91" s="93">
        <v>0.19444042126064245</v>
      </c>
      <c r="T91" s="93">
        <v>0.11777564985491407</v>
      </c>
      <c r="U91" s="93">
        <v>-0.1952139474201591</v>
      </c>
      <c r="V91" s="93">
        <v>3.6786899360049009E-2</v>
      </c>
      <c r="W91" s="93">
        <v>-0.25176798255597765</v>
      </c>
      <c r="X91" s="93">
        <v>0.28595907465598175</v>
      </c>
      <c r="Y91" s="93">
        <v>0.69636419611120737</v>
      </c>
      <c r="Z91" s="93">
        <f>'Fiscal Accounts'!Z95/'Fiscal Accounts'!Z$120*100</f>
        <v>-0.2873385383539242</v>
      </c>
      <c r="AA91" s="93">
        <f>'Fiscal Accounts'!AA95/'Fiscal Accounts'!AA$120*100</f>
        <v>-0.9547269272439346</v>
      </c>
      <c r="AB91" s="93">
        <f>'Fiscal Accounts'!AB95/'Fiscal Accounts'!AB$120*100</f>
        <v>-1.5992633341953622</v>
      </c>
      <c r="AC91" s="93">
        <f>'Fiscal Accounts'!AC95/'Fiscal Accounts'!AC$120*100</f>
        <v>1.3342961290631716</v>
      </c>
      <c r="AD91" s="93">
        <f>'Fiscal Accounts'!AD95/'Fiscal Accounts'!AD$120*100</f>
        <v>4.9409289446635266E-2</v>
      </c>
      <c r="AE91" s="93">
        <f>'Fiscal Accounts'!AE95/'Fiscal Accounts'!AE$120*100</f>
        <v>-3.6273920731538469</v>
      </c>
      <c r="AF91" s="93">
        <f>'Fiscal Accounts'!AF95/'Fiscal Accounts'!AF$120*100</f>
        <v>2.856966986539458</v>
      </c>
      <c r="AG91" s="162">
        <f>'Fiscal Accounts'!AG95/'Fiscal Accounts'!AG$120*100</f>
        <v>0.87817661292943339</v>
      </c>
      <c r="AH91" s="162">
        <f>'Fiscal Accounts'!AH95/'Fiscal Accounts'!AH$120*100</f>
        <v>0.34135486088120903</v>
      </c>
      <c r="AI91" s="36" t="s">
        <v>140</v>
      </c>
    </row>
    <row r="92" spans="2:36" ht="11.25" customHeight="1" x14ac:dyDescent="0.2">
      <c r="B92" s="37" t="s">
        <v>141</v>
      </c>
      <c r="C92" s="29"/>
      <c r="D92" s="29"/>
      <c r="E92" s="29"/>
      <c r="F92" s="29"/>
      <c r="G92" s="29"/>
      <c r="H92" s="29"/>
      <c r="I92" s="29"/>
      <c r="J92" s="29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>
        <v>0.2609521435330418</v>
      </c>
      <c r="W92" s="93">
        <v>-0.72278669425749631</v>
      </c>
      <c r="X92" s="93">
        <v>0.39374916194485304</v>
      </c>
      <c r="Y92" s="93">
        <v>-0.17687985237626483</v>
      </c>
      <c r="Z92" s="93">
        <f>'Fiscal Accounts'!Z96/'Fiscal Accounts'!Z$120*100</f>
        <v>2.0237977884535428E-2</v>
      </c>
      <c r="AA92" s="93">
        <f>'Fiscal Accounts'!AA96/'Fiscal Accounts'!AA$120*100</f>
        <v>-0.70696172011376623</v>
      </c>
      <c r="AB92" s="93">
        <f>'Fiscal Accounts'!AB96/'Fiscal Accounts'!AB$120*100</f>
        <v>-1.8384306911736452</v>
      </c>
      <c r="AC92" s="93">
        <f>'Fiscal Accounts'!AC96/'Fiscal Accounts'!AC$120*100</f>
        <v>0.9709997629105106</v>
      </c>
      <c r="AD92" s="93">
        <f>'Fiscal Accounts'!AD96/'Fiscal Accounts'!AD$120*100</f>
        <v>0.89054354980343753</v>
      </c>
      <c r="AE92" s="93">
        <f>'Fiscal Accounts'!AE96/'Fiscal Accounts'!AE$120*100</f>
        <v>-3.895300185993062</v>
      </c>
      <c r="AF92" s="93">
        <f>'Fiscal Accounts'!AF96/'Fiscal Accounts'!AF$120*100</f>
        <v>1.9289477406689979</v>
      </c>
      <c r="AG92" s="162">
        <f>'Fiscal Accounts'!AG96/'Fiscal Accounts'!AG$120*100</f>
        <v>-1.1832483787934329</v>
      </c>
      <c r="AH92" s="162">
        <f>'Fiscal Accounts'!AH96/'Fiscal Accounts'!AH$120*100</f>
        <v>-0.98181612490644277</v>
      </c>
      <c r="AI92" s="38" t="s">
        <v>142</v>
      </c>
    </row>
    <row r="93" spans="2:36" ht="11.25" customHeight="1" x14ac:dyDescent="0.2">
      <c r="B93" s="6" t="s">
        <v>143</v>
      </c>
      <c r="C93" s="31">
        <v>3.7400598087728469</v>
      </c>
      <c r="D93" s="31">
        <v>0.30952136010484366</v>
      </c>
      <c r="E93" s="31">
        <v>2.9705635993777673</v>
      </c>
      <c r="F93" s="31">
        <v>2.0961705518704488</v>
      </c>
      <c r="G93" s="31">
        <v>1.2239766587294056</v>
      </c>
      <c r="H93" s="31">
        <v>2.9904036613460745</v>
      </c>
      <c r="I93" s="31">
        <v>3.2917771896968802</v>
      </c>
      <c r="J93" s="31">
        <v>1.9989325874864474</v>
      </c>
      <c r="K93" s="92">
        <v>2.155336208858011</v>
      </c>
      <c r="L93" s="92">
        <v>2.7072702695011719</v>
      </c>
      <c r="M93" s="92">
        <v>1.4761953760302886</v>
      </c>
      <c r="N93" s="92">
        <v>0.97784664078812078</v>
      </c>
      <c r="O93" s="92">
        <v>0.60658829533726411</v>
      </c>
      <c r="P93" s="92">
        <v>0.65874264152989559</v>
      </c>
      <c r="Q93" s="92">
        <v>0.54781607738556803</v>
      </c>
      <c r="R93" s="92">
        <v>3.3162052703787026</v>
      </c>
      <c r="S93" s="92">
        <v>0.89004289844455375</v>
      </c>
      <c r="T93" s="92">
        <v>2.006703469719755</v>
      </c>
      <c r="U93" s="92">
        <v>1.5191166495185127</v>
      </c>
      <c r="V93" s="92">
        <v>1.4527186322848635</v>
      </c>
      <c r="W93" s="92">
        <v>0.80078365972717691</v>
      </c>
      <c r="X93" s="92">
        <v>2.1422563159253007</v>
      </c>
      <c r="Y93" s="92">
        <v>4.5042660081862786</v>
      </c>
      <c r="Z93" s="92">
        <f>'Fiscal Accounts'!Z97/'Fiscal Accounts'!Z$120*100</f>
        <v>1.1884718556354699</v>
      </c>
      <c r="AA93" s="92">
        <f>'Fiscal Accounts'!AA97/'Fiscal Accounts'!AA$120*100</f>
        <v>1.8774981299521838</v>
      </c>
      <c r="AB93" s="92">
        <f>'Fiscal Accounts'!AB97/'Fiscal Accounts'!AB$120*100</f>
        <v>1.993222874900024</v>
      </c>
      <c r="AC93" s="92">
        <f>'Fiscal Accounts'!AC97/'Fiscal Accounts'!AC$120*100</f>
        <v>-0.54805925905348596</v>
      </c>
      <c r="AD93" s="92">
        <f>'Fiscal Accounts'!AD97/'Fiscal Accounts'!AD$120*100</f>
        <v>3.6804669983605369</v>
      </c>
      <c r="AE93" s="92">
        <f>'Fiscal Accounts'!AE97/'Fiscal Accounts'!AE$120*100</f>
        <v>5.5729721738328681</v>
      </c>
      <c r="AF93" s="92">
        <f>'Fiscal Accounts'!AF97/'Fiscal Accounts'!AF$120*100</f>
        <v>-0.44374555369504953</v>
      </c>
      <c r="AG93" s="161">
        <f>'Fiscal Accounts'!AG97/'Fiscal Accounts'!AG$120*100</f>
        <v>1.6246724741307739</v>
      </c>
      <c r="AH93" s="161">
        <f>'Fiscal Accounts'!AH97/'Fiscal Accounts'!AH$120*100</f>
        <v>-0.6106692183813367</v>
      </c>
      <c r="AI93" s="27" t="s">
        <v>69</v>
      </c>
    </row>
    <row r="94" spans="2:36" ht="11.25" customHeight="1" x14ac:dyDescent="0.2">
      <c r="B94" s="35" t="s">
        <v>144</v>
      </c>
      <c r="C94" s="29"/>
      <c r="D94" s="29"/>
      <c r="E94" s="29"/>
      <c r="F94" s="29"/>
      <c r="G94" s="29"/>
      <c r="H94" s="29">
        <v>4.0319355954667042</v>
      </c>
      <c r="I94" s="29">
        <v>3.8199352527769364</v>
      </c>
      <c r="J94" s="29">
        <v>2.8001053862697347</v>
      </c>
      <c r="K94" s="93">
        <v>2.0014275926606144</v>
      </c>
      <c r="L94" s="93">
        <v>3.0670099248062734</v>
      </c>
      <c r="M94" s="93">
        <v>1.5994997482463296</v>
      </c>
      <c r="N94" s="93">
        <v>1.4067975254027207</v>
      </c>
      <c r="O94" s="93">
        <v>1.1466549426961963</v>
      </c>
      <c r="P94" s="93">
        <v>1.138463551356429</v>
      </c>
      <c r="Q94" s="93">
        <v>0.94338869241045054</v>
      </c>
      <c r="R94" s="93">
        <v>3.6823049481118968</v>
      </c>
      <c r="S94" s="93">
        <v>1.3440122358781239</v>
      </c>
      <c r="T94" s="93">
        <v>4.8233968710786828</v>
      </c>
      <c r="U94" s="93">
        <v>1.9397608032545071</v>
      </c>
      <c r="V94" s="93">
        <v>2.4202223386846833</v>
      </c>
      <c r="W94" s="93">
        <v>1.6557874322025081</v>
      </c>
      <c r="X94" s="93">
        <v>1.3710268416463485</v>
      </c>
      <c r="Y94" s="93">
        <v>1.2432485327447986</v>
      </c>
      <c r="Z94" s="93">
        <f>'Fiscal Accounts'!Z98/'Fiscal Accounts'!Z$120*100</f>
        <v>1.2754000827905214</v>
      </c>
      <c r="AA94" s="93">
        <f>'Fiscal Accounts'!AA98/'Fiscal Accounts'!AA$120*100</f>
        <v>1.5094791306462219</v>
      </c>
      <c r="AB94" s="93">
        <f>'Fiscal Accounts'!AB98/'Fiscal Accounts'!AB$120*100</f>
        <v>5.043336737298258</v>
      </c>
      <c r="AC94" s="93">
        <f>'Fiscal Accounts'!AC98/'Fiscal Accounts'!AC$120*100</f>
        <v>1.1970111683469025</v>
      </c>
      <c r="AD94" s="93">
        <f>'Fiscal Accounts'!AD98/'Fiscal Accounts'!AD$120*100</f>
        <v>5.8857381105982505</v>
      </c>
      <c r="AE94" s="93">
        <f>'Fiscal Accounts'!AE98/'Fiscal Accounts'!AE$120*100</f>
        <v>5.0084455189949173</v>
      </c>
      <c r="AF94" s="93">
        <f>'Fiscal Accounts'!AF98/'Fiscal Accounts'!AF$120*100</f>
        <v>0.51822289851772507</v>
      </c>
      <c r="AG94" s="162">
        <f>'Fiscal Accounts'!AG98/'Fiscal Accounts'!AG$120*100</f>
        <v>0.40939598921126341</v>
      </c>
      <c r="AH94" s="162">
        <f>'Fiscal Accounts'!AH98/'Fiscal Accounts'!AH$120*100</f>
        <v>0.51504005233901407</v>
      </c>
      <c r="AI94" s="36" t="s">
        <v>145</v>
      </c>
    </row>
    <row r="95" spans="2:36" ht="11.25" customHeight="1" x14ac:dyDescent="0.2">
      <c r="B95" s="37" t="s">
        <v>146</v>
      </c>
      <c r="C95" s="29"/>
      <c r="D95" s="29"/>
      <c r="E95" s="29"/>
      <c r="F95" s="29"/>
      <c r="G95" s="29"/>
      <c r="H95" s="29"/>
      <c r="I95" s="29"/>
      <c r="J95" s="29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>
        <f>'Fiscal Accounts'!Z99/'Fiscal Accounts'!Z$120*100</f>
        <v>1.2754000827905214</v>
      </c>
      <c r="AA95" s="93">
        <f>'Fiscal Accounts'!AA99/'Fiscal Accounts'!AA$120*100</f>
        <v>1.5094791306462219</v>
      </c>
      <c r="AB95" s="93">
        <f>'Fiscal Accounts'!AB99/'Fiscal Accounts'!AB$120*100</f>
        <v>1.2784080302819703</v>
      </c>
      <c r="AC95" s="93">
        <f>'Fiscal Accounts'!AC99/'Fiscal Accounts'!AC$120*100</f>
        <v>1.1970111683469025</v>
      </c>
      <c r="AD95" s="93">
        <f>'Fiscal Accounts'!AD99/'Fiscal Accounts'!AD$120*100</f>
        <v>1.0271771042462119</v>
      </c>
      <c r="AE95" s="93">
        <f>'Fiscal Accounts'!AE99/'Fiscal Accounts'!AE$120*100</f>
        <v>0.78005335494062278</v>
      </c>
      <c r="AF95" s="93">
        <f>'Fiscal Accounts'!AF99/'Fiscal Accounts'!AF$120*100</f>
        <v>0.51822289851772507</v>
      </c>
      <c r="AG95" s="162">
        <f>'Fiscal Accounts'!AG99/'Fiscal Accounts'!AG$120*100</f>
        <v>0</v>
      </c>
      <c r="AH95" s="162">
        <f>'Fiscal Accounts'!AH99/'Fiscal Accounts'!AH$120*100</f>
        <v>0</v>
      </c>
      <c r="AI95" s="38" t="s">
        <v>147</v>
      </c>
    </row>
    <row r="96" spans="2:36" ht="11.25" customHeight="1" x14ac:dyDescent="0.2">
      <c r="B96" s="37" t="s">
        <v>148</v>
      </c>
      <c r="C96" s="29"/>
      <c r="D96" s="29"/>
      <c r="E96" s="29"/>
      <c r="F96" s="29"/>
      <c r="G96" s="29"/>
      <c r="H96" s="29"/>
      <c r="I96" s="29"/>
      <c r="J96" s="29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>
        <f>'Fiscal Accounts'!Z100/'Fiscal Accounts'!Z$120*100</f>
        <v>0</v>
      </c>
      <c r="AA96" s="93">
        <f>'Fiscal Accounts'!AA100/'Fiscal Accounts'!AA$120*100</f>
        <v>0</v>
      </c>
      <c r="AB96" s="93">
        <f>'Fiscal Accounts'!AB100/'Fiscal Accounts'!AB$120*100</f>
        <v>3.764928707016288</v>
      </c>
      <c r="AC96" s="93">
        <f>'Fiscal Accounts'!AC100/'Fiscal Accounts'!AC$120*100</f>
        <v>0</v>
      </c>
      <c r="AD96" s="93">
        <f>'Fiscal Accounts'!AD100/'Fiscal Accounts'!AD$120*100</f>
        <v>4.8585610063520388</v>
      </c>
      <c r="AE96" s="93">
        <f>'Fiscal Accounts'!AE100/'Fiscal Accounts'!AE$120*100</f>
        <v>4.206761172906134</v>
      </c>
      <c r="AF96" s="93">
        <f>'Fiscal Accounts'!AF100/'Fiscal Accounts'!AF$120*100</f>
        <v>0</v>
      </c>
      <c r="AG96" s="162">
        <f>'Fiscal Accounts'!AG100/'Fiscal Accounts'!AG$120*100</f>
        <v>2.6487548757262327</v>
      </c>
      <c r="AH96" s="162">
        <f>'Fiscal Accounts'!AH100/'Fiscal Accounts'!AH$120*100</f>
        <v>0</v>
      </c>
      <c r="AI96" s="38" t="s">
        <v>149</v>
      </c>
    </row>
    <row r="97" spans="2:36" ht="11.25" customHeight="1" x14ac:dyDescent="0.2">
      <c r="B97" s="35" t="s">
        <v>150</v>
      </c>
      <c r="C97" s="29"/>
      <c r="D97" s="29"/>
      <c r="E97" s="29"/>
      <c r="F97" s="29"/>
      <c r="G97" s="29"/>
      <c r="H97" s="29">
        <v>-0.70848155654679723</v>
      </c>
      <c r="I97" s="29">
        <v>-0.33634386312079195</v>
      </c>
      <c r="J97" s="29">
        <v>-0.60175899031953473</v>
      </c>
      <c r="K97" s="93">
        <v>0.29916227227508629</v>
      </c>
      <c r="L97" s="93">
        <v>7.1440473394727616E-2</v>
      </c>
      <c r="M97" s="93">
        <v>0.23099945674213487</v>
      </c>
      <c r="N97" s="93">
        <v>-1.8927533360899335E-2</v>
      </c>
      <c r="O97" s="93">
        <v>-0.1217231393289623</v>
      </c>
      <c r="P97" s="93">
        <v>4.6208685776542413E-2</v>
      </c>
      <c r="Q97" s="93">
        <v>2.8889777411953081E-2</v>
      </c>
      <c r="R97" s="93">
        <v>2.7004341180064066E-2</v>
      </c>
      <c r="S97" s="93">
        <v>4.9589689610505104E-2</v>
      </c>
      <c r="T97" s="93">
        <v>-0.13753937191960855</v>
      </c>
      <c r="U97" s="93">
        <v>0.16469014390467931</v>
      </c>
      <c r="V97" s="93">
        <v>-0.16701537421062423</v>
      </c>
      <c r="W97" s="93">
        <v>9.1181637695324641E-2</v>
      </c>
      <c r="X97" s="93">
        <v>-0.1328742166446592</v>
      </c>
      <c r="Y97" s="93">
        <v>-0.20860249046503127</v>
      </c>
      <c r="Z97" s="93">
        <f>'Fiscal Accounts'!Z101/'Fiscal Accounts'!Z$120*100</f>
        <v>-2.7708372405672671E-2</v>
      </c>
      <c r="AA97" s="93">
        <f>'Fiscal Accounts'!AA101/'Fiscal Accounts'!AA$120*100</f>
        <v>1.0921903268010536E-2</v>
      </c>
      <c r="AB97" s="93">
        <f>'Fiscal Accounts'!AB101/'Fiscal Accounts'!AB$120*100</f>
        <v>6.3564974739553116E-3</v>
      </c>
      <c r="AC97" s="93">
        <f>'Fiscal Accounts'!AC101/'Fiscal Accounts'!AC$120*100</f>
        <v>-0.10097325595128211</v>
      </c>
      <c r="AD97" s="93">
        <f>'Fiscal Accounts'!AD101/'Fiscal Accounts'!AD$120*100</f>
        <v>8.371819278330303E-2</v>
      </c>
      <c r="AE97" s="93">
        <f>'Fiscal Accounts'!AE101/'Fiscal Accounts'!AE$120*100</f>
        <v>6.2194590602011227E-2</v>
      </c>
      <c r="AF97" s="93">
        <f>'Fiscal Accounts'!AF101/'Fiscal Accounts'!AF$120*100</f>
        <v>2.739446316495953E-2</v>
      </c>
      <c r="AG97" s="162">
        <f>'Fiscal Accounts'!AG101/'Fiscal Accounts'!AG$120*100</f>
        <v>2.1342618898926745E-3</v>
      </c>
      <c r="AH97" s="162">
        <f>'Fiscal Accounts'!AH101/'Fiscal Accounts'!AH$120*100</f>
        <v>-1.0177059065726669E-2</v>
      </c>
      <c r="AI97" s="36" t="s">
        <v>151</v>
      </c>
    </row>
    <row r="98" spans="2:36" ht="11.25" customHeight="1" x14ac:dyDescent="0.2">
      <c r="B98" s="39" t="s">
        <v>152</v>
      </c>
      <c r="C98" s="40"/>
      <c r="D98" s="40"/>
      <c r="E98" s="40"/>
      <c r="F98" s="40"/>
      <c r="G98" s="40"/>
      <c r="H98" s="40">
        <v>-0.33305037757383243</v>
      </c>
      <c r="I98" s="40">
        <v>-0.19181419995926388</v>
      </c>
      <c r="J98" s="40">
        <v>-0.19941380846375251</v>
      </c>
      <c r="K98" s="95">
        <v>-0.14525365607768953</v>
      </c>
      <c r="L98" s="95">
        <v>-0.43118012869982886</v>
      </c>
      <c r="M98" s="95">
        <v>-0.35430382895817586</v>
      </c>
      <c r="N98" s="95">
        <v>-0.41002335125370065</v>
      </c>
      <c r="O98" s="95">
        <v>-0.41834350802996978</v>
      </c>
      <c r="P98" s="95">
        <v>-0.52592959560307584</v>
      </c>
      <c r="Q98" s="95">
        <v>-0.42446239243683576</v>
      </c>
      <c r="R98" s="95">
        <v>-0.39310401891325797</v>
      </c>
      <c r="S98" s="95">
        <v>-0.5035590270440754</v>
      </c>
      <c r="T98" s="95">
        <v>-2.679154029439319</v>
      </c>
      <c r="U98" s="95">
        <v>-0.58533429764067391</v>
      </c>
      <c r="V98" s="95">
        <v>-0.80048833218919579</v>
      </c>
      <c r="W98" s="95">
        <v>-0.94618541017065572</v>
      </c>
      <c r="X98" s="95">
        <v>-1.2789322524400988</v>
      </c>
      <c r="Y98" s="95">
        <v>-4.3012411244181736</v>
      </c>
      <c r="Z98" s="95">
        <f>'Fiscal Accounts'!Z102/'Fiscal Accounts'!Z$120*100</f>
        <v>-1.4939430788725181</v>
      </c>
      <c r="AA98" s="95">
        <f>'Fiscal Accounts'!AA102/'Fiscal Accounts'!AA$120*100</f>
        <v>-1.6618040831562966</v>
      </c>
      <c r="AB98" s="95">
        <f>'Fiscal Accounts'!AB102/'Fiscal Accounts'!AB$120*100</f>
        <v>-3.1116238285294129</v>
      </c>
      <c r="AC98" s="95">
        <f>'Fiscal Accounts'!AC102/'Fiscal Accounts'!AC$120*100</f>
        <v>-1.7400646959056094</v>
      </c>
      <c r="AD98" s="95">
        <f>'Fiscal Accounts'!AD102/'Fiscal Accounts'!AD$120*100</f>
        <v>-3.7257784224891557</v>
      </c>
      <c r="AE98" s="95">
        <f>'Fiscal Accounts'!AE102/'Fiscal Accounts'!AE$120*100</f>
        <v>-1.7766416205278004</v>
      </c>
      <c r="AF98" s="95">
        <f>'Fiscal Accounts'!AF102/'Fiscal Accounts'!AF$120*100</f>
        <v>-1.7855983774935282</v>
      </c>
      <c r="AG98" s="170">
        <f>'Fiscal Accounts'!AG102/'Fiscal Accounts'!AG$120*100</f>
        <v>-2.2464169724446323</v>
      </c>
      <c r="AH98" s="170">
        <f>'Fiscal Accounts'!AH102/'Fiscal Accounts'!AH$120*100</f>
        <v>-1.6066869160716222</v>
      </c>
      <c r="AI98" s="41" t="s">
        <v>153</v>
      </c>
    </row>
    <row r="99" spans="2:36" ht="11.25" customHeight="1" x14ac:dyDescent="0.2">
      <c r="B99" s="42" t="s">
        <v>148</v>
      </c>
      <c r="C99" s="40"/>
      <c r="D99" s="40"/>
      <c r="E99" s="40"/>
      <c r="F99" s="40"/>
      <c r="G99" s="40"/>
      <c r="H99" s="40"/>
      <c r="I99" s="40"/>
      <c r="J99" s="40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>
        <f>'Fiscal Accounts'!AB103/'Fiscal Accounts'!AB$120*100</f>
        <v>-1.5060027926358839</v>
      </c>
      <c r="AC99" s="95">
        <f>'Fiscal Accounts'!AC103/'Fiscal Accounts'!AC$120*100</f>
        <v>0</v>
      </c>
      <c r="AD99" s="95">
        <f>'Fiscal Accounts'!AD103/'Fiscal Accounts'!AD$120*100</f>
        <v>-1.8686773101353995</v>
      </c>
      <c r="AE99" s="95">
        <f>'Fiscal Accounts'!AE103/'Fiscal Accounts'!AE$120*100</f>
        <v>0</v>
      </c>
      <c r="AF99" s="95">
        <f>'Fiscal Accounts'!AF103/'Fiscal Accounts'!AF$120*100</f>
        <v>0</v>
      </c>
      <c r="AG99" s="170">
        <f>'Fiscal Accounts'!AG103/'Fiscal Accounts'!AG$120*100</f>
        <v>0</v>
      </c>
      <c r="AH99" s="170">
        <f>'Fiscal Accounts'!AH103/'Fiscal Accounts'!AH$120*100</f>
        <v>0</v>
      </c>
      <c r="AI99" s="38" t="s">
        <v>154</v>
      </c>
    </row>
    <row r="100" spans="2:36" ht="11.25" customHeight="1" x14ac:dyDescent="0.2">
      <c r="B100" s="39" t="s">
        <v>155</v>
      </c>
      <c r="C100" s="40"/>
      <c r="D100" s="40"/>
      <c r="E100" s="40"/>
      <c r="F100" s="40"/>
      <c r="G100" s="40"/>
      <c r="H100" s="40"/>
      <c r="I100" s="40"/>
      <c r="J100" s="40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>
        <v>2.1830359433637101</v>
      </c>
      <c r="Y100" s="95">
        <v>7.7708610903246846</v>
      </c>
      <c r="Z100" s="95">
        <f>'Fiscal Accounts'!Z104/'Fiscal Accounts'!Z$120*100</f>
        <v>1.4347232241231391</v>
      </c>
      <c r="AA100" s="95">
        <f>'Fiscal Accounts'!AA104/'Fiscal Accounts'!AA$120*100</f>
        <v>2.0189011791942475</v>
      </c>
      <c r="AB100" s="95">
        <f>'Fiscal Accounts'!AB104/'Fiscal Accounts'!AB$120*100</f>
        <v>5.5153468657223322E-2</v>
      </c>
      <c r="AC100" s="95">
        <f>'Fiscal Accounts'!AC104/'Fiscal Accounts'!AC$120*100</f>
        <v>9.5967524456502862E-2</v>
      </c>
      <c r="AD100" s="95">
        <f>'Fiscal Accounts'!AD104/'Fiscal Accounts'!AD$120*100</f>
        <v>1.4367891174681391</v>
      </c>
      <c r="AE100" s="95">
        <f>'Fiscal Accounts'!AE104/'Fiscal Accounts'!AE$120*100</f>
        <v>2.2789736847637401</v>
      </c>
      <c r="AF100" s="95">
        <f>'Fiscal Accounts'!AF104/'Fiscal Accounts'!AF$120*100</f>
        <v>0.7962354621157941</v>
      </c>
      <c r="AG100" s="170">
        <f>'Fiscal Accounts'!AG104/'Fiscal Accounts'!AG$120*100</f>
        <v>0.81079166101794653</v>
      </c>
      <c r="AH100" s="170">
        <f>'Fiscal Accounts'!AH104/'Fiscal Accounts'!AH$120*100</f>
        <v>0.49115470441699816</v>
      </c>
      <c r="AI100" s="41" t="s">
        <v>156</v>
      </c>
    </row>
    <row r="101" spans="2:36" ht="20.25" customHeight="1" x14ac:dyDescent="0.2">
      <c r="B101" s="43" t="s">
        <v>157</v>
      </c>
      <c r="C101" s="44"/>
      <c r="D101" s="44"/>
      <c r="E101" s="44"/>
      <c r="F101" s="44"/>
      <c r="G101" s="44"/>
      <c r="H101" s="44"/>
      <c r="I101" s="44"/>
      <c r="J101" s="44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45" t="s">
        <v>157</v>
      </c>
    </row>
    <row r="102" spans="2:36" ht="12" customHeight="1" x14ac:dyDescent="0.2">
      <c r="B102" s="7" t="s">
        <v>158</v>
      </c>
      <c r="C102" s="5">
        <v>-11.533974333185823</v>
      </c>
      <c r="D102" s="5">
        <v>-7.3842314074723472</v>
      </c>
      <c r="E102" s="5">
        <v>-8.5332655259064261</v>
      </c>
      <c r="F102" s="5">
        <v>-10.55803776509816</v>
      </c>
      <c r="G102" s="5">
        <v>-12.610269775511703</v>
      </c>
      <c r="H102" s="5">
        <v>-10.161107917550327</v>
      </c>
      <c r="I102" s="5">
        <v>-9.5876433670109851</v>
      </c>
      <c r="J102" s="5">
        <v>-7.9765645432833185</v>
      </c>
      <c r="K102" s="97">
        <v>-7.1718901936368891</v>
      </c>
      <c r="L102" s="97">
        <v>-6.2116107941108352</v>
      </c>
      <c r="M102" s="97">
        <v>-5.0061091156543878</v>
      </c>
      <c r="N102" s="97">
        <v>-5.1627481262574957</v>
      </c>
      <c r="O102" s="97">
        <v>-3.5038587241818449</v>
      </c>
      <c r="P102" s="97">
        <v>-3.3654774063101764</v>
      </c>
      <c r="Q102" s="97">
        <v>-3.5336758214867654</v>
      </c>
      <c r="R102" s="97">
        <v>-5.5756078615270672</v>
      </c>
      <c r="S102" s="97">
        <v>-7.0705581063723892</v>
      </c>
      <c r="T102" s="97">
        <v>-3.0678943422138607</v>
      </c>
      <c r="U102" s="97">
        <v>-3.5237693675515205</v>
      </c>
      <c r="V102" s="97">
        <v>-3.4405917381073259</v>
      </c>
      <c r="W102" s="97">
        <v>-4.9582959826725848</v>
      </c>
      <c r="X102" s="97">
        <v>-5.1693373776407645</v>
      </c>
      <c r="Y102" s="97">
        <v>-4.0578483121810667</v>
      </c>
      <c r="Z102" s="97">
        <f>'Fiscal Accounts'!Z106/'Fiscal Accounts'!Z$120*100</f>
        <v>-1.8116385840532454</v>
      </c>
      <c r="AA102" s="97">
        <f>'Fiscal Accounts'!AA106/'Fiscal Accounts'!AA$120*100</f>
        <v>-1.999964549083131</v>
      </c>
      <c r="AB102" s="97">
        <f>'Fiscal Accounts'!AB106/'Fiscal Accounts'!AB$120*100</f>
        <v>-1.5798042752427066</v>
      </c>
      <c r="AC102" s="97">
        <f>'Fiscal Accounts'!AC106/'Fiscal Accounts'!AC$120*100</f>
        <v>-1.8427487788753514</v>
      </c>
      <c r="AD102" s="97">
        <f>'Fiscal Accounts'!AD106/'Fiscal Accounts'!AD$120*100</f>
        <v>-6.6651495578273963</v>
      </c>
      <c r="AE102" s="97">
        <f>'Fiscal Accounts'!AE106/'Fiscal Accounts'!AE$120*100</f>
        <v>-4.5711473205377118</v>
      </c>
      <c r="AF102" s="97">
        <f>'Fiscal Accounts'!AF106/'Fiscal Accounts'!AF$120*100</f>
        <v>-3.6388369970334433</v>
      </c>
      <c r="AG102" s="97">
        <f>'Fiscal Accounts'!AG106/'Fiscal Accounts'!AG$120*100</f>
        <v>-1.3156549821037875</v>
      </c>
      <c r="AH102" s="97">
        <f>'Fiscal Accounts'!AH106/'Fiscal Accounts'!AH$120*100</f>
        <v>-0.72456617367311726</v>
      </c>
      <c r="AI102" s="171" t="s">
        <v>159</v>
      </c>
    </row>
    <row r="103" spans="2:36" ht="12" customHeight="1" x14ac:dyDescent="0.2">
      <c r="B103" s="8" t="s">
        <v>160</v>
      </c>
      <c r="C103" s="5">
        <v>-3.9961915489935764</v>
      </c>
      <c r="D103" s="5">
        <v>-4.5582834983070253</v>
      </c>
      <c r="E103" s="5">
        <v>-1.3880579155199235</v>
      </c>
      <c r="F103" s="5">
        <v>-5.6028925630840591</v>
      </c>
      <c r="G103" s="5">
        <v>-8.4273510935419349</v>
      </c>
      <c r="H103" s="5">
        <v>-3.8689317204426241</v>
      </c>
      <c r="I103" s="5">
        <v>-1.8958988089485853</v>
      </c>
      <c r="J103" s="5">
        <v>-0.7391198349266479</v>
      </c>
      <c r="K103" s="97">
        <v>0.53009555417820886</v>
      </c>
      <c r="L103" s="97">
        <v>5.8947744225829372E-4</v>
      </c>
      <c r="M103" s="97">
        <v>-0.36245595245632856</v>
      </c>
      <c r="N103" s="97">
        <v>2.4735799847412566E-2</v>
      </c>
      <c r="O103" s="97">
        <v>1.2681967243675727</v>
      </c>
      <c r="P103" s="97">
        <v>2.4906039064281793</v>
      </c>
      <c r="Q103" s="97">
        <v>2.6846384098485201</v>
      </c>
      <c r="R103" s="97">
        <v>3.3357870422331319</v>
      </c>
      <c r="S103" s="97">
        <v>1.3111211796780951</v>
      </c>
      <c r="T103" s="97">
        <v>2.3765674112161803</v>
      </c>
      <c r="U103" s="97">
        <v>1.910467178218241</v>
      </c>
      <c r="V103" s="97">
        <v>1.3354627352424739</v>
      </c>
      <c r="W103" s="97">
        <v>-0.10833652582711592</v>
      </c>
      <c r="X103" s="97">
        <v>-0.70801746830236678</v>
      </c>
      <c r="Y103" s="97">
        <v>0.40835053029869256</v>
      </c>
      <c r="Z103" s="97">
        <f>'Fiscal Accounts'!Z107/'Fiscal Accounts'!Z$120*100</f>
        <v>2.2276716462031247</v>
      </c>
      <c r="AA103" s="97">
        <f>'Fiscal Accounts'!AA107/'Fiscal Accounts'!AA$120*100</f>
        <v>2.414666688189993</v>
      </c>
      <c r="AB103" s="97">
        <f>'Fiscal Accounts'!AB107/'Fiscal Accounts'!AB$120*100</f>
        <v>3.14282467560745</v>
      </c>
      <c r="AC103" s="97">
        <f>'Fiscal Accounts'!AC107/'Fiscal Accounts'!AC$120*100</f>
        <v>2.537564753828228</v>
      </c>
      <c r="AD103" s="97">
        <f>'Fiscal Accounts'!AD107/'Fiscal Accounts'!AD$120*100</f>
        <v>-0.52548872643630196</v>
      </c>
      <c r="AE103" s="97">
        <f>'Fiscal Accounts'!AE107/'Fiscal Accounts'!AE$120*100</f>
        <v>2.2883336500255225</v>
      </c>
      <c r="AF103" s="97">
        <f>'Fiscal Accounts'!AF107/'Fiscal Accounts'!AF$120*100</f>
        <v>1.5766262246285079</v>
      </c>
      <c r="AG103" s="97">
        <f>'Fiscal Accounts'!AG107/'Fiscal Accounts'!AG$120*100</f>
        <v>3.7078565569718869</v>
      </c>
      <c r="AH103" s="97">
        <f>'Fiscal Accounts'!AH107/'Fiscal Accounts'!AH$120*100</f>
        <v>3.8600666781518238</v>
      </c>
      <c r="AI103" s="172" t="s">
        <v>161</v>
      </c>
    </row>
    <row r="104" spans="2:36" ht="12" customHeight="1" x14ac:dyDescent="0.2">
      <c r="B104" s="8" t="s">
        <v>162</v>
      </c>
      <c r="C104" s="5">
        <v>-9.1262018747234173</v>
      </c>
      <c r="D104" s="5">
        <v>-4.8722777104365056</v>
      </c>
      <c r="E104" s="5">
        <v>-6.6695584539906667</v>
      </c>
      <c r="F104" s="5">
        <v>-7.994739687083162</v>
      </c>
      <c r="G104" s="5">
        <v>-6.9423491238670945</v>
      </c>
      <c r="H104" s="5">
        <v>-0.83480447963827142</v>
      </c>
      <c r="I104" s="5">
        <v>-1.7115183493999937</v>
      </c>
      <c r="J104" s="5">
        <v>-2.0761863679963919</v>
      </c>
      <c r="K104" s="97">
        <v>-2.97993476234294</v>
      </c>
      <c r="L104" s="97">
        <v>-2.1554859424706798</v>
      </c>
      <c r="M104" s="97">
        <v>-0.60562678779326162</v>
      </c>
      <c r="N104" s="97">
        <v>-1.3095987716461155</v>
      </c>
      <c r="O104" s="97">
        <v>-0.26708837612450392</v>
      </c>
      <c r="P104" s="97">
        <v>-0.50028075784251291</v>
      </c>
      <c r="Q104" s="97">
        <v>-0.88285678688658598</v>
      </c>
      <c r="R104" s="97">
        <v>-2.6786647487437953</v>
      </c>
      <c r="S104" s="97">
        <v>-3.8971890076461979</v>
      </c>
      <c r="T104" s="97">
        <v>0.28822766913123832</v>
      </c>
      <c r="U104" s="97">
        <v>-0.36213378981841254</v>
      </c>
      <c r="V104" s="97">
        <v>-0.32703801127999305</v>
      </c>
      <c r="W104" s="97">
        <v>-1.7484208652664972</v>
      </c>
      <c r="X104" s="97">
        <v>-2.2972045664030531</v>
      </c>
      <c r="Y104" s="97">
        <v>-1.363655117314688</v>
      </c>
      <c r="Z104" s="97">
        <f>'Fiscal Accounts'!Z108/'Fiscal Accounts'!Z$120*100</f>
        <v>0.65080718814598326</v>
      </c>
      <c r="AA104" s="97">
        <f>'Fiscal Accounts'!AA108/'Fiscal Accounts'!AA$120*100</f>
        <v>5.7487027699398265E-2</v>
      </c>
      <c r="AB104" s="97">
        <f>'Fiscal Accounts'!AB108/'Fiscal Accounts'!AB$120*100</f>
        <v>0.61870992548283754</v>
      </c>
      <c r="AC104" s="97">
        <f>'Fiscal Accounts'!AC108/'Fiscal Accounts'!AC$120*100</f>
        <v>0.20994107981027124</v>
      </c>
      <c r="AD104" s="97">
        <f>'Fiscal Accounts'!AD108/'Fiscal Accounts'!AD$120*100</f>
        <v>-4.5882335391358202</v>
      </c>
      <c r="AE104" s="97">
        <f>'Fiscal Accounts'!AE108/'Fiscal Accounts'!AE$120*100</f>
        <v>-2.6521026570903987</v>
      </c>
      <c r="AF104" s="97">
        <f>'Fiscal Accounts'!AF108/'Fiscal Accounts'!AF$120*100</f>
        <v>-1.795638656873275</v>
      </c>
      <c r="AG104" s="97">
        <f>'Fiscal Accounts'!AG108/'Fiscal Accounts'!AG$120*100</f>
        <v>0.69247996290040759</v>
      </c>
      <c r="AH104" s="97">
        <f>'Fiscal Accounts'!AH108/'Fiscal Accounts'!AH$120*100</f>
        <v>1.4383797903650264</v>
      </c>
      <c r="AI104" s="172" t="s">
        <v>163</v>
      </c>
    </row>
    <row r="105" spans="2:36" ht="12" customHeight="1" x14ac:dyDescent="0.2">
      <c r="B105" s="8" t="s">
        <v>164</v>
      </c>
      <c r="C105" s="5"/>
      <c r="D105" s="5"/>
      <c r="E105" s="5"/>
      <c r="F105" s="5"/>
      <c r="G105" s="5"/>
      <c r="H105" s="5"/>
      <c r="I105" s="5"/>
      <c r="J105" s="5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>
        <v>0.53147878477633415</v>
      </c>
      <c r="W105" s="97">
        <v>1.0515079791839448</v>
      </c>
      <c r="X105" s="97">
        <v>0.66608253753477076</v>
      </c>
      <c r="Y105" s="97">
        <v>0.83397769734111327</v>
      </c>
      <c r="Z105" s="97">
        <f>'Fiscal Accounts'!Z109/'Fiscal Accounts'!Z$120*100</f>
        <v>0.71061652493575744</v>
      </c>
      <c r="AA105" s="97">
        <f>'Fiscal Accounts'!AA109/'Fiscal Accounts'!AA$120*100</f>
        <v>1.4125730348518113</v>
      </c>
      <c r="AB105" s="97">
        <f>'Fiscal Accounts'!AB109/'Fiscal Accounts'!AB$120*100</f>
        <v>2.9768422384422717</v>
      </c>
      <c r="AC105" s="97">
        <f>'Fiscal Accounts'!AC109/'Fiscal Accounts'!AC$120*100</f>
        <v>0.94481166821174423</v>
      </c>
      <c r="AD105" s="97">
        <f>'Fiscal Accounts'!AD109/'Fiscal Accounts'!AD$120*100</f>
        <v>0.47059996720086639</v>
      </c>
      <c r="AE105" s="97">
        <f>'Fiscal Accounts'!AE109/'Fiscal Accounts'!AE$120*100</f>
        <v>3.8911466410869373</v>
      </c>
      <c r="AF105" s="97">
        <f>'Fiscal Accounts'!AF109/'Fiscal Accounts'!AF$120*100</f>
        <v>0.67470640218092015</v>
      </c>
      <c r="AG105" s="97">
        <f>'Fiscal Accounts'!AG109/'Fiscal Accounts'!AG$120*100</f>
        <v>2.0430937159246607</v>
      </c>
      <c r="AH105" s="97">
        <f>'Fiscal Accounts'!AH109/'Fiscal Accounts'!AH$120*100</f>
        <v>2.3194670989636181</v>
      </c>
      <c r="AI105" s="171" t="s">
        <v>165</v>
      </c>
    </row>
    <row r="106" spans="2:36" ht="12" customHeight="1" x14ac:dyDescent="0.2">
      <c r="B106" s="8" t="s">
        <v>166</v>
      </c>
      <c r="C106" s="5"/>
      <c r="D106" s="5"/>
      <c r="E106" s="5"/>
      <c r="F106" s="5"/>
      <c r="G106" s="5"/>
      <c r="H106" s="5"/>
      <c r="I106" s="5"/>
      <c r="J106" s="5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>
        <v>61.612996471481949</v>
      </c>
      <c r="W106" s="97">
        <v>69.359326782737952</v>
      </c>
      <c r="X106" s="97">
        <v>71.372455478732874</v>
      </c>
      <c r="Y106" s="97">
        <v>71.898837567549947</v>
      </c>
      <c r="Z106" s="97">
        <f>'Fiscal Accounts'!Z110/'Fiscal Accounts'!Z$120*100</f>
        <v>71.725724385884163</v>
      </c>
      <c r="AA106" s="97">
        <f>'Fiscal Accounts'!AA110/'Fiscal Accounts'!AA$120*100</f>
        <v>68.762646374137518</v>
      </c>
      <c r="AB106" s="97">
        <f>'Fiscal Accounts'!AB110/'Fiscal Accounts'!AB$120*100</f>
        <v>63.694098058638026</v>
      </c>
      <c r="AC106" s="97">
        <f>'Fiscal Accounts'!AC110/'Fiscal Accounts'!AC$120*100</f>
        <v>64.043586848101882</v>
      </c>
      <c r="AD106" s="97">
        <f>'Fiscal Accounts'!AD110/'Fiscal Accounts'!AD$120*100</f>
        <v>73.471554596317304</v>
      </c>
      <c r="AE106" s="97">
        <f>'Fiscal Accounts'!AE110/'Fiscal Accounts'!AE$120*100</f>
        <v>70.194635346217211</v>
      </c>
      <c r="AF106" s="97">
        <f>'Fiscal Accounts'!AF110/'Fiscal Accounts'!AF$120*100</f>
        <v>63.455150877776866</v>
      </c>
      <c r="AG106" s="97">
        <f>'Fiscal Accounts'!AG110/'Fiscal Accounts'!AG$120*100</f>
        <v>55.462462434992602</v>
      </c>
      <c r="AH106" s="97">
        <f>'Fiscal Accounts'!AH110/'Fiscal Accounts'!AH$120*100</f>
        <v>51.894286542289869</v>
      </c>
      <c r="AI106" s="171" t="s">
        <v>167</v>
      </c>
    </row>
    <row r="107" spans="2:36" s="9" customFormat="1" ht="12" customHeight="1" x14ac:dyDescent="0.2">
      <c r="B107" s="8" t="s">
        <v>168</v>
      </c>
      <c r="C107" s="5">
        <v>4.7960862801893498</v>
      </c>
      <c r="D107" s="5">
        <v>7.5166188816975374</v>
      </c>
      <c r="E107" s="5">
        <v>12.802325894459734</v>
      </c>
      <c r="F107" s="5">
        <v>34.792231236195811</v>
      </c>
      <c r="G107" s="5">
        <v>51.539844344280183</v>
      </c>
      <c r="H107" s="5">
        <v>55.658018811392814</v>
      </c>
      <c r="I107" s="5">
        <v>56.767495026466797</v>
      </c>
      <c r="J107" s="5">
        <v>63.768683584618699</v>
      </c>
      <c r="K107" s="97">
        <v>60.278767579666528</v>
      </c>
      <c r="L107" s="97">
        <v>64.097898394975104</v>
      </c>
      <c r="M107" s="97">
        <v>60.243086028249294</v>
      </c>
      <c r="N107" s="97">
        <v>57.474657508621149</v>
      </c>
      <c r="O107" s="97">
        <v>58.207960031013897</v>
      </c>
      <c r="P107" s="97">
        <v>56.688133236455485</v>
      </c>
      <c r="Q107" s="97">
        <v>53.549095591704308</v>
      </c>
      <c r="R107" s="97">
        <v>55.139818265851723</v>
      </c>
      <c r="S107" s="97">
        <v>59.666471288715783</v>
      </c>
      <c r="T107" s="97">
        <v>57.719608944530975</v>
      </c>
      <c r="U107" s="97">
        <v>59.412607922375457</v>
      </c>
      <c r="V107" s="97">
        <v>62.144475256258289</v>
      </c>
      <c r="W107" s="97">
        <v>70.410834761921905</v>
      </c>
      <c r="X107" s="97">
        <v>72.038538016267651</v>
      </c>
      <c r="Y107" s="97">
        <v>72.732815264891059</v>
      </c>
      <c r="Z107" s="97">
        <f>'Fiscal Accounts'!Z111/'Fiscal Accounts'!Z$120*100</f>
        <v>72.436340910819922</v>
      </c>
      <c r="AA107" s="97">
        <f>'Fiscal Accounts'!AA111/'Fiscal Accounts'!AA$120*100</f>
        <v>70.175219408989321</v>
      </c>
      <c r="AB107" s="97">
        <f>'Fiscal Accounts'!AB111/'Fiscal Accounts'!AB$120*100</f>
        <v>66.670940297080293</v>
      </c>
      <c r="AC107" s="97">
        <f>'Fiscal Accounts'!AC111/'Fiscal Accounts'!AC$120*100</f>
        <v>64.988398516313623</v>
      </c>
      <c r="AD107" s="97">
        <f>'Fiscal Accounts'!AD111/'Fiscal Accounts'!AD$120*100</f>
        <v>73.942154563518159</v>
      </c>
      <c r="AE107" s="97">
        <f>'Fiscal Accounts'!AE111/'Fiscal Accounts'!AE$120*100</f>
        <v>74.085781987304159</v>
      </c>
      <c r="AF107" s="97">
        <f>'Fiscal Accounts'!AF111/'Fiscal Accounts'!AF$120*100</f>
        <v>64.129857279957776</v>
      </c>
      <c r="AG107" s="97">
        <f>'Fiscal Accounts'!AG111/'Fiscal Accounts'!AG$120*100</f>
        <v>57.505556150917258</v>
      </c>
      <c r="AH107" s="97">
        <f>'Fiscal Accounts'!AH111/'Fiscal Accounts'!AH$120*100</f>
        <v>54.213753641253483</v>
      </c>
      <c r="AI107" s="171" t="s">
        <v>169</v>
      </c>
      <c r="AJ107" s="1"/>
    </row>
    <row r="108" spans="2:36" s="9" customFormat="1" ht="11.25" customHeight="1" x14ac:dyDescent="0.2">
      <c r="B108" s="35" t="s">
        <v>170</v>
      </c>
      <c r="C108" s="29">
        <v>4.7960862801893498</v>
      </c>
      <c r="D108" s="29">
        <v>7.5166188816975374</v>
      </c>
      <c r="E108" s="29">
        <v>12.802325894459734</v>
      </c>
      <c r="F108" s="29">
        <v>34.792231236195811</v>
      </c>
      <c r="G108" s="29">
        <v>51.539844344280183</v>
      </c>
      <c r="H108" s="29">
        <v>55.658018811392814</v>
      </c>
      <c r="I108" s="29">
        <v>56.767495026466797</v>
      </c>
      <c r="J108" s="29">
        <v>63.768683584618699</v>
      </c>
      <c r="K108" s="93">
        <v>60.278767579666528</v>
      </c>
      <c r="L108" s="93">
        <v>64.097898394975104</v>
      </c>
      <c r="M108" s="93">
        <v>60.243086028249294</v>
      </c>
      <c r="N108" s="93">
        <v>57.474657508621149</v>
      </c>
      <c r="O108" s="93">
        <v>58.207960031013897</v>
      </c>
      <c r="P108" s="93">
        <v>53.748500021848365</v>
      </c>
      <c r="Q108" s="93">
        <v>50.711114573729276</v>
      </c>
      <c r="R108" s="93">
        <v>51.757880679720039</v>
      </c>
      <c r="S108" s="93">
        <v>55.664982446362309</v>
      </c>
      <c r="T108" s="93">
        <v>54.043329718396514</v>
      </c>
      <c r="U108" s="93">
        <v>55.681012525467501</v>
      </c>
      <c r="V108" s="93">
        <v>58.112337811601456</v>
      </c>
      <c r="W108" s="93">
        <v>61.72856729277688</v>
      </c>
      <c r="X108" s="93">
        <v>66.119049300910433</v>
      </c>
      <c r="Y108" s="93">
        <v>68.760856436088972</v>
      </c>
      <c r="Z108" s="93">
        <f>'Fiscal Accounts'!Z112/'Fiscal Accounts'!Z$120*100</f>
        <v>68.743996549731648</v>
      </c>
      <c r="AA108" s="93">
        <f>'Fiscal Accounts'!AA112/'Fiscal Accounts'!AA$120*100</f>
        <v>66.904828079703378</v>
      </c>
      <c r="AB108" s="93">
        <f>'Fiscal Accounts'!AB112/'Fiscal Accounts'!AB$120*100</f>
        <v>63.938088639229044</v>
      </c>
      <c r="AC108" s="93">
        <f>'Fiscal Accounts'!AC112/'Fiscal Accounts'!AC$120*100</f>
        <v>62.509811244832569</v>
      </c>
      <c r="AD108" s="93">
        <f>'Fiscal Accounts'!AD112/'Fiscal Accounts'!AD$120*100</f>
        <v>70.968404480515375</v>
      </c>
      <c r="AE108" s="93">
        <f>'Fiscal Accounts'!AE112/'Fiscal Accounts'!AE$120*100</f>
        <v>71.128062591172309</v>
      </c>
      <c r="AF108" s="93">
        <f>'Fiscal Accounts'!AF112/'Fiscal Accounts'!AF$120*100</f>
        <v>61.691178209977963</v>
      </c>
      <c r="AG108" s="93">
        <f>'Fiscal Accounts'!AG112/'Fiscal Accounts'!AG$120*100</f>
        <v>55.75704464707195</v>
      </c>
      <c r="AH108" s="93">
        <f>'Fiscal Accounts'!AH112/'Fiscal Accounts'!AH$120*100</f>
        <v>52.87890478613204</v>
      </c>
      <c r="AI108" s="173" t="s">
        <v>171</v>
      </c>
      <c r="AJ108" s="1"/>
    </row>
    <row r="109" spans="2:36" s="9" customFormat="1" ht="11.25" customHeight="1" x14ac:dyDescent="0.2">
      <c r="B109" s="37" t="s">
        <v>172</v>
      </c>
      <c r="C109" s="29">
        <v>0</v>
      </c>
      <c r="D109" s="29">
        <v>0.4130455202150547</v>
      </c>
      <c r="E109" s="29">
        <v>4.4691127198755529</v>
      </c>
      <c r="F109" s="29">
        <v>24.759306314640721</v>
      </c>
      <c r="G109" s="29">
        <v>36.377355995895257</v>
      </c>
      <c r="H109" s="29">
        <v>38.830613929830356</v>
      </c>
      <c r="I109" s="29">
        <v>40.011844681842732</v>
      </c>
      <c r="J109" s="29">
        <v>45.105637309739322</v>
      </c>
      <c r="K109" s="93">
        <v>42.80087112318914</v>
      </c>
      <c r="L109" s="93">
        <v>42.711620852529045</v>
      </c>
      <c r="M109" s="93">
        <v>41.42709969603338</v>
      </c>
      <c r="N109" s="93">
        <v>40.018678184626012</v>
      </c>
      <c r="O109" s="93">
        <v>40.707283774239599</v>
      </c>
      <c r="P109" s="93">
        <v>39.981776882431646</v>
      </c>
      <c r="Q109" s="93">
        <v>38.272954466666391</v>
      </c>
      <c r="R109" s="93">
        <v>36.597843878066023</v>
      </c>
      <c r="S109" s="93">
        <v>35.797510122979979</v>
      </c>
      <c r="T109" s="93">
        <v>32.414198219418786</v>
      </c>
      <c r="U109" s="93">
        <v>33.055264790004891</v>
      </c>
      <c r="V109" s="93">
        <v>34.115506081451649</v>
      </c>
      <c r="W109" s="93">
        <v>37.099916451834417</v>
      </c>
      <c r="X109" s="93">
        <v>38.603800673822562</v>
      </c>
      <c r="Y109" s="93">
        <v>36.319670433215506</v>
      </c>
      <c r="Z109" s="93">
        <f>'Fiscal Accounts'!Z113/'Fiscal Accounts'!Z$120*100</f>
        <v>36.050358229394227</v>
      </c>
      <c r="AA109" s="93">
        <f>'Fiscal Accounts'!AA113/'Fiscal Accounts'!AA$120*100</f>
        <v>35.271682210573871</v>
      </c>
      <c r="AB109" s="93">
        <f>'Fiscal Accounts'!AB113/'Fiscal Accounts'!AB$120*100</f>
        <v>34.024904696835897</v>
      </c>
      <c r="AC109" s="93">
        <f>'Fiscal Accounts'!AC113/'Fiscal Accounts'!AC$120*100</f>
        <v>34.002501628774795</v>
      </c>
      <c r="AD109" s="93">
        <f>'Fiscal Accounts'!AD113/'Fiscal Accounts'!AD$120*100</f>
        <v>38.091617665256493</v>
      </c>
      <c r="AE109" s="93">
        <f>'Fiscal Accounts'!AE113/'Fiscal Accounts'!AE$120*100</f>
        <v>36.368483699966575</v>
      </c>
      <c r="AF109" s="93">
        <f>'Fiscal Accounts'!AF113/'Fiscal Accounts'!AF$120*100</f>
        <v>33.156522876232522</v>
      </c>
      <c r="AG109" s="93">
        <f>'Fiscal Accounts'!AG113/'Fiscal Accounts'!AG$120*100</f>
        <v>30.60875377625462</v>
      </c>
      <c r="AH109" s="93">
        <f>'Fiscal Accounts'!AH113/'Fiscal Accounts'!AH$120*100</f>
        <v>30.748716654322251</v>
      </c>
      <c r="AI109" s="174" t="s">
        <v>173</v>
      </c>
      <c r="AJ109" s="1"/>
    </row>
    <row r="110" spans="2:36" s="9" customFormat="1" ht="11.25" customHeight="1" x14ac:dyDescent="0.2">
      <c r="B110" s="37" t="s">
        <v>174</v>
      </c>
      <c r="C110" s="29">
        <v>4.7960862801893498</v>
      </c>
      <c r="D110" s="29">
        <v>7.1035733614824821</v>
      </c>
      <c r="E110" s="29">
        <v>8.3332131745841806</v>
      </c>
      <c r="F110" s="29">
        <v>10.032924921555084</v>
      </c>
      <c r="G110" s="29">
        <v>15.162488348384928</v>
      </c>
      <c r="H110" s="29">
        <v>16.827404881562469</v>
      </c>
      <c r="I110" s="29">
        <v>16.755650344624065</v>
      </c>
      <c r="J110" s="29">
        <v>18.663046274879381</v>
      </c>
      <c r="K110" s="93">
        <v>17.477896456477389</v>
      </c>
      <c r="L110" s="93">
        <v>21.386277542446066</v>
      </c>
      <c r="M110" s="93">
        <v>18.81598633221591</v>
      </c>
      <c r="N110" s="93">
        <v>17.455979323995148</v>
      </c>
      <c r="O110" s="93">
        <v>17.500676256774295</v>
      </c>
      <c r="P110" s="93">
        <v>13.766723139416722</v>
      </c>
      <c r="Q110" s="93">
        <v>12.438160107062885</v>
      </c>
      <c r="R110" s="93">
        <v>15.160036801654018</v>
      </c>
      <c r="S110" s="93">
        <v>19.867472323382326</v>
      </c>
      <c r="T110" s="93">
        <v>21.629131498977731</v>
      </c>
      <c r="U110" s="93">
        <v>22.62574773546261</v>
      </c>
      <c r="V110" s="93">
        <v>23.9968317301498</v>
      </c>
      <c r="W110" s="93">
        <v>24.628650840942459</v>
      </c>
      <c r="X110" s="93">
        <v>27.515248627087878</v>
      </c>
      <c r="Y110" s="93">
        <v>32.441186002873465</v>
      </c>
      <c r="Z110" s="93">
        <f>'Fiscal Accounts'!Z114/'Fiscal Accounts'!Z$120*100</f>
        <v>32.693638320337406</v>
      </c>
      <c r="AA110" s="93">
        <f>'Fiscal Accounts'!AA114/'Fiscal Accounts'!AA$120*100</f>
        <v>31.633145869129503</v>
      </c>
      <c r="AB110" s="93">
        <f>'Fiscal Accounts'!AB114/'Fiscal Accounts'!AB$120*100</f>
        <v>29.913183942393147</v>
      </c>
      <c r="AC110" s="93">
        <f>'Fiscal Accounts'!AC114/'Fiscal Accounts'!AC$120*100</f>
        <v>28.507309616057778</v>
      </c>
      <c r="AD110" s="93">
        <f>'Fiscal Accounts'!AD114/'Fiscal Accounts'!AD$120*100</f>
        <v>32.876786815258875</v>
      </c>
      <c r="AE110" s="93">
        <f>'Fiscal Accounts'!AE114/'Fiscal Accounts'!AE$120*100</f>
        <v>34.759578891205727</v>
      </c>
      <c r="AF110" s="93">
        <f>'Fiscal Accounts'!AF114/'Fiscal Accounts'!AF$120*100</f>
        <v>28.53465533374543</v>
      </c>
      <c r="AG110" s="93">
        <f>'Fiscal Accounts'!AG114/'Fiscal Accounts'!AG$120*100</f>
        <v>25.148290870817331</v>
      </c>
      <c r="AH110" s="93">
        <f>'Fiscal Accounts'!AH114/'Fiscal Accounts'!AH$120*100</f>
        <v>22.130188131809788</v>
      </c>
      <c r="AI110" s="174" t="s">
        <v>175</v>
      </c>
      <c r="AJ110" s="1"/>
    </row>
    <row r="111" spans="2:36" s="9" customFormat="1" ht="11.25" customHeight="1" x14ac:dyDescent="0.2">
      <c r="B111" s="35" t="s">
        <v>176</v>
      </c>
      <c r="C111" s="29"/>
      <c r="D111" s="29"/>
      <c r="E111" s="29"/>
      <c r="F111" s="29"/>
      <c r="G111" s="29"/>
      <c r="H111" s="29"/>
      <c r="I111" s="29"/>
      <c r="J111" s="29"/>
      <c r="K111" s="93"/>
      <c r="L111" s="93"/>
      <c r="M111" s="93"/>
      <c r="N111" s="93"/>
      <c r="O111" s="93"/>
      <c r="P111" s="93">
        <v>2.939633214607114</v>
      </c>
      <c r="Q111" s="93">
        <v>2.8379810179750384</v>
      </c>
      <c r="R111" s="93">
        <v>3.3819375861316892</v>
      </c>
      <c r="S111" s="93">
        <v>4.0014888423534716</v>
      </c>
      <c r="T111" s="93">
        <v>3.6762792261344601</v>
      </c>
      <c r="U111" s="93">
        <v>3.7315953969079634</v>
      </c>
      <c r="V111" s="93">
        <v>4.032137444656839</v>
      </c>
      <c r="W111" s="93">
        <v>8.6822674691450246</v>
      </c>
      <c r="X111" s="93">
        <v>5.9194887153572013</v>
      </c>
      <c r="Y111" s="93">
        <v>3.9719588288020948</v>
      </c>
      <c r="Z111" s="93">
        <f>'Fiscal Accounts'!Z115/'Fiscal Accounts'!Z$120*100</f>
        <v>3.6923443610882782</v>
      </c>
      <c r="AA111" s="93">
        <f>'Fiscal Accounts'!AA115/'Fiscal Accounts'!AA$120*100</f>
        <v>3.2703913292859479</v>
      </c>
      <c r="AB111" s="93">
        <f>'Fiscal Accounts'!AB115/'Fiscal Accounts'!AB$120*100</f>
        <v>2.7328516578512541</v>
      </c>
      <c r="AC111" s="93">
        <f>'Fiscal Accounts'!AC115/'Fiscal Accounts'!AC$120*100</f>
        <v>2.478587271481044</v>
      </c>
      <c r="AD111" s="93">
        <f>'Fiscal Accounts'!AD115/'Fiscal Accounts'!AD$120*100</f>
        <v>2.9737500830027903</v>
      </c>
      <c r="AE111" s="93">
        <f>'Fiscal Accounts'!AE115/'Fiscal Accounts'!AE$120*100</f>
        <v>2.9577193961318504</v>
      </c>
      <c r="AF111" s="93">
        <f>'Fiscal Accounts'!AF115/'Fiscal Accounts'!AF$120*100</f>
        <v>2.4386790699798202</v>
      </c>
      <c r="AG111" s="93">
        <f>'Fiscal Accounts'!AG115/'Fiscal Accounts'!AG$120*100</f>
        <v>1.7485115038453063</v>
      </c>
      <c r="AH111" s="93">
        <f>'Fiscal Accounts'!AH115/'Fiscal Accounts'!AH$120*100</f>
        <v>1.3348536432347544</v>
      </c>
      <c r="AI111" s="173" t="s">
        <v>177</v>
      </c>
      <c r="AJ111" s="1"/>
    </row>
    <row r="112" spans="2:36" s="9" customFormat="1" ht="11.25" customHeight="1" x14ac:dyDescent="0.2">
      <c r="B112" s="37" t="s">
        <v>178</v>
      </c>
      <c r="C112" s="29"/>
      <c r="D112" s="29"/>
      <c r="E112" s="29"/>
      <c r="F112" s="29"/>
      <c r="G112" s="29"/>
      <c r="H112" s="29"/>
      <c r="I112" s="29"/>
      <c r="J112" s="29"/>
      <c r="K112" s="93"/>
      <c r="L112" s="93"/>
      <c r="M112" s="93"/>
      <c r="N112" s="93"/>
      <c r="O112" s="93"/>
      <c r="P112" s="93"/>
      <c r="Q112" s="93"/>
      <c r="R112" s="93"/>
      <c r="S112" s="93"/>
      <c r="T112" s="93">
        <v>1.1879206984681263E-2</v>
      </c>
      <c r="U112" s="93">
        <v>1.6751801668377087E-2</v>
      </c>
      <c r="V112" s="93">
        <v>2.1599754712152447E-2</v>
      </c>
      <c r="W112" s="93">
        <v>2.8959539974088858E-2</v>
      </c>
      <c r="X112" s="93">
        <v>6.1268129289393902E-2</v>
      </c>
      <c r="Y112" s="93">
        <v>6.553687868888014E-2</v>
      </c>
      <c r="Z112" s="93">
        <f>'Fiscal Accounts'!Z116/'Fiscal Accounts'!Z$120*100</f>
        <v>6.1189322395860474E-2</v>
      </c>
      <c r="AA112" s="93">
        <f>'Fiscal Accounts'!AA116/'Fiscal Accounts'!AA$120*100</f>
        <v>5.3332628735502548E-2</v>
      </c>
      <c r="AB112" s="93">
        <f>'Fiscal Accounts'!AB116/'Fiscal Accounts'!AB$120*100</f>
        <v>4.3091977930499202E-2</v>
      </c>
      <c r="AC112" s="93">
        <f>'Fiscal Accounts'!AC116/'Fiscal Accounts'!AC$120*100</f>
        <v>3.3968239732291405E-2</v>
      </c>
      <c r="AD112" s="93">
        <f>'Fiscal Accounts'!AD116/'Fiscal Accounts'!AD$120*100</f>
        <v>2.609476115939878E-2</v>
      </c>
      <c r="AE112" s="93">
        <f>'Fiscal Accounts'!AE116/'Fiscal Accounts'!AE$120*100</f>
        <v>1.6868337651437613E-2</v>
      </c>
      <c r="AF112" s="93">
        <f>'Fiscal Accounts'!AF116/'Fiscal Accounts'!AF$120*100</f>
        <v>9.5061276416858308E-3</v>
      </c>
      <c r="AG112" s="93">
        <f>'Fiscal Accounts'!AG116/'Fiscal Accounts'!AG$120*100</f>
        <v>4.2614423578599195E-3</v>
      </c>
      <c r="AH112" s="93">
        <f>'Fiscal Accounts'!AH116/'Fiscal Accounts'!AH$120*100</f>
        <v>9.5320565710833611E-4</v>
      </c>
      <c r="AI112" s="174" t="s">
        <v>179</v>
      </c>
      <c r="AJ112" s="1"/>
    </row>
    <row r="113" spans="2:36" s="9" customFormat="1" ht="11.25" customHeight="1" x14ac:dyDescent="0.2">
      <c r="B113" s="37" t="s">
        <v>180</v>
      </c>
      <c r="C113" s="29"/>
      <c r="D113" s="29"/>
      <c r="E113" s="29"/>
      <c r="F113" s="29"/>
      <c r="G113" s="29"/>
      <c r="H113" s="29"/>
      <c r="I113" s="29"/>
      <c r="J113" s="29"/>
      <c r="K113" s="93"/>
      <c r="L113" s="93"/>
      <c r="M113" s="93"/>
      <c r="N113" s="93"/>
      <c r="O113" s="93"/>
      <c r="P113" s="93">
        <v>2.939633214607114</v>
      </c>
      <c r="Q113" s="93">
        <v>2.8379810179750384</v>
      </c>
      <c r="R113" s="93">
        <v>3.3819375861316892</v>
      </c>
      <c r="S113" s="93">
        <v>4.0014888423534716</v>
      </c>
      <c r="T113" s="93">
        <v>3.6644000191497788</v>
      </c>
      <c r="U113" s="93">
        <v>3.7148435952395866</v>
      </c>
      <c r="V113" s="93">
        <v>4.0105376899446865</v>
      </c>
      <c r="W113" s="93">
        <v>3.8016448349030516</v>
      </c>
      <c r="X113" s="93">
        <v>3.9088253904180066</v>
      </c>
      <c r="Y113" s="93">
        <v>3.9064219501132147</v>
      </c>
      <c r="Z113" s="93">
        <f>'Fiscal Accounts'!Z117/'Fiscal Accounts'!Z$120*100</f>
        <v>3.631155038692417</v>
      </c>
      <c r="AA113" s="93">
        <f>'Fiscal Accounts'!AA117/'Fiscal Accounts'!AA$120*100</f>
        <v>3.2170587005504458</v>
      </c>
      <c r="AB113" s="93">
        <f>'Fiscal Accounts'!AB117/'Fiscal Accounts'!AB$120*100</f>
        <v>2.6897596799207548</v>
      </c>
      <c r="AC113" s="93">
        <f>'Fiscal Accounts'!AC117/'Fiscal Accounts'!AC$120*100</f>
        <v>2.4446190317487524</v>
      </c>
      <c r="AD113" s="93">
        <f>'Fiscal Accounts'!AD117/'Fiscal Accounts'!AD$120*100</f>
        <v>2.9476553218433916</v>
      </c>
      <c r="AE113" s="93">
        <f>'Fiscal Accounts'!AE117/'Fiscal Accounts'!AE$120*100</f>
        <v>2.9408510584804133</v>
      </c>
      <c r="AF113" s="93">
        <f>'Fiscal Accounts'!AF117/'Fiscal Accounts'!AF$120*100</f>
        <v>2.4291729423381345</v>
      </c>
      <c r="AG113" s="93">
        <f>'Fiscal Accounts'!AG117/'Fiscal Accounts'!AG$120*100</f>
        <v>1.7442500614874463</v>
      </c>
      <c r="AH113" s="93">
        <f>'Fiscal Accounts'!AH117/'Fiscal Accounts'!AH$120*100</f>
        <v>1.3339004375776462</v>
      </c>
      <c r="AI113" s="174" t="s">
        <v>181</v>
      </c>
      <c r="AJ113" s="1"/>
    </row>
    <row r="114" spans="2:36" ht="11.25" customHeight="1" x14ac:dyDescent="0.2">
      <c r="B114" s="46" t="s">
        <v>182</v>
      </c>
      <c r="C114" s="47"/>
      <c r="D114" s="47"/>
      <c r="E114" s="47"/>
      <c r="F114" s="47"/>
      <c r="G114" s="47"/>
      <c r="H114" s="47"/>
      <c r="I114" s="47"/>
      <c r="J114" s="47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5">
        <v>4.8516630942678836</v>
      </c>
      <c r="X114" s="95">
        <v>1.9493951956498001</v>
      </c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175" t="s">
        <v>183</v>
      </c>
    </row>
    <row r="115" spans="2:36" ht="7.5" customHeight="1" x14ac:dyDescent="0.2">
      <c r="B115" s="48"/>
      <c r="C115" s="44"/>
      <c r="D115" s="44"/>
      <c r="E115" s="44"/>
      <c r="F115" s="44"/>
      <c r="G115" s="44"/>
      <c r="H115" s="44"/>
      <c r="I115" s="44"/>
      <c r="J115" s="44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49"/>
    </row>
    <row r="116" spans="2:36" s="9" customFormat="1" ht="13.5" thickBot="1" x14ac:dyDescent="0.25">
      <c r="B116" s="50" t="s">
        <v>184</v>
      </c>
      <c r="C116" s="51">
        <v>100</v>
      </c>
      <c r="D116" s="51">
        <v>100</v>
      </c>
      <c r="E116" s="51">
        <v>100</v>
      </c>
      <c r="F116" s="51">
        <v>100</v>
      </c>
      <c r="G116" s="51">
        <v>100</v>
      </c>
      <c r="H116" s="51">
        <v>100</v>
      </c>
      <c r="I116" s="51">
        <v>100</v>
      </c>
      <c r="J116" s="51">
        <v>100</v>
      </c>
      <c r="K116" s="99">
        <v>100</v>
      </c>
      <c r="L116" s="99">
        <v>100</v>
      </c>
      <c r="M116" s="99">
        <v>100</v>
      </c>
      <c r="N116" s="99">
        <v>100</v>
      </c>
      <c r="O116" s="99">
        <v>100</v>
      </c>
      <c r="P116" s="99">
        <v>100</v>
      </c>
      <c r="Q116" s="99">
        <v>100</v>
      </c>
      <c r="R116" s="99">
        <v>100</v>
      </c>
      <c r="S116" s="99">
        <v>100</v>
      </c>
      <c r="T116" s="99">
        <v>100</v>
      </c>
      <c r="U116" s="99">
        <v>100</v>
      </c>
      <c r="V116" s="99">
        <v>100</v>
      </c>
      <c r="W116" s="99">
        <v>100</v>
      </c>
      <c r="X116" s="99">
        <v>100</v>
      </c>
      <c r="Y116" s="99">
        <v>100</v>
      </c>
      <c r="Z116" s="99">
        <f>'Fiscal Accounts'!Z120/'Fiscal Accounts'!Z$120*100</f>
        <v>100</v>
      </c>
      <c r="AA116" s="99">
        <f>'Fiscal Accounts'!AA120/'Fiscal Accounts'!AA$120*100</f>
        <v>100</v>
      </c>
      <c r="AB116" s="99">
        <f>'Fiscal Accounts'!AB120/'Fiscal Accounts'!AB$120*100</f>
        <v>100</v>
      </c>
      <c r="AC116" s="99">
        <f>'Fiscal Accounts'!AC120/'Fiscal Accounts'!AC$120*100</f>
        <v>100</v>
      </c>
      <c r="AD116" s="99">
        <f>'Fiscal Accounts'!AD120/'Fiscal Accounts'!AD$120*100</f>
        <v>100</v>
      </c>
      <c r="AE116" s="99">
        <f>'Fiscal Accounts'!AE120/'Fiscal Accounts'!AE$120*100</f>
        <v>100</v>
      </c>
      <c r="AF116" s="99">
        <f>'Fiscal Accounts'!AF120/'Fiscal Accounts'!AF$120*100</f>
        <v>100</v>
      </c>
      <c r="AG116" s="99">
        <f>'Fiscal Accounts'!AG120/'Fiscal Accounts'!AG$120*100</f>
        <v>100</v>
      </c>
      <c r="AH116" s="99">
        <f>'Fiscal Accounts'!AH120/'Fiscal Accounts'!AH$120*100</f>
        <v>100</v>
      </c>
      <c r="AI116" s="176" t="s">
        <v>185</v>
      </c>
      <c r="AJ116" s="1"/>
    </row>
    <row r="117" spans="2:36" ht="12.75" customHeight="1" x14ac:dyDescent="0.2">
      <c r="B117" s="52"/>
      <c r="AH117" s="186"/>
    </row>
    <row r="118" spans="2:36" x14ac:dyDescent="0.2">
      <c r="AH118" s="187"/>
    </row>
    <row r="120" spans="2:36" x14ac:dyDescent="0.2">
      <c r="AB120" s="100"/>
      <c r="AC120" s="100"/>
      <c r="AD120" s="100"/>
      <c r="AE120" s="100"/>
      <c r="AF120" s="100"/>
      <c r="AG120" s="100"/>
      <c r="AH120" s="100"/>
    </row>
    <row r="124" spans="2:36" x14ac:dyDescent="0.2">
      <c r="Q124" s="53"/>
      <c r="R124" s="53"/>
      <c r="S124" s="53"/>
      <c r="T124" s="54"/>
      <c r="U124" s="54"/>
      <c r="V124" s="55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</row>
    <row r="125" spans="2:36" x14ac:dyDescent="0.2">
      <c r="Q125" s="53"/>
      <c r="R125" s="53"/>
      <c r="S125" s="53"/>
      <c r="T125" s="54"/>
      <c r="U125" s="54"/>
      <c r="V125" s="55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</row>
    <row r="127" spans="2:36" ht="15.75" customHeight="1" x14ac:dyDescent="0.2"/>
    <row r="128" spans="2:36" ht="18" customHeight="1" x14ac:dyDescent="0.2"/>
    <row r="129" ht="15.75" customHeight="1" x14ac:dyDescent="0.2"/>
  </sheetData>
  <sheetProtection sheet="1" selectLockedCells="1" selectUnlockedCells="1"/>
  <mergeCells count="35">
    <mergeCell ref="AH117:AH118"/>
    <mergeCell ref="W4:W5"/>
    <mergeCell ref="L4:L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  <mergeCell ref="S4:S5"/>
    <mergeCell ref="T4:T5"/>
    <mergeCell ref="U4:U5"/>
    <mergeCell ref="V4:V5"/>
    <mergeCell ref="M4:M5"/>
    <mergeCell ref="N4:N5"/>
    <mergeCell ref="O4:O5"/>
    <mergeCell ref="P4:P5"/>
    <mergeCell ref="Q4:Q5"/>
    <mergeCell ref="Y4:Y5"/>
    <mergeCell ref="Z4:Z5"/>
    <mergeCell ref="AA4:AA5"/>
    <mergeCell ref="AI4:AI5"/>
    <mergeCell ref="X4:X5"/>
    <mergeCell ref="AB4:AB5"/>
    <mergeCell ref="AC4:AC5"/>
    <mergeCell ref="AD4:AD5"/>
    <mergeCell ref="AE4:AE5"/>
    <mergeCell ref="AF4:AF5"/>
    <mergeCell ref="AG4:AG5"/>
    <mergeCell ref="AH4:AH5"/>
  </mergeCells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Fiscal Accounts</vt:lpstr>
      <vt:lpstr>Fiscal Accounts (% of GDP)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Endrit Lami</dc:creator>
  <cp:lastModifiedBy>Vivi Besho</cp:lastModifiedBy>
  <cp:lastPrinted>2023-03-13T11:01:58Z</cp:lastPrinted>
  <dcterms:created xsi:type="dcterms:W3CDTF">2019-01-25T16:22:40Z</dcterms:created>
  <dcterms:modified xsi:type="dcterms:W3CDTF">2025-11-06T08:45:41Z</dcterms:modified>
</cp:coreProperties>
</file>