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5\Regjistri i borxhit 2025\Permbledhese e regjistrit 2025\Publikimi 30.09.2025\"/>
    </mc:Choice>
  </mc:AlternateContent>
  <xr:revisionPtr revIDLastSave="0" documentId="13_ncr:1_{39C1A8C8-B985-4507-BE30-463B70655028}" xr6:coauthVersionLast="45" xr6:coauthVersionMax="45" xr10:uidLastSave="{00000000-0000-0000-0000-000000000000}"/>
  <bookViews>
    <workbookView xWindow="-120" yWindow="-120" windowWidth="29040" windowHeight="15720" xr2:uid="{22CDC132-064E-4F90-91D0-3B55E7FCEDD8}"/>
  </bookViews>
  <sheets>
    <sheet name="Borxhi i brendshem i rishikuar" sheetId="1" r:id="rId1"/>
    <sheet name="Borxhi i jashtëm" sheetId="3" r:id="rId2"/>
    <sheet name="Borxhi i qeverisjes vendore " sheetId="2" r:id="rId3"/>
  </sheets>
  <externalReferences>
    <externalReference r:id="rId4"/>
  </externalReferences>
  <definedNames>
    <definedName name="_xlnm._FilterDatabase" localSheetId="0" hidden="1">'Borxhi i brendshem i rishikuar'!#REF!</definedName>
    <definedName name="_xlnm._FilterDatabase" localSheetId="1" hidden="1">'Borxhi i jashtëm'!$A$4:$M$254</definedName>
    <definedName name="rangee">OFFSET([1]Te_dhena!$A$1,0,0,COUNTA([1]Te_dhena!$A$1:$A$65536),8)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0" i="3" l="1"/>
  <c r="B280" i="3"/>
  <c r="B203" i="3"/>
  <c r="C202" i="3"/>
  <c r="B202" i="3"/>
  <c r="E263" i="1" l="1"/>
  <c r="F258" i="1"/>
  <c r="F257" i="1"/>
  <c r="F256" i="1"/>
  <c r="F255" i="1"/>
  <c r="F254" i="1"/>
  <c r="F253" i="1"/>
  <c r="F252" i="1"/>
  <c r="H240" i="1"/>
  <c r="H225" i="1"/>
  <c r="H173" i="1"/>
  <c r="H94" i="1"/>
  <c r="H135" i="1" s="1"/>
  <c r="H64" i="1"/>
  <c r="H92" i="1" s="1"/>
  <c r="H63" i="1"/>
  <c r="B37" i="1"/>
  <c r="G30" i="1"/>
  <c r="G32" i="1" s="1"/>
  <c r="F30" i="1"/>
  <c r="G6" i="1"/>
  <c r="F6" i="1"/>
  <c r="F263" i="1" l="1"/>
  <c r="H242" i="1"/>
  <c r="H243" i="1" s="1"/>
  <c r="F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Eriola Allmetaj</author>
  </authors>
  <commentList>
    <comment ref="H64" authorId="0" shapeId="0" xr:uid="{B3D92676-C864-4BF7-8A6B-86B6DE887CDA}">
      <text>
        <r>
          <rPr>
            <sz val="9"/>
            <color indexed="81"/>
            <rFont val="Tahoma"/>
            <family val="2"/>
            <charset val="238"/>
          </rPr>
          <t xml:space="preserve">333 mln buyback 
</t>
        </r>
      </text>
    </comment>
    <comment ref="H94" authorId="0" shapeId="0" xr:uid="{A2299C91-0B4A-4DF6-B5DC-8C7CE73CB6D4}">
      <text>
        <r>
          <rPr>
            <b/>
            <sz val="9"/>
            <color indexed="81"/>
            <rFont val="Tahoma"/>
            <family val="2"/>
            <charset val="238"/>
          </rPr>
          <t>b</t>
        </r>
        <r>
          <rPr>
            <sz val="9"/>
            <color indexed="81"/>
            <rFont val="Tahoma"/>
            <family val="2"/>
            <charset val="238"/>
          </rPr>
          <t xml:space="preserve">uyback 460mln
</t>
        </r>
      </text>
    </comment>
    <comment ref="E217" authorId="0" shapeId="0" xr:uid="{D13B2E0A-50EC-4BC6-A454-5A0903CEA462}">
      <text>
        <r>
          <rPr>
            <sz val="9"/>
            <color indexed="81"/>
            <rFont val="Tahoma"/>
            <family val="2"/>
            <charset val="238"/>
          </rPr>
          <t xml:space="preserve">
rivleresim janar 2024</t>
        </r>
      </text>
    </comment>
    <comment ref="E218" authorId="0" shapeId="0" xr:uid="{145B8C51-FFA1-4201-BE60-B0C9B315860F}">
      <text>
        <r>
          <rPr>
            <sz val="9"/>
            <color indexed="81"/>
            <rFont val="Tahoma"/>
            <family val="2"/>
            <charset val="238"/>
          </rPr>
          <t xml:space="preserve">
rivleresim janar 2024</t>
        </r>
      </text>
    </comment>
    <comment ref="E219" authorId="0" shapeId="0" xr:uid="{6B9E221E-FF8E-4185-8C5D-1E6935A46094}">
      <text>
        <r>
          <rPr>
            <sz val="9"/>
            <color indexed="81"/>
            <rFont val="Tahoma"/>
            <family val="2"/>
            <charset val="238"/>
          </rPr>
          <t xml:space="preserve">
rivleresim prill 2024</t>
        </r>
      </text>
    </comment>
    <comment ref="E220" authorId="0" shapeId="0" xr:uid="{E182493C-29B6-4B76-A7B1-353B445137F0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2024</t>
        </r>
      </text>
    </comment>
    <comment ref="E221" authorId="0" shapeId="0" xr:uid="{0FA8FC27-6F6F-4810-B273-354B832111F2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2024
</t>
        </r>
      </text>
    </comment>
    <comment ref="E222" authorId="0" shapeId="0" xr:uid="{16570D73-69C6-4221-A7AF-6139CD3ECBA3}">
      <text>
        <r>
          <rPr>
            <sz val="9"/>
            <color indexed="81"/>
            <rFont val="Tahoma"/>
            <family val="2"/>
            <charset val="238"/>
          </rPr>
          <t xml:space="preserve">
rivleresim prill 2024</t>
        </r>
      </text>
    </comment>
    <comment ref="E223" authorId="0" shapeId="0" xr:uid="{FD55AA51-4AA2-402A-847F-E179424B210E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2024</t>
        </r>
      </text>
    </comment>
  </commentList>
</comments>
</file>

<file path=xl/sharedStrings.xml><?xml version="1.0" encoding="utf-8"?>
<sst xmlns="http://schemas.openxmlformats.org/spreadsheetml/2006/main" count="2350" uniqueCount="816">
  <si>
    <t xml:space="preserve">Burimi : MINISTRIA E FINANCAVE </t>
  </si>
  <si>
    <t>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</si>
  <si>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</si>
  <si>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</si>
  <si>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</si>
  <si>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</si>
  <si>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</si>
  <si>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</si>
  <si>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</si>
  <si>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</si>
  <si>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2043TB6M25</t>
  </si>
  <si>
    <t>6/mujor</t>
  </si>
  <si>
    <t>Total 6/mujor</t>
  </si>
  <si>
    <t>2023TB1Y25</t>
  </si>
  <si>
    <t>12/mujor</t>
  </si>
  <si>
    <t>2025TB1Y25</t>
  </si>
  <si>
    <t>2026TB1Y25</t>
  </si>
  <si>
    <t>2028TB1Y25</t>
  </si>
  <si>
    <t>2029TB1Y25</t>
  </si>
  <si>
    <t>2030TB1Y25</t>
  </si>
  <si>
    <t>2031TB1Y25</t>
  </si>
  <si>
    <t>2032TB1Y25</t>
  </si>
  <si>
    <t>2033TB1Y25</t>
  </si>
  <si>
    <t>2035TB1Y25</t>
  </si>
  <si>
    <t>2036TB1Y25</t>
  </si>
  <si>
    <t>2037TB1Y25</t>
  </si>
  <si>
    <t>2038TB1Y25</t>
  </si>
  <si>
    <t>2040TB1Y25</t>
  </si>
  <si>
    <t>2041TB1Y25</t>
  </si>
  <si>
    <t>2042TB1Y25</t>
  </si>
  <si>
    <t>2044TB1Y25</t>
  </si>
  <si>
    <t>2045TB1Y25</t>
  </si>
  <si>
    <t>2046TB1Y25</t>
  </si>
  <si>
    <t>2048TB1Y25</t>
  </si>
  <si>
    <t>2049TB1Y25</t>
  </si>
  <si>
    <t>2050TB1Y25</t>
  </si>
  <si>
    <t>Total 12/mujor</t>
  </si>
  <si>
    <t>Totali</t>
  </si>
  <si>
    <t>Regjistri i Obligacioneve</t>
  </si>
  <si>
    <t>Kuponi</t>
  </si>
  <si>
    <t>Marzhi</t>
  </si>
  <si>
    <t>Yield Mes Pond</t>
  </si>
  <si>
    <t xml:space="preserve">Vlerë Nominale </t>
  </si>
  <si>
    <t>Pagesat e kuponit</t>
  </si>
  <si>
    <t>0211NF2Y25</t>
  </si>
  <si>
    <t>2/vjeçare</t>
  </si>
  <si>
    <t>korrik, janar</t>
  </si>
  <si>
    <t>2/vjeçare R</t>
  </si>
  <si>
    <t>0212NF2Y25</t>
  </si>
  <si>
    <t>tetor, prill</t>
  </si>
  <si>
    <t>0213NF2Y25</t>
  </si>
  <si>
    <t>janar, korrik</t>
  </si>
  <si>
    <t>0214NF2Y25</t>
  </si>
  <si>
    <t>prill, tetor</t>
  </si>
  <si>
    <t>0215NF2Y26</t>
  </si>
  <si>
    <t>0216NF2Y26</t>
  </si>
  <si>
    <t>0217NF2Y26</t>
  </si>
  <si>
    <t>0218NF2Y26</t>
  </si>
  <si>
    <t>Totali obligacione 2 vjeçare</t>
  </si>
  <si>
    <t>046NF3Y25</t>
  </si>
  <si>
    <t xml:space="preserve">3/vjeçare Referencë </t>
  </si>
  <si>
    <t>gusht, shkurt</t>
  </si>
  <si>
    <t>3/vjeçare Referencë R</t>
  </si>
  <si>
    <t>047NF3Y26</t>
  </si>
  <si>
    <t>048NF3Y27</t>
  </si>
  <si>
    <t>049NF3Y27</t>
  </si>
  <si>
    <t>Totali obligacione 3 vjeçare</t>
  </si>
  <si>
    <t>kupon fix</t>
  </si>
  <si>
    <t>0037NF5Y25</t>
  </si>
  <si>
    <t>5/vjeçare Referencë</t>
  </si>
  <si>
    <t>shtator, mars</t>
  </si>
  <si>
    <t>5/vjeçare Referencë-R</t>
  </si>
  <si>
    <t>0038NF5Y26</t>
  </si>
  <si>
    <t>0039NF5Y27</t>
  </si>
  <si>
    <t>0040NF5Y28</t>
  </si>
  <si>
    <t>0041NF5Y29</t>
  </si>
  <si>
    <t>0042NF5Y29</t>
  </si>
  <si>
    <t>Totali obligacione 5 vjeçare</t>
  </si>
  <si>
    <t>0020NF7Y25</t>
  </si>
  <si>
    <t>7/vjeçare</t>
  </si>
  <si>
    <t>0021NF7Y25</t>
  </si>
  <si>
    <t>dhjetor, qershor</t>
  </si>
  <si>
    <t>0022NF7Y26</t>
  </si>
  <si>
    <t>0023NF7Y26</t>
  </si>
  <si>
    <t>mars, shtator</t>
  </si>
  <si>
    <t>7/vjeçare R</t>
  </si>
  <si>
    <t>0024NF7Y27</t>
  </si>
  <si>
    <t>0025NF7Y27</t>
  </si>
  <si>
    <t>0026NF7Y28</t>
  </si>
  <si>
    <t>0027NF7Y28</t>
  </si>
  <si>
    <t>0028NF7Y29</t>
  </si>
  <si>
    <t>0029NF7Y29</t>
  </si>
  <si>
    <t>0030NF7Y30</t>
  </si>
  <si>
    <t>0031NF7Y30</t>
  </si>
  <si>
    <t>0032NF7Y30</t>
  </si>
  <si>
    <t>0033NF7Y30</t>
  </si>
  <si>
    <t>maj, nëntor</t>
  </si>
  <si>
    <t>0034NF7Y31</t>
  </si>
  <si>
    <t>0035NF7Y31</t>
  </si>
  <si>
    <t>0036NF7Y31</t>
  </si>
  <si>
    <t>0037NF7Y31</t>
  </si>
  <si>
    <t>Totali obligacione 7 vjeçare</t>
  </si>
  <si>
    <t>0006NF10Y25</t>
  </si>
  <si>
    <t>10/vjeçare</t>
  </si>
  <si>
    <t>0006RNF10Y25</t>
  </si>
  <si>
    <t>10/vjeçare R</t>
  </si>
  <si>
    <t>0007NF10Y25</t>
  </si>
  <si>
    <t>0008NF10Y25</t>
  </si>
  <si>
    <t>janar,korrik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</si>
  <si>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</si>
  <si>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</si>
  <si>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</si>
  <si>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</si>
  <si>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</si>
  <si>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</si>
  <si>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</si>
  <si>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</si>
  <si>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</si>
  <si>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</si>
  <si>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</si>
  <si>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</si>
  <si>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</si>
  <si>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</si>
  <si>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</si>
  <si>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</si>
  <si>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</si>
  <si>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025NF10Y32</t>
  </si>
  <si>
    <t>026NF10Y33</t>
  </si>
  <si>
    <t>027NF10Y33</t>
  </si>
  <si>
    <t>028NF10Y34</t>
  </si>
  <si>
    <t>029NF10Y34</t>
  </si>
  <si>
    <t>kupon #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</si>
  <si>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</si>
  <si>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</si>
  <si>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</si>
  <si>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</si>
  <si>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</si>
  <si>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</si>
  <si>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</si>
  <si>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</si>
  <si>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001NF15Y36</t>
  </si>
  <si>
    <t>15/vjeçare</t>
  </si>
  <si>
    <t>15/vjeçare R</t>
  </si>
  <si>
    <t>002NF15Y37</t>
  </si>
  <si>
    <t>003NF15Y38</t>
  </si>
  <si>
    <t>004NF15Y39</t>
  </si>
  <si>
    <t>005NF15Y39</t>
  </si>
  <si>
    <t>shkurt, gusht</t>
  </si>
  <si>
    <t>Totali obligacione 15 vjeçare</t>
  </si>
  <si>
    <t>Totali Obligacione</t>
  </si>
  <si>
    <t>Totali Letrave me vlere</t>
  </si>
  <si>
    <t xml:space="preserve">shënim : *R-Rihapje </t>
  </si>
  <si>
    <t>Borxhi i brendshëm i garantuar</t>
  </si>
  <si>
    <t>Lloji i</t>
  </si>
  <si>
    <t>Shuma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</si>
  <si>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</si>
  <si>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</si>
  <si>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</si>
  <si>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</si>
  <si>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</si>
  <si>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</si>
  <si>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</si>
  <si>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</si>
  <si>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31.12.2024</t>
  </si>
  <si>
    <t>Nënshkrimit /VKM</t>
  </si>
  <si>
    <t>Përfundimit</t>
  </si>
  <si>
    <t>Overdraft</t>
  </si>
  <si>
    <t>KESH</t>
  </si>
  <si>
    <t>Raiffeisen Bank</t>
  </si>
  <si>
    <t>MoF</t>
  </si>
  <si>
    <t>27.08.2008</t>
  </si>
  <si>
    <t>05.10.2025</t>
  </si>
  <si>
    <t>05.02.2015</t>
  </si>
  <si>
    <t xml:space="preserve">Kredi Afatgjate </t>
  </si>
  <si>
    <t>IntesaSanPaolo1</t>
  </si>
  <si>
    <t>24.09.2020</t>
  </si>
  <si>
    <t>04.10.2031</t>
  </si>
  <si>
    <t>FSHU /OSHE</t>
  </si>
  <si>
    <t>OTP</t>
  </si>
  <si>
    <t>19.11.2021</t>
  </si>
  <si>
    <t>20.11.2024</t>
  </si>
  <si>
    <t xml:space="preserve">Tirana Bank </t>
  </si>
  <si>
    <t>12.04.2024</t>
  </si>
  <si>
    <t>12.04.2025</t>
  </si>
  <si>
    <t xml:space="preserve">FSHU </t>
  </si>
  <si>
    <t xml:space="preserve">Raiffeisen Bank </t>
  </si>
  <si>
    <t>14.12.2021</t>
  </si>
  <si>
    <t>30.07.2025</t>
  </si>
  <si>
    <t>OSHE</t>
  </si>
  <si>
    <t>ABI</t>
  </si>
  <si>
    <t>21,02,2025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</si>
  <si>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</si>
  <si>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</si>
  <si>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</si>
  <si>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</si>
  <si>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t>31.12.2022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</si>
  <si>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</si>
  <si>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</si>
  <si>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31.12.2025</t>
  </si>
  <si>
    <r>
      <t>GS3</t>
    </r>
    <r>
      <rPr>
        <vertAlign val="superscript"/>
        <sz val="10"/>
        <color theme="1"/>
        <rFont val="Times New Roman"/>
        <family val="1"/>
        <charset val="238"/>
      </rPr>
      <t>3</t>
    </r>
  </si>
  <si>
    <t>26.05.2022</t>
  </si>
  <si>
    <r>
      <t>GS4</t>
    </r>
    <r>
      <rPr>
        <sz val="11"/>
        <color theme="1"/>
        <rFont val="Calibri"/>
        <family val="2"/>
        <charset val="238"/>
      </rPr>
      <t>⁴</t>
    </r>
  </si>
  <si>
    <t>09.04.2024</t>
  </si>
  <si>
    <t>31.12.2031</t>
  </si>
  <si>
    <t>Regjistri i Borxhit të Njësive të Qeverisjes Vendore*  31.12.2024</t>
  </si>
  <si>
    <t>milion Lekë</t>
  </si>
  <si>
    <t>Emri i</t>
  </si>
  <si>
    <t xml:space="preserve">Data e </t>
  </si>
  <si>
    <t>Stoku</t>
  </si>
  <si>
    <t>Nënshkrimit</t>
  </si>
  <si>
    <t>Kredia Infrastruktura Elbasan</t>
  </si>
  <si>
    <t>Bashkia Elbasan</t>
  </si>
  <si>
    <t>BKT</t>
  </si>
  <si>
    <t>29.09.2010</t>
  </si>
  <si>
    <t>*)  Borxh i marrë nga sektori bankar brenda vendit. Vlerat janë objekt rishikimi në bazë të raportimeve që bëjnë bashkitë dhe bankat e nivelit të dytë</t>
  </si>
  <si>
    <t>Regjistri i Kredive Shtetërore</t>
  </si>
  <si>
    <t>Loan ID</t>
  </si>
  <si>
    <t>Kreditori</t>
  </si>
  <si>
    <t>Shteti i Kreditorit</t>
  </si>
  <si>
    <t>Projekti</t>
  </si>
  <si>
    <t>Data e nenshkrimit</t>
  </si>
  <si>
    <t>Monedha</t>
  </si>
  <si>
    <t>Pagesa e Principalit</t>
  </si>
  <si>
    <t>Njësia Zbatuese</t>
  </si>
  <si>
    <t>Data e parë</t>
  </si>
  <si>
    <t>Data e fundit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</si>
  <si>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</si>
  <si>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</si>
  <si>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</si>
  <si>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</si>
  <si>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</si>
  <si>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</si>
  <si>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</si>
  <si>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</si>
  <si>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</si>
  <si>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</si>
  <si>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</si>
  <si>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</si>
  <si>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</si>
  <si>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</si>
  <si>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</si>
  <si>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</si>
  <si>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</si>
  <si>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</si>
  <si>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</si>
  <si>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</si>
  <si>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</si>
  <si>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</si>
  <si>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</si>
  <si>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</si>
  <si>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</si>
  <si>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</si>
  <si>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</si>
  <si>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</si>
  <si>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</si>
  <si>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</si>
  <si>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</si>
  <si>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</si>
  <si>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</si>
  <si>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</si>
  <si>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</si>
  <si>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</si>
  <si>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</si>
  <si>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</si>
  <si>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</si>
  <si>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</si>
  <si>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</si>
  <si>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</si>
  <si>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</si>
  <si>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</si>
  <si>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</si>
  <si>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</si>
  <si>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</si>
  <si>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</si>
  <si>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</si>
  <si>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</si>
  <si>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</si>
  <si>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</si>
  <si>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</si>
  <si>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</si>
  <si>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</si>
  <si>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</si>
  <si>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</si>
  <si>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</si>
  <si>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</si>
  <si>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</si>
  <si>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</si>
  <si>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</si>
  <si>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</si>
  <si>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</si>
  <si>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</si>
  <si>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</si>
  <si>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</si>
  <si>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</si>
  <si>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</si>
  <si>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</si>
  <si>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</si>
  <si>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</si>
  <si>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Shërbimeve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</si>
  <si>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</si>
  <si>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</si>
  <si>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</si>
  <si>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</si>
  <si>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Greqia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</si>
  <si>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</si>
  <si>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</si>
  <si>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</si>
  <si>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</si>
  <si>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</si>
  <si>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</si>
  <si>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</si>
  <si>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</si>
  <si>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</si>
  <si>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</si>
  <si>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</si>
  <si>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</si>
  <si>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</si>
  <si>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</si>
  <si>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</si>
  <si>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</si>
  <si>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</si>
  <si>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</si>
  <si>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</si>
  <si>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</si>
  <si>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</si>
  <si>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</si>
  <si>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</si>
  <si>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</si>
  <si>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</si>
  <si>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</si>
  <si>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</si>
  <si>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</si>
  <si>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</si>
  <si>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</si>
  <si>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IDB</t>
  </si>
  <si>
    <t>Institucion Financiar</t>
  </si>
  <si>
    <t>Infrastruktura Rurale</t>
  </si>
  <si>
    <t>ACU</t>
  </si>
  <si>
    <t>00/25/IDA</t>
  </si>
  <si>
    <t>Lehtësimi i Transportit dhe Tregtisë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</si>
  <si>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</si>
  <si>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</si>
  <si>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</si>
  <si>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</si>
  <si>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</si>
  <si>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</si>
  <si>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01/07/IDA</t>
  </si>
  <si>
    <t>Shpërndarja e Shërbimeve Sociale</t>
  </si>
  <si>
    <t>01/08/IDA</t>
  </si>
  <si>
    <t>Shërbimet Bujqësore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</si>
  <si>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</si>
  <si>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</si>
  <si>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</si>
  <si>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</si>
  <si>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</si>
  <si>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</si>
  <si>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</si>
  <si>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</si>
  <si>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</si>
  <si>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</si>
  <si>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</si>
  <si>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</si>
  <si>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</si>
  <si>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</si>
  <si>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</si>
  <si>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</si>
  <si>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</si>
  <si>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</si>
  <si>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</si>
  <si>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</si>
  <si>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</si>
  <si>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</si>
  <si>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</si>
  <si>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</si>
  <si>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</si>
  <si>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</si>
  <si>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</si>
  <si>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03/05/ITALY</t>
  </si>
  <si>
    <t>Ristrukturimi Teknik dhe Menaxhues i KESH</t>
  </si>
  <si>
    <t>03/09/IDB</t>
  </si>
  <si>
    <t>Rikonstruksioni i Rrugës Vorë-Rinas-Fushë Krujë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</si>
  <si>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</si>
  <si>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</si>
  <si>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</si>
  <si>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</si>
  <si>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</si>
  <si>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04/01/IDB</t>
  </si>
  <si>
    <t>Spitali i Përgjithshem Durrës II</t>
  </si>
  <si>
    <t>04/07/ITALY</t>
  </si>
  <si>
    <t>Ndërtimi i Rrugës Lushnje-Fier</t>
  </si>
  <si>
    <t>04/10/KUWAIT</t>
  </si>
  <si>
    <t>KFAED</t>
  </si>
  <si>
    <t>Kuvajt</t>
  </si>
  <si>
    <t>Rehabilitimi i Ujitjes dhe Kanalizimeve III</t>
  </si>
  <si>
    <t>KWD</t>
  </si>
  <si>
    <t>05/01/IDB</t>
  </si>
  <si>
    <t>Spitali i Përgjithshëm Kavajë</t>
  </si>
  <si>
    <t>05/04/CEB</t>
  </si>
  <si>
    <t>CEB</t>
  </si>
  <si>
    <t>Rehabilitimi i QSUT</t>
  </si>
  <si>
    <t>05/05/CEB</t>
  </si>
  <si>
    <t>Ndërtimi i Shkollave në Tiranë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</si>
  <si>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</si>
  <si>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</si>
  <si>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</si>
  <si>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</si>
  <si>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</si>
  <si>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</si>
  <si>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</si>
  <si>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</si>
  <si>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</si>
  <si>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</si>
  <si>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</si>
  <si>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</si>
  <si>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</si>
  <si>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</si>
  <si>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</si>
  <si>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</si>
  <si>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</si>
  <si>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05/20/ITALY</t>
  </si>
  <si>
    <t>Programi për pesë Poliklinikat</t>
  </si>
  <si>
    <t>05/21/OPEC</t>
  </si>
  <si>
    <t>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</si>
  <si>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</si>
  <si>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</si>
  <si>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</si>
  <si>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</si>
  <si>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</si>
  <si>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</si>
  <si>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</si>
  <si>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</si>
  <si>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</si>
  <si>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</si>
  <si>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</si>
  <si>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</si>
  <si>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</si>
  <si>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</si>
  <si>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</si>
  <si>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</si>
  <si>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</si>
  <si>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</si>
  <si>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06/12/ITALY</t>
  </si>
  <si>
    <t>Qendra Kombëtare Traumatologjike Tiranë</t>
  </si>
  <si>
    <t>06/13/ITALY</t>
  </si>
  <si>
    <t>Fuqizimi i Sistemit Elektrik Shqiptar</t>
  </si>
  <si>
    <t>16/08/2047</t>
  </si>
  <si>
    <t>06/14/ITALY</t>
  </si>
  <si>
    <t>Rruga Shkodër-Hani I Hotit</t>
  </si>
  <si>
    <t>19/06/2046</t>
  </si>
  <si>
    <t>06/17/EIB</t>
  </si>
  <si>
    <t>Zhvillimi i Arsimit</t>
  </si>
  <si>
    <t>Ministria e Arsimit dhe Shkencës</t>
  </si>
  <si>
    <t>06/19/IDB</t>
  </si>
  <si>
    <t>Ura e Bunës</t>
  </si>
  <si>
    <t>Autoriteti Rrugor Shqiptar</t>
  </si>
  <si>
    <t>06/21/IDA</t>
  </si>
  <si>
    <t>Reforma në Mjedisin e Biznesit</t>
  </si>
  <si>
    <t>06/22/IDB</t>
  </si>
  <si>
    <t>Ndërtimi i Portit të Peshkimit Durrës</t>
  </si>
  <si>
    <t>06/23/EIB</t>
  </si>
  <si>
    <t>Terminali i trageteve të Portit të Durrësit</t>
  </si>
  <si>
    <t>07/03/CEB</t>
  </si>
  <si>
    <t>07/04/IDA</t>
  </si>
  <si>
    <t>Transport</t>
  </si>
  <si>
    <t>07/07/IDA</t>
  </si>
  <si>
    <t>Menaxhimi dhe Administrimi i Tokës</t>
  </si>
  <si>
    <t>Ministria e Transportit dhe Infrastrukturës, Ministria e Brendshme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</si>
  <si>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</si>
  <si>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</si>
  <si>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</si>
  <si>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</si>
  <si>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</si>
  <si>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</si>
  <si>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</si>
  <si>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</si>
  <si>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07/14/IDB</t>
  </si>
  <si>
    <t xml:space="preserve">Rruga Kalimash-Rexhepaj </t>
  </si>
  <si>
    <t>07/18/KfW</t>
  </si>
  <si>
    <t>Furnizimi me Ujë i Zonave Rurale</t>
  </si>
  <si>
    <t>07/19/EIB</t>
  </si>
  <si>
    <t>Rruga Levan-Vlorë</t>
  </si>
  <si>
    <t>08/01/CEB</t>
  </si>
  <si>
    <t>Punët e Komunitetit III</t>
  </si>
  <si>
    <t>08/03/KUWAIT</t>
  </si>
  <si>
    <t>Bypass Durrës</t>
  </si>
  <si>
    <t>08/04/JAPAN</t>
  </si>
  <si>
    <t>OECF</t>
  </si>
  <si>
    <t>Japonia</t>
  </si>
  <si>
    <t>Përmirësimi i Sistemit të Kanalizimeve, Tiranë</t>
  </si>
  <si>
    <t>JPY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</si>
  <si>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</si>
  <si>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</si>
  <si>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</si>
  <si>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</si>
  <si>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</si>
  <si>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</si>
  <si>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IBRD</t>
  </si>
  <si>
    <t>Përballja dhe Zbutja e Riskut te Fatkeqësive Natyrore</t>
  </si>
  <si>
    <t>08/09/IDA</t>
  </si>
  <si>
    <t>Siguria e Digave</t>
  </si>
  <si>
    <t>08/11/CEB</t>
  </si>
  <si>
    <t>Rehabilitimi i Spitalit të Shkodrës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</si>
  <si>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</si>
  <si>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</si>
  <si>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</si>
  <si>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</si>
  <si>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</si>
  <si>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</si>
  <si>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</si>
  <si>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</si>
  <si>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</si>
  <si>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</si>
  <si>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</si>
  <si>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</si>
  <si>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09/06/CEB</t>
  </si>
  <si>
    <t>25/04/2028</t>
  </si>
  <si>
    <t>09/07/CEB</t>
  </si>
  <si>
    <t xml:space="preserve">Shoqëria e Parë Financiare e Zhvillimit (FAF) </t>
  </si>
  <si>
    <t>09/08/SaudiArab</t>
  </si>
  <si>
    <t>SaudiArab</t>
  </si>
  <si>
    <t>Arabia Saudite</t>
  </si>
  <si>
    <t>SAR</t>
  </si>
  <si>
    <t>09/11/KfW</t>
  </si>
  <si>
    <t>Linja unazore 110 Kv e Shqipërise së Jugut</t>
  </si>
  <si>
    <t>09/12/KfW</t>
  </si>
  <si>
    <t>Linja unazore 110 Kv e Shqipërise së Jugut 2</t>
  </si>
  <si>
    <t>10/01/EBRD</t>
  </si>
  <si>
    <t>EBRD</t>
  </si>
  <si>
    <t>Rrugët lokale dhe sekondare</t>
  </si>
  <si>
    <t>10/02/EIB</t>
  </si>
  <si>
    <t>10/03/OPEC</t>
  </si>
  <si>
    <t>10/05/IDB</t>
  </si>
  <si>
    <t>Ristrukturimi i rrugëve lokale dhe sekondare</t>
  </si>
  <si>
    <t>10/06/IDB</t>
  </si>
  <si>
    <t>10/07/UniCredit</t>
  </si>
  <si>
    <t>UniCredit Bank Austria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</si>
  <si>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</si>
  <si>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</si>
  <si>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</si>
  <si>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</si>
  <si>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</si>
  <si>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</si>
  <si>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</si>
  <si>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</si>
  <si>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</si>
  <si>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</si>
  <si>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</si>
  <si>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</si>
  <si>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11/03/IBRD</t>
  </si>
  <si>
    <t>Zhvillimi i reformave në sektorin social</t>
  </si>
  <si>
    <t>11/04/UniCredit</t>
  </si>
  <si>
    <t>Furnizimi me ujë i Bilishtit</t>
  </si>
  <si>
    <t>11/09/AbuDhabi</t>
  </si>
  <si>
    <t>AbuDhabi</t>
  </si>
  <si>
    <t>Rruga Tiranë-Elbasan</t>
  </si>
  <si>
    <t>AED</t>
  </si>
  <si>
    <t>11/10/EBRD</t>
  </si>
  <si>
    <t>Bypass Fier-Vlorë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</si>
  <si>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</si>
  <si>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</si>
  <si>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</si>
  <si>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</si>
  <si>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</si>
  <si>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</si>
  <si>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</si>
  <si>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</si>
  <si>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</si>
  <si>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</si>
  <si>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</si>
  <si>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</si>
  <si>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</si>
  <si>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</si>
  <si>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</si>
  <si>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</si>
  <si>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</si>
  <si>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</si>
  <si>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13/02/Austria</t>
  </si>
  <si>
    <t>Taksimi elektronik</t>
  </si>
  <si>
    <t>Drejtoria e Përgjithshme e Tatimeve</t>
  </si>
  <si>
    <t>13/03/IDB</t>
  </si>
  <si>
    <t>Rruga Qukës - Qafë Plloçë</t>
  </si>
  <si>
    <t>13/04/UniCredit</t>
  </si>
  <si>
    <t>Projekti Radioterapisë mbarëkombëtare</t>
  </si>
  <si>
    <t>13/05/Italy</t>
  </si>
  <si>
    <t>Zhvillimi i SME-ve</t>
  </si>
  <si>
    <t>13/06/AbuDhabi</t>
  </si>
  <si>
    <t>Bulevardi verior dhe rehabilitimi i lumit të Tiranës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</si>
  <si>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</si>
  <si>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</si>
  <si>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</si>
  <si>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</si>
  <si>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</si>
  <si>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</si>
  <si>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</si>
  <si>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</si>
  <si>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</si>
  <si>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</si>
  <si>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</si>
  <si>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</si>
  <si>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</si>
  <si>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</si>
  <si>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</si>
  <si>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</si>
  <si>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</si>
  <si>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</si>
  <si>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</si>
  <si>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</si>
  <si>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14/08/UniCredit</t>
  </si>
  <si>
    <t>e-Shëndetësi</t>
  </si>
  <si>
    <t>14/09/EIB</t>
  </si>
  <si>
    <t>Bypassi Vlorë</t>
  </si>
  <si>
    <t>14/10/UniCredit</t>
  </si>
  <si>
    <t>Modernizimi i arsimit</t>
  </si>
  <si>
    <t>14/11/UniCredit</t>
  </si>
  <si>
    <t>Sistemi i ujrave të zeza të Bilishtit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</si>
  <si>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</si>
  <si>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</si>
  <si>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</si>
  <si>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</si>
  <si>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</si>
  <si>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</si>
  <si>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</si>
  <si>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</si>
  <si>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</si>
  <si>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</si>
  <si>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</si>
  <si>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</si>
  <si>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</si>
  <si>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</si>
  <si>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15/06/DB</t>
  </si>
  <si>
    <t>Deutsche Bank Frankfurt</t>
  </si>
  <si>
    <t>Garancia e bazuar në politika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</si>
  <si>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</si>
  <si>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</si>
  <si>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</si>
  <si>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</si>
  <si>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</si>
  <si>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</si>
  <si>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</si>
  <si>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16/03/IBRD</t>
  </si>
  <si>
    <t>Zhvillimi i integruar urban dhe turizmit</t>
  </si>
  <si>
    <t>16/04/KfW</t>
  </si>
  <si>
    <t xml:space="preserve">Menaxhimi i mbetjeve të ngurta </t>
  </si>
  <si>
    <t xml:space="preserve">Ministria e Transportit dhe Infrastrukturës </t>
  </si>
  <si>
    <t>16/05/EBRD</t>
  </si>
  <si>
    <t>Rehabilitimi i hekurudhës Tiranë-Durrës dhe lidhja meTIA</t>
  </si>
  <si>
    <t>Ministria e Transportit dhe Infrastrukturës (Hekurudha Shqiptare sh.a)</t>
  </si>
  <si>
    <t>17/01/IBRD</t>
  </si>
  <si>
    <t>Programi për politikat e zhvillimit të konkurrencës</t>
  </si>
  <si>
    <t>17/02/ITALY</t>
  </si>
  <si>
    <t xml:space="preserve">Projekti për studimin e fizibilitetit, hartim, planifikim dhe studim i ndikimit mjedisor në infrastrukturë </t>
  </si>
  <si>
    <t>17/03/KFW</t>
  </si>
  <si>
    <t>Infrastruktura ujore bashkiake III/IV</t>
  </si>
  <si>
    <t>30/06/2032</t>
  </si>
  <si>
    <t>17/06/IBRD</t>
  </si>
  <si>
    <t>Zhvillimi i politikave të sektorit financiar</t>
  </si>
  <si>
    <t>15/09/2048</t>
  </si>
  <si>
    <t>18/01/IBRD</t>
  </si>
  <si>
    <t>Financim shtesë "Shpërndarja dhe Burimet Ujore"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</si>
  <si>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</si>
  <si>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</si>
  <si>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</si>
  <si>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</si>
  <si>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</si>
  <si>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</si>
  <si>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</si>
  <si>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</si>
  <si>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</si>
  <si>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</si>
  <si>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</si>
  <si>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</si>
  <si>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</si>
  <si>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</si>
  <si>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</si>
  <si>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</si>
  <si>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</si>
  <si>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</si>
  <si>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</si>
  <si>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OSHEE</t>
  </si>
  <si>
    <t>19/02/KFW</t>
  </si>
  <si>
    <t>Furnizimi me ujë i zonave rurale IV</t>
  </si>
  <si>
    <t>19/03/IBRD</t>
  </si>
  <si>
    <t>Lehtësimi i transportit dhe tregtise në ballkanin perëndimor</t>
  </si>
  <si>
    <t>19/04/EIB</t>
  </si>
  <si>
    <t>Shtrati i Lumit të Lanës-Zhvillimi Urban</t>
  </si>
  <si>
    <t>20/01/IBRD</t>
  </si>
  <si>
    <t>Barazia gjinore ndaj mundësive ekonomike</t>
  </si>
  <si>
    <t>20/02/EBRD</t>
  </si>
  <si>
    <t>20/03/IMF</t>
  </si>
  <si>
    <t>Instrument i financimit të shpejtë</t>
  </si>
  <si>
    <t>EUR7Y/20/01</t>
  </si>
  <si>
    <t>20/04/IBRD</t>
  </si>
  <si>
    <t>Mbështetje për situatën e emergjencës covid-19</t>
  </si>
  <si>
    <t>20/05/EU</t>
  </si>
  <si>
    <t>Keshilli i Europes</t>
  </si>
  <si>
    <t>BE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</si>
  <si>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</si>
  <si>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</si>
  <si>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</si>
  <si>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</si>
  <si>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</si>
  <si>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</si>
  <si>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</si>
  <si>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</si>
  <si>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</si>
  <si>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</si>
  <si>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</si>
  <si>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 xml:space="preserve">Ministria e Infrastrukturës dhe Energjisë </t>
  </si>
  <si>
    <t>EUR10Y/21/01</t>
  </si>
  <si>
    <t>21/07/KFW</t>
  </si>
  <si>
    <t>Rehabilitimi i efiçencës energjetike në konviktet studentore</t>
  </si>
  <si>
    <t>21/08/CEB</t>
  </si>
  <si>
    <t>Zbutja e pandemisë COVID -19</t>
  </si>
  <si>
    <t>21/09/EIB</t>
  </si>
  <si>
    <t>UKT Shpërndarja e ujit</t>
  </si>
  <si>
    <t>Ujësjellës Kanalizime Tiranë</t>
  </si>
  <si>
    <t>21/10/KFW</t>
  </si>
  <si>
    <t>HEC Fierzë</t>
  </si>
  <si>
    <t>21/11/AFD</t>
  </si>
  <si>
    <t>AFD</t>
  </si>
  <si>
    <t>Francë</t>
  </si>
  <si>
    <t>Reforma në sektorin e energjisë e mbështetur në politika</t>
  </si>
  <si>
    <t>21/12/AFD</t>
  </si>
  <si>
    <t>Barazia gjinore e mbështetur në politika</t>
  </si>
  <si>
    <t>22/01/IBRD</t>
  </si>
  <si>
    <t>Përmirësimi i Sistemit Shëndetësor Financim shtesë</t>
  </si>
  <si>
    <t>22/02/IBRD</t>
  </si>
  <si>
    <t>Zhvillimi i integruar urban dhe turizmit. Financim shtesë</t>
  </si>
  <si>
    <t>22/03/SAUDIARAB</t>
  </si>
  <si>
    <t>Rruga Tiranë-Elbasan-Qukës-Qafë Plloçë. Financim Shtesë</t>
  </si>
  <si>
    <t>22/04/IDB</t>
  </si>
  <si>
    <t>Qukës -Qafë Plloçë. Financim shtesë</t>
  </si>
  <si>
    <t>22/05/IBRD</t>
  </si>
  <si>
    <t>Modernizimi i sektorit të ujësjellës kanalizimeve</t>
  </si>
  <si>
    <t>22/06/KFW</t>
  </si>
  <si>
    <t>Mbështetja e manaxhimit të mbetjeve të ngurta</t>
  </si>
  <si>
    <t>22/07/KFW</t>
  </si>
  <si>
    <t>Zhvillimi I Integruar rajonal</t>
  </si>
  <si>
    <t>22/08/AFD</t>
  </si>
  <si>
    <t>Furnizimi me ujë i Durrësit</t>
  </si>
  <si>
    <t>EUR5Y/23/01</t>
  </si>
  <si>
    <t>23/01/IBRD</t>
  </si>
  <si>
    <t>Përmirësimi i aksesit të barabartë në shërbimet publike nëpërmjet Gov.Tech</t>
  </si>
  <si>
    <t>23/02/KfW</t>
  </si>
  <si>
    <t>Mbështetja e reformës në sektorin e energjisë faza II</t>
  </si>
  <si>
    <t>23/03/AFD</t>
  </si>
  <si>
    <t>Politikat për mbështetjen e reformës në sektorin e energjisë</t>
  </si>
  <si>
    <t>23/04/IBRD</t>
  </si>
  <si>
    <t>Rikonstruksioni, rehabilitimi, ndërtimi i urave dhe veprave të artit nërrjetin rrugor kombëtar</t>
  </si>
  <si>
    <t>Ministria e Infrastrukturës dhe Energjisë (ARRSH)</t>
  </si>
  <si>
    <t>23/05/IBRD</t>
  </si>
  <si>
    <t>Qëndrueshmëria ndaj klimës dhe zhvillimi i Bujqësisë</t>
  </si>
  <si>
    <t>Ministria e Bujqësisë dhe Zhvillimit Rural</t>
  </si>
  <si>
    <t>23/06/IBRD</t>
  </si>
  <si>
    <t>Aftësia e parë ripërtëritëse dhe Zhvillimi i Gjelbër</t>
  </si>
  <si>
    <t>23/07/KFW</t>
  </si>
  <si>
    <t xml:space="preserve">Transporti i gjelbër Tiranë  </t>
  </si>
  <si>
    <t>24/01/EBRD</t>
  </si>
  <si>
    <t>Rehabilitimi i Linjës hekurudhore Vorë Hani i Hotit</t>
  </si>
  <si>
    <t>Ministria e Infrastrukturës dhe Energjisë (HSH)</t>
  </si>
  <si>
    <t>24/02/EIB</t>
  </si>
  <si>
    <t>Linja hekurudhore Vorë Hani i Hotit-Porta globale</t>
  </si>
  <si>
    <r>
      <t>24/03/IBRD</t>
    </r>
    <r>
      <rPr>
        <sz val="11"/>
        <rFont val="Calibri"/>
        <family val="2"/>
      </rPr>
      <t>²</t>
    </r>
  </si>
  <si>
    <t>Mjedis i pastër dhe me aftësi ripërtëritëse, deti blu</t>
  </si>
  <si>
    <t>Ministria e Infrastrukturës dhe Energjisë (AKUM) &amp; Ministria e Turizmit dhe Mjedisit</t>
  </si>
  <si>
    <t>24/04/AFD</t>
  </si>
  <si>
    <t>Hua për politika publike për të mbështetur aftësinë ripërtëritëse dhe zhvillimin e gjelbër të Shqipërisë</t>
  </si>
  <si>
    <t>24/05/CEB²</t>
  </si>
  <si>
    <t>Dixhitalizimi i sistemit arsimor në Shqipëri -Smart Labs</t>
  </si>
  <si>
    <t>Ministria e Arsimit dhe Sportit dhe AKSHI</t>
  </si>
  <si>
    <t>Regjistri i Garancive Shtetërore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</si>
  <si>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</si>
  <si>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</si>
  <si>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</si>
  <si>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</si>
  <si>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</si>
  <si>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</si>
  <si>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</si>
  <si>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</si>
  <si>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</si>
  <si>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</si>
  <si>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</si>
  <si>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</si>
  <si>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</si>
  <si>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</si>
  <si>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</si>
  <si>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</si>
  <si>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</si>
  <si>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</si>
  <si>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</si>
  <si>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</si>
  <si>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</si>
  <si>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</si>
  <si>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01/13/EIB</t>
  </si>
  <si>
    <t>04/05/Korea</t>
  </si>
  <si>
    <t>Exim Bank of Korea</t>
  </si>
  <si>
    <t>Korea</t>
  </si>
  <si>
    <t>Elektrifikimi i Zonave Rurale</t>
  </si>
  <si>
    <t>KRW</t>
  </si>
  <si>
    <t>04/11/KfW</t>
  </si>
  <si>
    <t>Linja e Transmetimit 400 KV Tiranë-Podgoricë I</t>
  </si>
  <si>
    <t>15/07/KfW</t>
  </si>
  <si>
    <t>Projekti i eficencës në energji</t>
  </si>
  <si>
    <t>16/02/EBRD</t>
  </si>
  <si>
    <t>Plani i ristrukturimit të KESH</t>
  </si>
  <si>
    <t>17/05/KFW</t>
  </si>
  <si>
    <t>Linja 400 kV Tiranë-Maqedoni</t>
  </si>
  <si>
    <t>21/06/EBRD</t>
  </si>
  <si>
    <t xml:space="preserve">OSHEE COVID -19 </t>
  </si>
  <si>
    <t>1)  Shënim: Stoku i kredive deri më 31.12.2024</t>
  </si>
  <si>
    <t>2 ) Kredia nuk është bërë efektive</t>
  </si>
  <si>
    <t>5) Regjistri i borxhit të brendshëm të garantuar 31.12.2024 është rishikuar duke reflektuar ndryshimet në bazë te informacioneve të marra pas publikimit te mëparshëm.</t>
  </si>
  <si>
    <t xml:space="preserve">                                                                                                                                                                      4) GS4: Garancia shtetërore për garantimin e huamarrjes së subjekteve të industrisë përpunuese, miratuar me VKM nr. 221, datë 09.04.2024</t>
  </si>
  <si>
    <t xml:space="preserve">                                                                                                                                                                                      3) GS3: Garancia shtetërore për financimin e subjekteve qe tregtojnë me shumicë produkte ushqimore bazë, miratuar me VKM nr. 349, datë 26.05.2022</t>
  </si>
  <si>
    <t xml:space="preserve">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</si>
  <si>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 xml:space="preserve">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</si>
</sst>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[$-409]d/mmm/yy;@"/>
    <numFmt numFmtId="165" formatCode="mm/dd/yy;@"/>
    <numFmt numFmtId="166" formatCode="#\ ?/2"/>
    <numFmt numFmtId="167" formatCode="_-* #,##0.00_L_e_k_-;\-* #,##0.00_L_e_k_-;_-* &quot;-&quot;??_L_e_k_-;_-@_-"/>
    <numFmt numFmtId="168" formatCode="_(* #,##0_);_(* \(#,##0\);_(* &quot;-&quot;??_);_(@_)"/>
    <numFmt numFmtId="169" formatCode="_-* #,##0.00_-;\-* #,##0.00_-;_-* &quot;-&quot;??_-;_-@_-"/>
    <numFmt numFmtId="170" formatCode="_-* #,##0_L_e_k_-;\-* #,##0_L_e_k_-;_-* &quot;-&quot;??_L_e_k_-;_-@_-"/>
    <numFmt numFmtId="171" formatCode="0.0"/>
    <numFmt numFmtId="172" formatCode="[$-409]d\-mmm\-yyyy;@"/>
    <numFmt numFmtId="173" formatCode="dd/mm/yyyy;@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sz val="11"/>
      <color theme="2" tint="-0.89999084444715716"/>
      <name val="Times New Roman"/>
      <family val="1"/>
      <charset val="238"/>
    </font>
    <font>
      <i/>
      <sz val="11"/>
      <color theme="2" tint="-0.89999084444715716"/>
      <name val="Times New Roman"/>
      <family val="1"/>
      <charset val="238"/>
    </font>
    <font>
      <sz val="11"/>
      <color theme="3" tint="-0.499984740745262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vertAlign val="superscript"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0"/>
      <color rgb="FFFF0000"/>
      <name val="Arial"/>
      <family val="2"/>
    </font>
    <font>
      <b/>
      <i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theme="1" tint="4.9989318521683403E-2"/>
      <name val="Times New Roman"/>
      <family val="1"/>
    </font>
    <font>
      <sz val="10"/>
      <color theme="1" tint="4.9989318521683403E-2"/>
      <name val="Times New Roman"/>
      <family val="1"/>
    </font>
    <font>
      <sz val="11"/>
      <color theme="1" tint="4.9989318521683403E-2"/>
      <name val="Calibri"/>
      <family val="2"/>
      <scheme val="minor"/>
    </font>
    <font>
      <sz val="10"/>
      <color theme="1" tint="4.9989318521683403E-2"/>
      <name val="Arial"/>
      <family val="2"/>
    </font>
    <font>
      <sz val="10"/>
      <name val="Times New Roman"/>
      <family val="1"/>
    </font>
    <font>
      <b/>
      <sz val="10"/>
      <color rgb="FFC00000"/>
      <name val="Century Schoolbook"/>
      <family val="1"/>
      <charset val="238"/>
    </font>
    <font>
      <sz val="8"/>
      <color indexed="8"/>
      <name val="Calibri"/>
      <family val="2"/>
    </font>
    <font>
      <i/>
      <sz val="11"/>
      <name val="Times New Roman"/>
      <family val="1"/>
    </font>
    <font>
      <b/>
      <i/>
      <u/>
      <sz val="14"/>
      <color rgb="FF002060"/>
      <name val="Arial"/>
      <family val="2"/>
    </font>
    <font>
      <sz val="11"/>
      <name val="Calibri"/>
      <family val="2"/>
      <scheme val="minor"/>
    </font>
    <font>
      <sz val="11"/>
      <name val="Times New Roman"/>
      <family val="1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name val="Calibri"/>
      <family val="2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rgb="FF002060"/>
      <name val="Arial"/>
      <family val="2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rgb="FF000000"/>
      </left>
      <right/>
      <top/>
      <bottom style="thin">
        <color theme="4" tint="0.39997558519241921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9" fontId="10" fillId="0" borderId="0" applyFont="0" applyFill="0" applyBorder="0" applyAlignment="0" applyProtection="0"/>
    <xf numFmtId="0" fontId="3" fillId="0" borderId="0"/>
    <xf numFmtId="16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0" fontId="3" fillId="0" borderId="0"/>
    <xf numFmtId="0" fontId="1" fillId="0" borderId="0"/>
    <xf numFmtId="0" fontId="3" fillId="0" borderId="0"/>
    <xf numFmtId="0" fontId="1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60">
    <xf numFmtId="0" fontId="0" fillId="0" borderId="0" xfId="0"/>
    <xf numFmtId="0" fontId="5" fillId="0" borderId="0" xfId="2" applyFont="1" applyAlignment="1">
      <alignment horizontal="left"/>
    </xf>
    <xf numFmtId="0" fontId="7" fillId="0" borderId="0" xfId="3" applyFont="1" applyAlignment="1">
      <alignment horizontal="center"/>
    </xf>
    <xf numFmtId="0" fontId="7" fillId="0" borderId="0" xfId="3" applyFont="1"/>
    <xf numFmtId="0" fontId="9" fillId="0" borderId="0" xfId="2" applyFont="1" applyAlignment="1">
      <alignment horizontal="left"/>
    </xf>
    <xf numFmtId="164" fontId="5" fillId="0" borderId="0" xfId="2" applyNumberFormat="1" applyFont="1" applyAlignment="1">
      <alignment horizontal="left"/>
    </xf>
    <xf numFmtId="0" fontId="9" fillId="0" borderId="0" xfId="2" applyFont="1" applyAlignment="1">
      <alignment horizontal="center"/>
    </xf>
    <xf numFmtId="165" fontId="9" fillId="0" borderId="0" xfId="2" applyNumberFormat="1" applyFont="1" applyAlignment="1">
      <alignment horizontal="center"/>
    </xf>
    <xf numFmtId="1" fontId="9" fillId="0" borderId="0" xfId="4" applyNumberFormat="1" applyFont="1" applyFill="1" applyBorder="1" applyAlignment="1">
      <alignment horizontal="center"/>
    </xf>
    <xf numFmtId="0" fontId="9" fillId="0" borderId="0" xfId="2" applyFont="1" applyAlignment="1">
      <alignment horizontal="right"/>
    </xf>
    <xf numFmtId="166" fontId="4" fillId="2" borderId="1" xfId="2" applyNumberFormat="1" applyFont="1" applyFill="1" applyBorder="1" applyAlignment="1">
      <alignment horizontal="center" vertical="center"/>
    </xf>
    <xf numFmtId="165" fontId="4" fillId="2" borderId="2" xfId="2" applyNumberFormat="1" applyFont="1" applyFill="1" applyBorder="1" applyAlignment="1">
      <alignment horizontal="center" vertical="center"/>
    </xf>
    <xf numFmtId="10" fontId="4" fillId="2" borderId="1" xfId="4" applyNumberFormat="1" applyFont="1" applyFill="1" applyBorder="1" applyAlignment="1">
      <alignment horizontal="center" vertical="center"/>
    </xf>
    <xf numFmtId="168" fontId="4" fillId="2" borderId="2" xfId="5" applyNumberFormat="1" applyFont="1" applyFill="1" applyBorder="1" applyAlignment="1">
      <alignment horizontal="center" vertical="center"/>
    </xf>
    <xf numFmtId="168" fontId="4" fillId="2" borderId="3" xfId="5" applyNumberFormat="1" applyFont="1" applyFill="1" applyBorder="1" applyAlignment="1">
      <alignment vertical="center"/>
    </xf>
    <xf numFmtId="167" fontId="7" fillId="3" borderId="4" xfId="6" applyFont="1" applyFill="1" applyBorder="1" applyAlignment="1">
      <alignment horizontal="left"/>
    </xf>
    <xf numFmtId="164" fontId="5" fillId="0" borderId="5" xfId="7" applyNumberFormat="1" applyFont="1" applyBorder="1" applyAlignment="1">
      <alignment horizontal="center"/>
    </xf>
    <xf numFmtId="164" fontId="5" fillId="0" borderId="6" xfId="7" applyNumberFormat="1" applyFont="1" applyBorder="1" applyAlignment="1">
      <alignment horizontal="center"/>
    </xf>
    <xf numFmtId="10" fontId="5" fillId="0" borderId="6" xfId="8" applyNumberFormat="1" applyFont="1" applyFill="1" applyBorder="1" applyAlignment="1">
      <alignment horizontal="center"/>
    </xf>
    <xf numFmtId="3" fontId="7" fillId="0" borderId="5" xfId="6" applyNumberFormat="1" applyFont="1" applyFill="1" applyBorder="1" applyAlignment="1">
      <alignment horizontal="right"/>
    </xf>
    <xf numFmtId="3" fontId="7" fillId="0" borderId="5" xfId="6" applyNumberFormat="1" applyFont="1" applyBorder="1" applyAlignment="1"/>
    <xf numFmtId="0" fontId="12" fillId="0" borderId="0" xfId="9" applyFont="1"/>
    <xf numFmtId="0" fontId="13" fillId="4" borderId="7" xfId="2" applyFont="1" applyFill="1" applyBorder="1" applyAlignment="1">
      <alignment horizontal="left"/>
    </xf>
    <xf numFmtId="0" fontId="9" fillId="4" borderId="1" xfId="2" applyFont="1" applyFill="1" applyBorder="1" applyAlignment="1">
      <alignment horizontal="left"/>
    </xf>
    <xf numFmtId="164" fontId="9" fillId="4" borderId="2" xfId="2" applyNumberFormat="1" applyFont="1" applyFill="1" applyBorder="1" applyAlignment="1">
      <alignment horizontal="center"/>
    </xf>
    <xf numFmtId="164" fontId="9" fillId="4" borderId="1" xfId="2" applyNumberFormat="1" applyFont="1" applyFill="1" applyBorder="1" applyAlignment="1">
      <alignment horizontal="center"/>
    </xf>
    <xf numFmtId="10" fontId="9" fillId="4" borderId="1" xfId="4" applyNumberFormat="1" applyFont="1" applyFill="1" applyBorder="1" applyAlignment="1">
      <alignment horizontal="center"/>
    </xf>
    <xf numFmtId="3" fontId="9" fillId="4" borderId="2" xfId="10" applyNumberFormat="1" applyFont="1" applyFill="1" applyBorder="1" applyAlignment="1"/>
    <xf numFmtId="167" fontId="7" fillId="0" borderId="0" xfId="6" applyFont="1" applyBorder="1" applyAlignment="1">
      <alignment horizontal="left"/>
    </xf>
    <xf numFmtId="167" fontId="7" fillId="0" borderId="4" xfId="6" applyFont="1" applyBorder="1" applyAlignment="1">
      <alignment horizontal="left"/>
    </xf>
    <xf numFmtId="167" fontId="7" fillId="0" borderId="8" xfId="6" applyFont="1" applyBorder="1" applyAlignment="1">
      <alignment horizontal="left"/>
    </xf>
    <xf numFmtId="0" fontId="9" fillId="4" borderId="9" xfId="2" applyFont="1" applyFill="1" applyBorder="1" applyAlignment="1">
      <alignment horizontal="left"/>
    </xf>
    <xf numFmtId="10" fontId="9" fillId="4" borderId="1" xfId="11" applyNumberFormat="1" applyFont="1" applyFill="1" applyBorder="1" applyAlignment="1">
      <alignment horizontal="center"/>
    </xf>
    <xf numFmtId="0" fontId="4" fillId="5" borderId="10" xfId="2" applyFont="1" applyFill="1" applyBorder="1" applyAlignment="1">
      <alignment horizontal="left"/>
    </xf>
    <xf numFmtId="0" fontId="4" fillId="5" borderId="11" xfId="2" applyFont="1" applyFill="1" applyBorder="1" applyAlignment="1">
      <alignment horizontal="left"/>
    </xf>
    <xf numFmtId="164" fontId="4" fillId="5" borderId="12" xfId="2" applyNumberFormat="1" applyFont="1" applyFill="1" applyBorder="1" applyAlignment="1">
      <alignment horizontal="center"/>
    </xf>
    <xf numFmtId="10" fontId="4" fillId="5" borderId="13" xfId="11" applyNumberFormat="1" applyFont="1" applyFill="1" applyBorder="1" applyAlignment="1">
      <alignment horizontal="center"/>
    </xf>
    <xf numFmtId="3" fontId="4" fillId="5" borderId="2" xfId="10" applyNumberFormat="1" applyFont="1" applyFill="1" applyBorder="1" applyAlignment="1"/>
    <xf numFmtId="0" fontId="4" fillId="2" borderId="7" xfId="2" applyFont="1" applyFill="1" applyBorder="1" applyAlignment="1">
      <alignment horizontal="left"/>
    </xf>
    <xf numFmtId="0" fontId="4" fillId="2" borderId="14" xfId="2" applyFont="1" applyFill="1" applyBorder="1" applyAlignment="1">
      <alignment horizontal="left"/>
    </xf>
    <xf numFmtId="164" fontId="4" fillId="2" borderId="15" xfId="2" applyNumberFormat="1" applyFont="1" applyFill="1" applyBorder="1" applyAlignment="1">
      <alignment horizontal="center"/>
    </xf>
    <xf numFmtId="10" fontId="4" fillId="2" borderId="16" xfId="4" applyNumberFormat="1" applyFont="1" applyFill="1" applyBorder="1" applyAlignment="1">
      <alignment horizontal="center"/>
    </xf>
    <xf numFmtId="3" fontId="4" fillId="2" borderId="15" xfId="5" applyNumberFormat="1" applyFont="1" applyFill="1" applyBorder="1" applyAlignment="1">
      <alignment horizontal="right"/>
    </xf>
    <xf numFmtId="0" fontId="5" fillId="0" borderId="0" xfId="2" applyFont="1" applyAlignment="1">
      <alignment horizontal="center"/>
    </xf>
    <xf numFmtId="164" fontId="5" fillId="0" borderId="0" xfId="2" applyNumberFormat="1" applyFont="1" applyAlignment="1">
      <alignment horizontal="center"/>
    </xf>
    <xf numFmtId="10" fontId="5" fillId="0" borderId="0" xfId="4" applyNumberFormat="1" applyFont="1" applyFill="1" applyBorder="1" applyAlignment="1">
      <alignment horizontal="center"/>
    </xf>
    <xf numFmtId="3" fontId="5" fillId="0" borderId="0" xfId="5" applyNumberFormat="1" applyFont="1" applyFill="1" applyBorder="1" applyAlignment="1">
      <alignment horizontal="right"/>
    </xf>
    <xf numFmtId="3" fontId="5" fillId="0" borderId="0" xfId="5" applyNumberFormat="1" applyFont="1" applyFill="1" applyBorder="1" applyAlignment="1"/>
    <xf numFmtId="167" fontId="7" fillId="0" borderId="0" xfId="3" applyNumberFormat="1" applyFont="1"/>
    <xf numFmtId="170" fontId="7" fillId="0" borderId="0" xfId="3" applyNumberFormat="1" applyFont="1"/>
    <xf numFmtId="164" fontId="14" fillId="0" borderId="0" xfId="2" applyNumberFormat="1" applyFont="1" applyAlignment="1">
      <alignment horizontal="center"/>
    </xf>
    <xf numFmtId="3" fontId="7" fillId="0" borderId="0" xfId="3" applyNumberFormat="1" applyFont="1"/>
    <xf numFmtId="167" fontId="7" fillId="0" borderId="0" xfId="6" applyFont="1"/>
    <xf numFmtId="164" fontId="9" fillId="0" borderId="0" xfId="2" applyNumberFormat="1" applyFont="1" applyAlignment="1">
      <alignment horizontal="center"/>
    </xf>
    <xf numFmtId="0" fontId="5" fillId="0" borderId="0" xfId="2" applyFont="1" applyAlignment="1">
      <alignment horizontal="right"/>
    </xf>
    <xf numFmtId="166" fontId="4" fillId="2" borderId="2" xfId="2" applyNumberFormat="1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left"/>
    </xf>
    <xf numFmtId="0" fontId="5" fillId="0" borderId="6" xfId="2" applyFont="1" applyBorder="1" applyAlignment="1">
      <alignment horizontal="left"/>
    </xf>
    <xf numFmtId="164" fontId="5" fillId="0" borderId="18" xfId="7" applyNumberFormat="1" applyFont="1" applyBorder="1" applyAlignment="1">
      <alignment horizontal="center"/>
    </xf>
    <xf numFmtId="10" fontId="5" fillId="0" borderId="5" xfId="12" applyNumberFormat="1" applyFont="1" applyFill="1" applyBorder="1" applyAlignment="1">
      <alignment horizontal="center"/>
    </xf>
    <xf numFmtId="3" fontId="5" fillId="0" borderId="18" xfId="5" applyNumberFormat="1" applyFont="1" applyFill="1" applyBorder="1" applyAlignment="1">
      <alignment horizontal="right"/>
    </xf>
    <xf numFmtId="3" fontId="5" fillId="0" borderId="18" xfId="5" applyNumberFormat="1" applyFont="1" applyFill="1" applyBorder="1" applyAlignment="1"/>
    <xf numFmtId="3" fontId="5" fillId="0" borderId="5" xfId="6" applyNumberFormat="1" applyFont="1" applyFill="1" applyBorder="1" applyAlignment="1">
      <alignment horizontal="right"/>
    </xf>
    <xf numFmtId="0" fontId="5" fillId="0" borderId="18" xfId="2" applyFont="1" applyBorder="1" applyAlignment="1">
      <alignment horizontal="center"/>
    </xf>
    <xf numFmtId="0" fontId="5" fillId="0" borderId="17" xfId="2" applyFont="1" applyBorder="1" applyAlignment="1">
      <alignment horizontal="left"/>
    </xf>
    <xf numFmtId="3" fontId="5" fillId="0" borderId="5" xfId="5" applyNumberFormat="1" applyFont="1" applyFill="1" applyBorder="1" applyAlignment="1"/>
    <xf numFmtId="0" fontId="13" fillId="4" borderId="1" xfId="2" applyFont="1" applyFill="1" applyBorder="1" applyAlignment="1">
      <alignment horizontal="left"/>
    </xf>
    <xf numFmtId="164" fontId="9" fillId="4" borderId="9" xfId="2" applyNumberFormat="1" applyFont="1" applyFill="1" applyBorder="1" applyAlignment="1">
      <alignment horizontal="center"/>
    </xf>
    <xf numFmtId="10" fontId="9" fillId="4" borderId="2" xfId="4" applyNumberFormat="1" applyFont="1" applyFill="1" applyBorder="1" applyAlignment="1">
      <alignment horizontal="center"/>
    </xf>
    <xf numFmtId="10" fontId="9" fillId="4" borderId="3" xfId="4" applyNumberFormat="1" applyFont="1" applyFill="1" applyBorder="1" applyAlignment="1">
      <alignment horizontal="right"/>
    </xf>
    <xf numFmtId="10" fontId="9" fillId="4" borderId="3" xfId="4" applyNumberFormat="1" applyFont="1" applyFill="1" applyBorder="1" applyAlignment="1"/>
    <xf numFmtId="3" fontId="9" fillId="4" borderId="2" xfId="5" applyNumberFormat="1" applyFont="1" applyFill="1" applyBorder="1" applyAlignment="1">
      <alignment horizontal="right"/>
    </xf>
    <xf numFmtId="0" fontId="9" fillId="4" borderId="3" xfId="2" applyFont="1" applyFill="1" applyBorder="1" applyAlignment="1">
      <alignment horizontal="center"/>
    </xf>
    <xf numFmtId="0" fontId="15" fillId="0" borderId="19" xfId="2" applyFont="1" applyBorder="1" applyAlignment="1">
      <alignment horizontal="left"/>
    </xf>
    <xf numFmtId="0" fontId="15" fillId="0" borderId="6" xfId="2" applyFont="1" applyBorder="1" applyAlignment="1">
      <alignment horizontal="left"/>
    </xf>
    <xf numFmtId="164" fontId="15" fillId="0" borderId="5" xfId="7" applyNumberFormat="1" applyFont="1" applyBorder="1" applyAlignment="1">
      <alignment horizontal="center"/>
    </xf>
    <xf numFmtId="164" fontId="15" fillId="0" borderId="18" xfId="7" applyNumberFormat="1" applyFont="1" applyBorder="1" applyAlignment="1">
      <alignment horizontal="center"/>
    </xf>
    <xf numFmtId="10" fontId="15" fillId="0" borderId="5" xfId="12" applyNumberFormat="1" applyFont="1" applyFill="1" applyBorder="1" applyAlignment="1">
      <alignment horizontal="center"/>
    </xf>
    <xf numFmtId="3" fontId="15" fillId="0" borderId="18" xfId="5" applyNumberFormat="1" applyFont="1" applyFill="1" applyBorder="1" applyAlignment="1">
      <alignment horizontal="right"/>
    </xf>
    <xf numFmtId="10" fontId="15" fillId="0" borderId="5" xfId="12" applyNumberFormat="1" applyFont="1" applyFill="1" applyBorder="1" applyAlignment="1"/>
    <xf numFmtId="3" fontId="15" fillId="0" borderId="5" xfId="13" applyNumberFormat="1" applyFont="1" applyBorder="1" applyAlignment="1">
      <alignment horizontal="right"/>
    </xf>
    <xf numFmtId="0" fontId="15" fillId="0" borderId="18" xfId="2" applyFont="1" applyBorder="1" applyAlignment="1">
      <alignment horizontal="center"/>
    </xf>
    <xf numFmtId="0" fontId="16" fillId="0" borderId="0" xfId="3" applyFont="1"/>
    <xf numFmtId="0" fontId="15" fillId="3" borderId="19" xfId="2" applyFont="1" applyFill="1" applyBorder="1" applyAlignment="1">
      <alignment horizontal="left"/>
    </xf>
    <xf numFmtId="3" fontId="9" fillId="4" borderId="3" xfId="5" applyNumberFormat="1" applyFont="1" applyFill="1" applyBorder="1" applyAlignment="1">
      <alignment horizontal="right"/>
    </xf>
    <xf numFmtId="3" fontId="9" fillId="4" borderId="3" xfId="5" applyNumberFormat="1" applyFont="1" applyFill="1" applyBorder="1" applyAlignment="1"/>
    <xf numFmtId="164" fontId="5" fillId="0" borderId="5" xfId="2" applyNumberFormat="1" applyFont="1" applyBorder="1" applyAlignment="1">
      <alignment horizontal="center"/>
    </xf>
    <xf numFmtId="10" fontId="5" fillId="0" borderId="5" xfId="4" applyNumberFormat="1" applyFont="1" applyFill="1" applyBorder="1" applyAlignment="1">
      <alignment horizontal="center"/>
    </xf>
    <xf numFmtId="10" fontId="5" fillId="0" borderId="18" xfId="4" applyNumberFormat="1" applyFont="1" applyFill="1" applyBorder="1" applyAlignment="1">
      <alignment horizontal="right"/>
    </xf>
    <xf numFmtId="10" fontId="5" fillId="0" borderId="18" xfId="4" applyNumberFormat="1" applyFont="1" applyFill="1" applyBorder="1" applyAlignment="1"/>
    <xf numFmtId="3" fontId="5" fillId="0" borderId="5" xfId="5" applyNumberFormat="1" applyFont="1" applyFill="1" applyBorder="1" applyAlignment="1">
      <alignment horizontal="right"/>
    </xf>
    <xf numFmtId="0" fontId="15" fillId="0" borderId="17" xfId="2" applyFont="1" applyBorder="1" applyAlignment="1">
      <alignment horizontal="left"/>
    </xf>
    <xf numFmtId="0" fontId="9" fillId="0" borderId="6" xfId="2" applyFont="1" applyBorder="1" applyAlignment="1">
      <alignment horizontal="left"/>
    </xf>
    <xf numFmtId="3" fontId="5" fillId="0" borderId="18" xfId="2" applyNumberFormat="1" applyFont="1" applyBorder="1" applyAlignment="1">
      <alignment horizontal="right"/>
    </xf>
    <xf numFmtId="3" fontId="5" fillId="0" borderId="18" xfId="2" applyNumberFormat="1" applyFont="1" applyBorder="1"/>
    <xf numFmtId="0" fontId="5" fillId="0" borderId="5" xfId="2" applyFont="1" applyBorder="1" applyAlignment="1">
      <alignment horizontal="right"/>
    </xf>
    <xf numFmtId="0" fontId="7" fillId="3" borderId="17" xfId="2" applyFont="1" applyFill="1" applyBorder="1" applyAlignment="1">
      <alignment horizontal="left"/>
    </xf>
    <xf numFmtId="164" fontId="5" fillId="0" borderId="5" xfId="14" applyNumberFormat="1" applyFont="1" applyBorder="1" applyAlignment="1">
      <alignment horizontal="center"/>
    </xf>
    <xf numFmtId="164" fontId="5" fillId="0" borderId="0" xfId="14" applyNumberFormat="1" applyFont="1" applyAlignment="1">
      <alignment horizontal="center"/>
    </xf>
    <xf numFmtId="9" fontId="5" fillId="0" borderId="18" xfId="4" applyFont="1" applyFill="1" applyBorder="1" applyAlignment="1">
      <alignment horizontal="right"/>
    </xf>
    <xf numFmtId="9" fontId="5" fillId="0" borderId="18" xfId="4" applyFont="1" applyFill="1" applyBorder="1" applyAlignment="1"/>
    <xf numFmtId="164" fontId="5" fillId="0" borderId="5" xfId="15" applyNumberFormat="1" applyFont="1" applyBorder="1" applyAlignment="1">
      <alignment horizontal="center"/>
    </xf>
    <xf numFmtId="164" fontId="13" fillId="4" borderId="9" xfId="2" applyNumberFormat="1" applyFont="1" applyFill="1" applyBorder="1" applyAlignment="1">
      <alignment horizontal="center"/>
    </xf>
    <xf numFmtId="164" fontId="5" fillId="0" borderId="19" xfId="2" applyNumberFormat="1" applyFont="1" applyBorder="1" applyAlignment="1">
      <alignment horizontal="center"/>
    </xf>
    <xf numFmtId="0" fontId="9" fillId="0" borderId="13" xfId="2" applyFont="1" applyBorder="1" applyAlignment="1">
      <alignment horizontal="left"/>
    </xf>
    <xf numFmtId="0" fontId="17" fillId="3" borderId="17" xfId="2" applyFont="1" applyFill="1" applyBorder="1" applyAlignment="1">
      <alignment horizontal="left"/>
    </xf>
    <xf numFmtId="0" fontId="17" fillId="0" borderId="6" xfId="2" applyFont="1" applyBorder="1" applyAlignment="1">
      <alignment horizontal="left"/>
    </xf>
    <xf numFmtId="164" fontId="17" fillId="0" borderId="5" xfId="2" applyNumberFormat="1" applyFont="1" applyBorder="1" applyAlignment="1">
      <alignment horizontal="center"/>
    </xf>
    <xf numFmtId="164" fontId="17" fillId="0" borderId="0" xfId="2" applyNumberFormat="1" applyFont="1" applyAlignment="1">
      <alignment horizontal="center"/>
    </xf>
    <xf numFmtId="10" fontId="17" fillId="0" borderId="5" xfId="4" applyNumberFormat="1" applyFont="1" applyFill="1" applyBorder="1" applyAlignment="1">
      <alignment horizontal="center"/>
    </xf>
    <xf numFmtId="10" fontId="17" fillId="0" borderId="18" xfId="4" applyNumberFormat="1" applyFont="1" applyFill="1" applyBorder="1" applyAlignment="1">
      <alignment horizontal="center"/>
    </xf>
    <xf numFmtId="10" fontId="17" fillId="0" borderId="18" xfId="4" applyNumberFormat="1" applyFont="1" applyFill="1" applyBorder="1" applyAlignment="1"/>
    <xf numFmtId="3" fontId="17" fillId="0" borderId="5" xfId="5" applyNumberFormat="1" applyFont="1" applyFill="1" applyBorder="1" applyAlignment="1">
      <alignment horizontal="right"/>
    </xf>
    <xf numFmtId="0" fontId="17" fillId="0" borderId="18" xfId="2" applyFont="1" applyBorder="1" applyAlignment="1">
      <alignment horizontal="center"/>
    </xf>
    <xf numFmtId="0" fontId="17" fillId="0" borderId="0" xfId="3" applyFont="1"/>
    <xf numFmtId="0" fontId="17" fillId="0" borderId="17" xfId="2" applyFont="1" applyBorder="1" applyAlignment="1">
      <alignment horizontal="left"/>
    </xf>
    <xf numFmtId="0" fontId="9" fillId="4" borderId="1" xfId="2" applyFont="1" applyFill="1" applyBorder="1"/>
    <xf numFmtId="164" fontId="9" fillId="4" borderId="11" xfId="2" applyNumberFormat="1" applyFont="1" applyFill="1" applyBorder="1" applyAlignment="1">
      <alignment horizontal="center"/>
    </xf>
    <xf numFmtId="10" fontId="9" fillId="4" borderId="12" xfId="4" applyNumberFormat="1" applyFont="1" applyFill="1" applyBorder="1" applyAlignment="1">
      <alignment horizontal="center"/>
    </xf>
    <xf numFmtId="3" fontId="9" fillId="4" borderId="20" xfId="5" applyNumberFormat="1" applyFont="1" applyFill="1" applyBorder="1" applyAlignment="1">
      <alignment horizontal="right"/>
    </xf>
    <xf numFmtId="3" fontId="9" fillId="4" borderId="20" xfId="5" applyNumberFormat="1" applyFont="1" applyFill="1" applyBorder="1" applyAlignment="1"/>
    <xf numFmtId="3" fontId="9" fillId="4" borderId="12" xfId="5" applyNumberFormat="1" applyFont="1" applyFill="1" applyBorder="1" applyAlignment="1">
      <alignment horizontal="right"/>
    </xf>
    <xf numFmtId="3" fontId="9" fillId="4" borderId="12" xfId="5" applyNumberFormat="1" applyFont="1" applyFill="1" applyBorder="1" applyAlignment="1">
      <alignment horizontal="center"/>
    </xf>
    <xf numFmtId="0" fontId="13" fillId="3" borderId="17" xfId="2" applyFont="1" applyFill="1" applyBorder="1" applyAlignment="1">
      <alignment horizontal="left"/>
    </xf>
    <xf numFmtId="0" fontId="13" fillId="3" borderId="17" xfId="2" applyFont="1" applyFill="1" applyBorder="1"/>
    <xf numFmtId="0" fontId="13" fillId="3" borderId="19" xfId="2" applyFont="1" applyFill="1" applyBorder="1" applyAlignment="1">
      <alignment horizontal="center"/>
    </xf>
    <xf numFmtId="0" fontId="7" fillId="0" borderId="17" xfId="2" applyFont="1" applyBorder="1" applyAlignment="1">
      <alignment horizontal="left"/>
    </xf>
    <xf numFmtId="164" fontId="5" fillId="3" borderId="19" xfId="3" applyNumberFormat="1" applyFont="1" applyFill="1" applyBorder="1" applyAlignment="1">
      <alignment horizontal="center"/>
    </xf>
    <xf numFmtId="164" fontId="5" fillId="3" borderId="21" xfId="3" applyNumberFormat="1" applyFont="1" applyFill="1" applyBorder="1" applyAlignment="1">
      <alignment horizontal="center"/>
    </xf>
    <xf numFmtId="10" fontId="7" fillId="3" borderId="19" xfId="4" applyNumberFormat="1" applyFont="1" applyFill="1" applyBorder="1" applyAlignment="1">
      <alignment horizontal="center"/>
    </xf>
    <xf numFmtId="10" fontId="7" fillId="3" borderId="22" xfId="4" applyNumberFormat="1" applyFont="1" applyFill="1" applyBorder="1" applyAlignment="1">
      <alignment horizontal="right"/>
    </xf>
    <xf numFmtId="10" fontId="7" fillId="3" borderId="22" xfId="4" applyNumberFormat="1" applyFont="1" applyFill="1" applyBorder="1" applyAlignment="1"/>
    <xf numFmtId="3" fontId="7" fillId="3" borderId="19" xfId="5" applyNumberFormat="1" applyFont="1" applyFill="1" applyBorder="1" applyAlignment="1">
      <alignment horizontal="right"/>
    </xf>
    <xf numFmtId="0" fontId="7" fillId="3" borderId="22" xfId="2" applyFont="1" applyFill="1" applyBorder="1" applyAlignment="1">
      <alignment horizontal="center"/>
    </xf>
    <xf numFmtId="43" fontId="7" fillId="0" borderId="0" xfId="1" applyFont="1"/>
    <xf numFmtId="0" fontId="5" fillId="5" borderId="6" xfId="2" applyFont="1" applyFill="1" applyBorder="1" applyAlignment="1">
      <alignment horizontal="left"/>
    </xf>
    <xf numFmtId="164" fontId="9" fillId="5" borderId="11" xfId="2" applyNumberFormat="1" applyFont="1" applyFill="1" applyBorder="1" applyAlignment="1">
      <alignment horizontal="center"/>
    </xf>
    <xf numFmtId="10" fontId="5" fillId="5" borderId="5" xfId="4" applyNumberFormat="1" applyFont="1" applyFill="1" applyBorder="1" applyAlignment="1">
      <alignment horizontal="center"/>
    </xf>
    <xf numFmtId="10" fontId="5" fillId="5" borderId="18" xfId="4" applyNumberFormat="1" applyFont="1" applyFill="1" applyBorder="1" applyAlignment="1">
      <alignment horizontal="right"/>
    </xf>
    <xf numFmtId="3" fontId="5" fillId="5" borderId="5" xfId="5" applyNumberFormat="1" applyFont="1" applyFill="1" applyBorder="1" applyAlignment="1"/>
    <xf numFmtId="3" fontId="5" fillId="5" borderId="5" xfId="5" applyNumberFormat="1" applyFont="1" applyFill="1" applyBorder="1" applyAlignment="1">
      <alignment horizontal="right"/>
    </xf>
    <xf numFmtId="3" fontId="5" fillId="5" borderId="5" xfId="5" applyNumberFormat="1" applyFont="1" applyFill="1" applyBorder="1" applyAlignment="1">
      <alignment horizontal="center"/>
    </xf>
    <xf numFmtId="0" fontId="13" fillId="6" borderId="1" xfId="2" applyFont="1" applyFill="1" applyBorder="1" applyAlignment="1">
      <alignment horizontal="left"/>
    </xf>
    <xf numFmtId="0" fontId="13" fillId="6" borderId="9" xfId="2" applyFont="1" applyFill="1" applyBorder="1" applyAlignment="1">
      <alignment horizontal="center"/>
    </xf>
    <xf numFmtId="165" fontId="13" fillId="6" borderId="9" xfId="4" applyNumberFormat="1" applyFont="1" applyFill="1" applyBorder="1" applyAlignment="1">
      <alignment horizontal="center"/>
    </xf>
    <xf numFmtId="10" fontId="13" fillId="6" borderId="9" xfId="4" applyNumberFormat="1" applyFont="1" applyFill="1" applyBorder="1" applyAlignment="1">
      <alignment horizontal="center"/>
    </xf>
    <xf numFmtId="3" fontId="13" fillId="6" borderId="9" xfId="5" applyNumberFormat="1" applyFont="1" applyFill="1" applyBorder="1" applyAlignment="1">
      <alignment horizontal="right"/>
    </xf>
    <xf numFmtId="3" fontId="13" fillId="6" borderId="2" xfId="5" applyNumberFormat="1" applyFont="1" applyFill="1" applyBorder="1" applyAlignment="1"/>
    <xf numFmtId="168" fontId="13" fillId="6" borderId="2" xfId="1" applyNumberFormat="1" applyFont="1" applyFill="1" applyBorder="1" applyAlignment="1">
      <alignment horizontal="right"/>
    </xf>
    <xf numFmtId="3" fontId="13" fillId="6" borderId="3" xfId="2" applyNumberFormat="1" applyFont="1" applyFill="1" applyBorder="1" applyAlignment="1">
      <alignment horizontal="center"/>
    </xf>
    <xf numFmtId="0" fontId="4" fillId="7" borderId="23" xfId="3" applyFont="1" applyFill="1" applyBorder="1" applyAlignment="1">
      <alignment horizontal="left"/>
    </xf>
    <xf numFmtId="165" fontId="18" fillId="7" borderId="24" xfId="3" applyNumberFormat="1" applyFont="1" applyFill="1" applyBorder="1" applyAlignment="1">
      <alignment horizontal="center"/>
    </xf>
    <xf numFmtId="10" fontId="18" fillId="7" borderId="24" xfId="3" applyNumberFormat="1" applyFont="1" applyFill="1" applyBorder="1" applyAlignment="1">
      <alignment horizontal="center"/>
    </xf>
    <xf numFmtId="10" fontId="18" fillId="7" borderId="24" xfId="3" applyNumberFormat="1" applyFont="1" applyFill="1" applyBorder="1" applyAlignment="1">
      <alignment horizontal="right"/>
    </xf>
    <xf numFmtId="3" fontId="4" fillId="7" borderId="25" xfId="3" applyNumberFormat="1" applyFont="1" applyFill="1" applyBorder="1"/>
    <xf numFmtId="168" fontId="4" fillId="7" borderId="25" xfId="1" applyNumberFormat="1" applyFont="1" applyFill="1" applyBorder="1" applyAlignment="1">
      <alignment horizontal="right"/>
    </xf>
    <xf numFmtId="0" fontId="18" fillId="7" borderId="26" xfId="3" applyFont="1" applyFill="1" applyBorder="1" applyAlignment="1">
      <alignment horizontal="center"/>
    </xf>
    <xf numFmtId="0" fontId="19" fillId="0" borderId="0" xfId="2" applyFont="1" applyAlignment="1">
      <alignment horizontal="left"/>
    </xf>
    <xf numFmtId="0" fontId="20" fillId="0" borderId="0" xfId="2" applyFont="1" applyAlignment="1">
      <alignment horizontal="center"/>
    </xf>
    <xf numFmtId="0" fontId="5" fillId="0" borderId="0" xfId="2" applyFont="1"/>
    <xf numFmtId="170" fontId="5" fillId="0" borderId="0" xfId="6" applyNumberFormat="1" applyFont="1" applyFill="1" applyAlignment="1">
      <alignment horizontal="left"/>
    </xf>
    <xf numFmtId="3" fontId="7" fillId="0" borderId="0" xfId="3" applyNumberFormat="1" applyFont="1" applyAlignment="1">
      <alignment horizontal="center"/>
    </xf>
    <xf numFmtId="0" fontId="13" fillId="0" borderId="0" xfId="3" applyFont="1"/>
    <xf numFmtId="170" fontId="13" fillId="0" borderId="0" xfId="3" applyNumberFormat="1" applyFont="1"/>
    <xf numFmtId="3" fontId="13" fillId="0" borderId="0" xfId="3" applyNumberFormat="1" applyFont="1" applyAlignment="1">
      <alignment horizontal="center"/>
    </xf>
    <xf numFmtId="0" fontId="21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1" fillId="0" borderId="0" xfId="2" applyFont="1" applyAlignment="1">
      <alignment horizontal="right"/>
    </xf>
    <xf numFmtId="0" fontId="21" fillId="0" borderId="0" xfId="2" applyFont="1"/>
    <xf numFmtId="170" fontId="8" fillId="0" borderId="0" xfId="2" applyNumberFormat="1" applyFont="1" applyAlignment="1">
      <alignment horizontal="left"/>
    </xf>
    <xf numFmtId="0" fontId="21" fillId="0" borderId="0" xfId="3" applyFont="1" applyAlignment="1">
      <alignment horizontal="center"/>
    </xf>
    <xf numFmtId="0" fontId="21" fillId="0" borderId="0" xfId="3" applyFont="1"/>
    <xf numFmtId="166" fontId="22" fillId="2" borderId="12" xfId="2" applyNumberFormat="1" applyFont="1" applyFill="1" applyBorder="1" applyAlignment="1">
      <alignment horizontal="center" vertical="center"/>
    </xf>
    <xf numFmtId="166" fontId="22" fillId="2" borderId="12" xfId="2" applyNumberFormat="1" applyFont="1" applyFill="1" applyBorder="1" applyAlignment="1">
      <alignment horizontal="center" vertical="center" wrapText="1"/>
    </xf>
    <xf numFmtId="166" fontId="22" fillId="2" borderId="27" xfId="2" applyNumberFormat="1" applyFont="1" applyFill="1" applyBorder="1" applyAlignment="1">
      <alignment horizontal="center" vertical="center"/>
    </xf>
    <xf numFmtId="166" fontId="22" fillId="2" borderId="27" xfId="2" applyNumberFormat="1" applyFont="1" applyFill="1" applyBorder="1" applyAlignment="1">
      <alignment horizontal="center" vertical="center" wrapText="1"/>
    </xf>
    <xf numFmtId="166" fontId="22" fillId="6" borderId="2" xfId="2" applyNumberFormat="1" applyFont="1" applyFill="1" applyBorder="1" applyAlignment="1">
      <alignment horizontal="center" vertical="center"/>
    </xf>
    <xf numFmtId="43" fontId="22" fillId="6" borderId="27" xfId="1" applyFont="1" applyFill="1" applyBorder="1" applyAlignment="1">
      <alignment vertical="center"/>
    </xf>
    <xf numFmtId="0" fontId="7" fillId="0" borderId="17" xfId="2" applyFont="1" applyBorder="1" applyAlignment="1">
      <alignment horizontal="center"/>
    </xf>
    <xf numFmtId="43" fontId="7" fillId="0" borderId="17" xfId="1" applyFont="1" applyBorder="1" applyAlignment="1"/>
    <xf numFmtId="0" fontId="7" fillId="0" borderId="19" xfId="2" applyFont="1" applyBorder="1" applyAlignment="1">
      <alignment horizontal="center"/>
    </xf>
    <xf numFmtId="0" fontId="7" fillId="3" borderId="17" xfId="2" applyFont="1" applyFill="1" applyBorder="1" applyAlignment="1">
      <alignment horizontal="center"/>
    </xf>
    <xf numFmtId="43" fontId="7" fillId="3" borderId="17" xfId="1" applyFont="1" applyFill="1" applyBorder="1" applyAlignment="1"/>
    <xf numFmtId="0" fontId="7" fillId="3" borderId="19" xfId="2" applyFont="1" applyFill="1" applyBorder="1" applyAlignment="1">
      <alignment horizontal="center"/>
    </xf>
    <xf numFmtId="43" fontId="22" fillId="2" borderId="1" xfId="1" applyFont="1" applyFill="1" applyBorder="1" applyAlignment="1">
      <alignment horizontal="center" vertical="center"/>
    </xf>
    <xf numFmtId="43" fontId="22" fillId="2" borderId="1" xfId="1" applyFont="1" applyFill="1" applyBorder="1" applyAlignment="1">
      <alignment vertical="center"/>
    </xf>
    <xf numFmtId="166" fontId="22" fillId="2" borderId="1" xfId="2" applyNumberFormat="1" applyFont="1" applyFill="1" applyBorder="1" applyAlignment="1">
      <alignment horizontal="center" vertical="center"/>
    </xf>
    <xf numFmtId="167" fontId="5" fillId="0" borderId="0" xfId="2" applyNumberFormat="1" applyFont="1" applyAlignment="1">
      <alignment horizontal="right"/>
    </xf>
    <xf numFmtId="0" fontId="3" fillId="0" borderId="0" xfId="16"/>
    <xf numFmtId="0" fontId="26" fillId="0" borderId="0" xfId="0" applyFont="1"/>
    <xf numFmtId="43" fontId="26" fillId="0" borderId="0" xfId="1" applyFont="1"/>
    <xf numFmtId="43" fontId="0" fillId="0" borderId="0" xfId="1" applyFont="1"/>
    <xf numFmtId="0" fontId="1" fillId="0" borderId="0" xfId="17"/>
    <xf numFmtId="0" fontId="30" fillId="0" borderId="0" xfId="18" applyFont="1"/>
    <xf numFmtId="0" fontId="31" fillId="0" borderId="0" xfId="17" applyFont="1"/>
    <xf numFmtId="0" fontId="32" fillId="0" borderId="0" xfId="16" applyFont="1"/>
    <xf numFmtId="0" fontId="33" fillId="0" borderId="0" xfId="18" applyFont="1"/>
    <xf numFmtId="0" fontId="33" fillId="0" borderId="28" xfId="18" applyFont="1" applyBorder="1"/>
    <xf numFmtId="0" fontId="33" fillId="0" borderId="0" xfId="18" applyFont="1" applyAlignment="1">
      <alignment horizontal="right"/>
    </xf>
    <xf numFmtId="166" fontId="34" fillId="2" borderId="12" xfId="2" applyNumberFormat="1" applyFont="1" applyFill="1" applyBorder="1" applyAlignment="1">
      <alignment horizontal="center" vertical="center"/>
    </xf>
    <xf numFmtId="166" fontId="34" fillId="2" borderId="12" xfId="2" applyNumberFormat="1" applyFont="1" applyFill="1" applyBorder="1" applyAlignment="1">
      <alignment horizontal="center" vertical="center" wrapText="1"/>
    </xf>
    <xf numFmtId="166" fontId="34" fillId="2" borderId="27" xfId="2" applyNumberFormat="1" applyFont="1" applyFill="1" applyBorder="1" applyAlignment="1">
      <alignment horizontal="center" vertical="center"/>
    </xf>
    <xf numFmtId="166" fontId="34" fillId="2" borderId="27" xfId="2" applyNumberFormat="1" applyFont="1" applyFill="1" applyBorder="1" applyAlignment="1">
      <alignment horizontal="center" vertical="center" wrapText="1"/>
    </xf>
    <xf numFmtId="0" fontId="7" fillId="0" borderId="29" xfId="2" applyFont="1" applyBorder="1" applyAlignment="1">
      <alignment horizontal="center"/>
    </xf>
    <xf numFmtId="2" fontId="7" fillId="0" borderId="29" xfId="2" applyNumberFormat="1" applyFont="1" applyBorder="1" applyAlignment="1">
      <alignment horizontal="center"/>
    </xf>
    <xf numFmtId="43" fontId="7" fillId="0" borderId="30" xfId="1" applyFont="1" applyBorder="1" applyAlignment="1">
      <alignment horizontal="center"/>
    </xf>
    <xf numFmtId="0" fontId="35" fillId="0" borderId="0" xfId="19" applyFont="1"/>
    <xf numFmtId="0" fontId="11" fillId="0" borderId="0" xfId="19"/>
    <xf numFmtId="3" fontId="11" fillId="0" borderId="0" xfId="6" applyNumberFormat="1" applyFont="1"/>
    <xf numFmtId="2" fontId="3" fillId="0" borderId="0" xfId="16" applyNumberFormat="1"/>
    <xf numFmtId="43" fontId="3" fillId="0" borderId="0" xfId="1" applyFont="1"/>
    <xf numFmtId="171" fontId="3" fillId="0" borderId="0" xfId="16" applyNumberFormat="1"/>
    <xf numFmtId="0" fontId="11" fillId="0" borderId="0" xfId="14"/>
    <xf numFmtId="43" fontId="5" fillId="3" borderId="17" xfId="1" applyFont="1" applyFill="1" applyBorder="1" applyAlignment="1"/>
    <xf numFmtId="0" fontId="37" fillId="0" borderId="0" xfId="16" applyFont="1" applyAlignment="1">
      <alignment horizontal="left"/>
    </xf>
    <xf numFmtId="0" fontId="3" fillId="0" borderId="0" xfId="16" applyAlignment="1">
      <alignment horizontal="left"/>
    </xf>
    <xf numFmtId="43" fontId="3" fillId="0" borderId="0" xfId="20" applyFont="1" applyFill="1" applyBorder="1" applyAlignment="1">
      <alignment horizontal="right"/>
    </xf>
    <xf numFmtId="43" fontId="3" fillId="0" borderId="0" xfId="1" applyFont="1" applyFill="1" applyBorder="1"/>
    <xf numFmtId="43" fontId="3" fillId="0" borderId="0" xfId="1" applyFont="1" applyFill="1" applyAlignment="1">
      <alignment horizontal="center"/>
    </xf>
    <xf numFmtId="43" fontId="38" fillId="0" borderId="0" xfId="1" applyFont="1" applyFill="1"/>
    <xf numFmtId="43" fontId="3" fillId="0" borderId="0" xfId="21" applyFont="1" applyFill="1" applyAlignment="1">
      <alignment horizontal="center"/>
    </xf>
    <xf numFmtId="43" fontId="3" fillId="0" borderId="0" xfId="16" applyNumberFormat="1"/>
    <xf numFmtId="0" fontId="38" fillId="0" borderId="0" xfId="0" applyFont="1"/>
    <xf numFmtId="43" fontId="3" fillId="0" borderId="0" xfId="1" applyFont="1" applyFill="1" applyBorder="1" applyAlignment="1">
      <alignment horizontal="center"/>
    </xf>
    <xf numFmtId="43" fontId="38" fillId="0" borderId="0" xfId="1" applyFont="1" applyFill="1" applyBorder="1"/>
    <xf numFmtId="43" fontId="3" fillId="0" borderId="0" xfId="21" applyFont="1" applyFill="1" applyBorder="1" applyAlignment="1">
      <alignment horizontal="center"/>
    </xf>
    <xf numFmtId="0" fontId="3" fillId="0" borderId="0" xfId="16" applyAlignment="1">
      <alignment horizontal="center"/>
    </xf>
    <xf numFmtId="0" fontId="10" fillId="0" borderId="0" xfId="0" applyFont="1"/>
    <xf numFmtId="168" fontId="4" fillId="6" borderId="2" xfId="5" applyNumberFormat="1" applyFont="1" applyFill="1" applyBorder="1" applyAlignment="1">
      <alignment horizontal="center" vertical="center"/>
    </xf>
    <xf numFmtId="0" fontId="39" fillId="0" borderId="35" xfId="2" applyFont="1" applyBorder="1" applyAlignment="1">
      <alignment horizontal="left"/>
    </xf>
    <xf numFmtId="0" fontId="39" fillId="0" borderId="33" xfId="2" applyFont="1" applyBorder="1" applyAlignment="1">
      <alignment horizontal="left"/>
    </xf>
    <xf numFmtId="0" fontId="39" fillId="0" borderId="12" xfId="2" applyFont="1" applyBorder="1" applyAlignment="1">
      <alignment horizontal="left"/>
    </xf>
    <xf numFmtId="172" fontId="39" fillId="0" borderId="12" xfId="7" applyNumberFormat="1" applyFont="1" applyBorder="1" applyAlignment="1">
      <alignment horizontal="center"/>
    </xf>
    <xf numFmtId="43" fontId="39" fillId="0" borderId="11" xfId="1" applyFont="1" applyBorder="1" applyAlignment="1">
      <alignment horizontal="left"/>
    </xf>
    <xf numFmtId="0" fontId="39" fillId="0" borderId="12" xfId="2" applyFont="1" applyBorder="1" applyAlignment="1">
      <alignment horizontal="center"/>
    </xf>
    <xf numFmtId="43" fontId="39" fillId="0" borderId="11" xfId="1" applyFont="1" applyBorder="1" applyAlignment="1">
      <alignment horizontal="right"/>
    </xf>
    <xf numFmtId="172" fontId="39" fillId="0" borderId="11" xfId="7" applyNumberFormat="1" applyFont="1" applyBorder="1" applyAlignment="1">
      <alignment horizontal="center"/>
    </xf>
    <xf numFmtId="0" fontId="39" fillId="3" borderId="17" xfId="2" applyFont="1" applyFill="1" applyBorder="1" applyAlignment="1">
      <alignment horizontal="left"/>
    </xf>
    <xf numFmtId="0" fontId="39" fillId="3" borderId="4" xfId="2" applyFont="1" applyFill="1" applyBorder="1" applyAlignment="1">
      <alignment horizontal="left"/>
    </xf>
    <xf numFmtId="172" fontId="39" fillId="3" borderId="19" xfId="7" applyNumberFormat="1" applyFont="1" applyFill="1" applyBorder="1" applyAlignment="1">
      <alignment horizontal="center"/>
    </xf>
    <xf numFmtId="43" fontId="39" fillId="3" borderId="4" xfId="1" applyFont="1" applyFill="1" applyBorder="1" applyAlignment="1">
      <alignment horizontal="left"/>
    </xf>
    <xf numFmtId="0" fontId="39" fillId="3" borderId="4" xfId="2" applyFont="1" applyFill="1" applyBorder="1" applyAlignment="1">
      <alignment horizontal="center"/>
    </xf>
    <xf numFmtId="43" fontId="39" fillId="3" borderId="4" xfId="1" applyFont="1" applyFill="1" applyBorder="1" applyAlignment="1">
      <alignment horizontal="right"/>
    </xf>
    <xf numFmtId="0" fontId="39" fillId="3" borderId="37" xfId="2" applyFont="1" applyFill="1" applyBorder="1" applyAlignment="1">
      <alignment horizontal="left"/>
    </xf>
    <xf numFmtId="0" fontId="39" fillId="0" borderId="38" xfId="2" applyFont="1" applyBorder="1" applyAlignment="1">
      <alignment horizontal="left"/>
    </xf>
    <xf numFmtId="0" fontId="39" fillId="0" borderId="39" xfId="2" applyFont="1" applyBorder="1" applyAlignment="1">
      <alignment horizontal="left"/>
    </xf>
    <xf numFmtId="0" fontId="39" fillId="0" borderId="5" xfId="2" applyFont="1" applyBorder="1" applyAlignment="1">
      <alignment horizontal="left"/>
    </xf>
    <xf numFmtId="172" fontId="39" fillId="0" borderId="5" xfId="7" applyNumberFormat="1" applyFont="1" applyBorder="1" applyAlignment="1">
      <alignment horizontal="center"/>
    </xf>
    <xf numFmtId="43" fontId="39" fillId="0" borderId="0" xfId="1" applyFont="1" applyBorder="1" applyAlignment="1">
      <alignment horizontal="left"/>
    </xf>
    <xf numFmtId="0" fontId="39" fillId="0" borderId="5" xfId="2" applyFont="1" applyBorder="1" applyAlignment="1">
      <alignment horizontal="center"/>
    </xf>
    <xf numFmtId="43" fontId="39" fillId="0" borderId="0" xfId="1" applyFont="1" applyBorder="1" applyAlignment="1">
      <alignment horizontal="right"/>
    </xf>
    <xf numFmtId="172" fontId="39" fillId="0" borderId="0" xfId="7" applyNumberFormat="1" applyFont="1" applyAlignment="1">
      <alignment horizontal="center"/>
    </xf>
    <xf numFmtId="14" fontId="40" fillId="0" borderId="0" xfId="0" applyNumberFormat="1" applyFont="1" applyAlignment="1">
      <alignment horizontal="center"/>
    </xf>
    <xf numFmtId="14" fontId="41" fillId="0" borderId="0" xfId="0" applyNumberFormat="1" applyFont="1" applyAlignment="1">
      <alignment horizontal="left"/>
    </xf>
    <xf numFmtId="0" fontId="43" fillId="0" borderId="0" xfId="0" applyFont="1"/>
    <xf numFmtId="0" fontId="39" fillId="3" borderId="29" xfId="2" applyFont="1" applyFill="1" applyBorder="1" applyAlignment="1">
      <alignment horizontal="left"/>
    </xf>
    <xf numFmtId="0" fontId="39" fillId="3" borderId="40" xfId="2" applyFont="1" applyFill="1" applyBorder="1" applyAlignment="1">
      <alignment horizontal="left"/>
    </xf>
    <xf numFmtId="172" fontId="39" fillId="3" borderId="30" xfId="7" applyNumberFormat="1" applyFont="1" applyFill="1" applyBorder="1" applyAlignment="1">
      <alignment horizontal="center"/>
    </xf>
    <xf numFmtId="43" fontId="39" fillId="3" borderId="40" xfId="1" applyFont="1" applyFill="1" applyBorder="1" applyAlignment="1">
      <alignment horizontal="left"/>
    </xf>
    <xf numFmtId="0" fontId="39" fillId="3" borderId="40" xfId="2" applyFont="1" applyFill="1" applyBorder="1" applyAlignment="1">
      <alignment horizontal="center"/>
    </xf>
    <xf numFmtId="43" fontId="39" fillId="3" borderId="40" xfId="1" applyFont="1" applyFill="1" applyBorder="1" applyAlignment="1">
      <alignment horizontal="right"/>
    </xf>
    <xf numFmtId="0" fontId="39" fillId="3" borderId="41" xfId="2" applyFont="1" applyFill="1" applyBorder="1" applyAlignment="1">
      <alignment horizontal="left"/>
    </xf>
    <xf numFmtId="4" fontId="40" fillId="0" borderId="0" xfId="0" applyNumberFormat="1" applyFont="1" applyAlignment="1">
      <alignment horizontal="right"/>
    </xf>
    <xf numFmtId="173" fontId="10" fillId="0" borderId="0" xfId="21" applyNumberFormat="1" applyFont="1" applyFill="1" applyBorder="1" applyAlignment="1">
      <alignment horizontal="left"/>
    </xf>
    <xf numFmtId="0" fontId="10" fillId="0" borderId="0" xfId="16" applyFont="1"/>
    <xf numFmtId="14" fontId="10" fillId="0" borderId="0" xfId="16" applyNumberFormat="1" applyFont="1" applyAlignment="1">
      <alignment horizontal="right"/>
    </xf>
    <xf numFmtId="43" fontId="44" fillId="0" borderId="0" xfId="1" applyFont="1" applyFill="1" applyBorder="1"/>
    <xf numFmtId="43" fontId="10" fillId="0" borderId="0" xfId="1" applyFont="1" applyFill="1" applyBorder="1"/>
    <xf numFmtId="173" fontId="10" fillId="0" borderId="0" xfId="21" applyNumberFormat="1" applyFont="1" applyFill="1" applyBorder="1" applyAlignment="1">
      <alignment horizontal="center"/>
    </xf>
    <xf numFmtId="173" fontId="10" fillId="0" borderId="0" xfId="22" applyNumberFormat="1" applyFont="1" applyFill="1" applyBorder="1" applyAlignment="1">
      <alignment horizontal="center"/>
    </xf>
    <xf numFmtId="0" fontId="10" fillId="0" borderId="0" xfId="16" applyFont="1" applyAlignment="1">
      <alignment horizontal="left"/>
    </xf>
    <xf numFmtId="0" fontId="37" fillId="0" borderId="0" xfId="16" applyFont="1"/>
    <xf numFmtId="4" fontId="10" fillId="0" borderId="0" xfId="16" applyNumberFormat="1" applyFont="1" applyAlignment="1">
      <alignment horizontal="right"/>
    </xf>
    <xf numFmtId="43" fontId="10" fillId="0" borderId="0" xfId="1" applyFont="1" applyFill="1" applyAlignment="1">
      <alignment horizontal="center"/>
    </xf>
    <xf numFmtId="43" fontId="10" fillId="0" borderId="0" xfId="1" applyFont="1" applyFill="1"/>
    <xf numFmtId="43" fontId="10" fillId="0" borderId="0" xfId="21" applyFont="1" applyFill="1" applyBorder="1"/>
    <xf numFmtId="0" fontId="10" fillId="0" borderId="28" xfId="16" applyFont="1" applyBorder="1"/>
    <xf numFmtId="0" fontId="10" fillId="0" borderId="28" xfId="16" applyFont="1" applyBorder="1" applyAlignment="1">
      <alignment horizontal="left"/>
    </xf>
    <xf numFmtId="43" fontId="10" fillId="0" borderId="28" xfId="20" applyFont="1" applyFill="1" applyBorder="1" applyAlignment="1">
      <alignment horizontal="right"/>
    </xf>
    <xf numFmtId="43" fontId="10" fillId="0" borderId="28" xfId="1" applyFont="1" applyFill="1" applyBorder="1" applyAlignment="1">
      <alignment horizontal="center"/>
    </xf>
    <xf numFmtId="173" fontId="10" fillId="0" borderId="0" xfId="16" applyNumberFormat="1" applyFont="1" applyAlignment="1">
      <alignment horizontal="center"/>
    </xf>
    <xf numFmtId="168" fontId="4" fillId="6" borderId="31" xfId="5" applyNumberFormat="1" applyFont="1" applyFill="1" applyBorder="1" applyAlignment="1">
      <alignment horizontal="center" vertical="center"/>
    </xf>
    <xf numFmtId="168" fontId="4" fillId="6" borderId="32" xfId="5" applyNumberFormat="1" applyFont="1" applyFill="1" applyBorder="1" applyAlignment="1">
      <alignment horizontal="center" vertical="center"/>
    </xf>
    <xf numFmtId="172" fontId="39" fillId="0" borderId="34" xfId="7" applyNumberFormat="1" applyFont="1" applyBorder="1" applyAlignment="1">
      <alignment horizontal="center"/>
    </xf>
    <xf numFmtId="43" fontId="39" fillId="0" borderId="33" xfId="1" applyFont="1" applyBorder="1" applyAlignment="1">
      <alignment horizontal="left"/>
    </xf>
    <xf numFmtId="0" fontId="39" fillId="0" borderId="33" xfId="2" applyFont="1" applyBorder="1" applyAlignment="1">
      <alignment horizontal="center"/>
    </xf>
    <xf numFmtId="43" fontId="39" fillId="0" borderId="33" xfId="1" applyFont="1" applyBorder="1" applyAlignment="1">
      <alignment horizontal="right"/>
    </xf>
    <xf numFmtId="0" fontId="39" fillId="0" borderId="45" xfId="2" applyFont="1" applyBorder="1" applyAlignment="1">
      <alignment horizontal="left"/>
    </xf>
    <xf numFmtId="0" fontId="39" fillId="0" borderId="17" xfId="2" applyFont="1" applyBorder="1" applyAlignment="1">
      <alignment horizontal="left"/>
    </xf>
    <xf numFmtId="0" fontId="39" fillId="0" borderId="4" xfId="2" applyFont="1" applyBorder="1" applyAlignment="1">
      <alignment horizontal="left"/>
    </xf>
    <xf numFmtId="172" fontId="39" fillId="0" borderId="19" xfId="7" applyNumberFormat="1" applyFont="1" applyBorder="1" applyAlignment="1">
      <alignment horizontal="center"/>
    </xf>
    <xf numFmtId="43" fontId="39" fillId="0" borderId="4" xfId="1" applyFont="1" applyBorder="1" applyAlignment="1">
      <alignment horizontal="left"/>
    </xf>
    <xf numFmtId="0" fontId="39" fillId="0" borderId="4" xfId="2" applyFont="1" applyBorder="1" applyAlignment="1">
      <alignment horizontal="center"/>
    </xf>
    <xf numFmtId="43" fontId="39" fillId="0" borderId="4" xfId="1" applyFont="1" applyBorder="1" applyAlignment="1">
      <alignment horizontal="right"/>
    </xf>
    <xf numFmtId="0" fontId="39" fillId="0" borderId="37" xfId="2" applyFont="1" applyBorder="1" applyAlignment="1">
      <alignment horizontal="left"/>
    </xf>
    <xf numFmtId="43" fontId="10" fillId="0" borderId="0" xfId="20" applyFont="1" applyFill="1" applyBorder="1" applyAlignment="1">
      <alignment horizontal="right"/>
    </xf>
    <xf numFmtId="43" fontId="10" fillId="0" borderId="0" xfId="1" applyFont="1" applyFill="1" applyBorder="1" applyAlignment="1">
      <alignment horizontal="center"/>
    </xf>
    <xf numFmtId="43" fontId="44" fillId="0" borderId="0" xfId="21" applyFont="1" applyFill="1" applyBorder="1" applyAlignment="1">
      <alignment horizontal="center"/>
    </xf>
    <xf numFmtId="14" fontId="10" fillId="0" borderId="0" xfId="16" applyNumberFormat="1" applyFont="1" applyAlignment="1">
      <alignment horizontal="center"/>
    </xf>
    <xf numFmtId="0" fontId="45" fillId="0" borderId="0" xfId="16" applyFont="1" applyAlignment="1">
      <alignment horizontal="left"/>
    </xf>
    <xf numFmtId="43" fontId="3" fillId="0" borderId="0" xfId="1" applyFont="1" applyFill="1"/>
    <xf numFmtId="15" fontId="3" fillId="0" borderId="0" xfId="16" applyNumberFormat="1" applyAlignment="1">
      <alignment horizontal="center"/>
    </xf>
    <xf numFmtId="43" fontId="3" fillId="0" borderId="0" xfId="21" applyFont="1" applyFill="1" applyBorder="1"/>
    <xf numFmtId="0" fontId="45" fillId="0" borderId="0" xfId="16" applyFont="1"/>
    <xf numFmtId="43" fontId="25" fillId="0" borderId="0" xfId="1" applyFont="1" applyFill="1"/>
    <xf numFmtId="43" fontId="46" fillId="0" borderId="0" xfId="1" applyFont="1" applyFill="1"/>
    <xf numFmtId="0" fontId="38" fillId="0" borderId="0" xfId="0" applyFont="1" applyAlignment="1">
      <alignment horizontal="center"/>
    </xf>
    <xf numFmtId="0" fontId="38" fillId="0" borderId="0" xfId="0" applyFont="1" applyAlignment="1">
      <alignment wrapText="1"/>
    </xf>
    <xf numFmtId="0" fontId="38" fillId="0" borderId="0" xfId="0" applyFont="1" applyAlignment="1">
      <alignment horizontal="center" wrapText="1"/>
    </xf>
    <xf numFmtId="4" fontId="38" fillId="0" borderId="0" xfId="0" applyNumberFormat="1" applyFont="1" applyAlignment="1">
      <alignment horizontal="right"/>
    </xf>
    <xf numFmtId="43" fontId="10" fillId="0" borderId="0" xfId="1" applyFont="1" applyAlignment="1">
      <alignment wrapText="1"/>
    </xf>
    <xf numFmtId="43" fontId="38" fillId="0" borderId="0" xfId="21" applyFont="1" applyAlignment="1">
      <alignment horizontal="center" wrapText="1"/>
    </xf>
    <xf numFmtId="43" fontId="10" fillId="0" borderId="0" xfId="21" applyFont="1" applyFill="1" applyAlignment="1">
      <alignment horizontal="right"/>
    </xf>
    <xf numFmtId="43" fontId="38" fillId="0" borderId="0" xfId="1" applyFont="1"/>
    <xf numFmtId="43" fontId="38" fillId="0" borderId="0" xfId="1" applyFont="1" applyAlignment="1">
      <alignment wrapText="1"/>
    </xf>
    <xf numFmtId="43" fontId="38" fillId="0" borderId="0" xfId="1" applyFont="1" applyFill="1" applyAlignment="1">
      <alignment horizontal="center"/>
    </xf>
    <xf numFmtId="0" fontId="43" fillId="0" borderId="0" xfId="16" applyFont="1"/>
    <xf numFmtId="0" fontId="2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43" fontId="10" fillId="0" borderId="0" xfId="23" applyNumberFormat="1" applyFont="1"/>
    <xf numFmtId="0" fontId="2" fillId="0" borderId="0" xfId="0" applyFont="1"/>
    <xf numFmtId="43" fontId="2" fillId="0" borderId="0" xfId="1" applyFont="1" applyFill="1" applyBorder="1" applyAlignment="1">
      <alignment horizontal="center" wrapText="1"/>
    </xf>
    <xf numFmtId="43" fontId="38" fillId="0" borderId="0" xfId="1" applyFont="1" applyFill="1" applyBorder="1" applyAlignment="1">
      <alignment horizontal="center" wrapText="1"/>
    </xf>
    <xf numFmtId="43" fontId="2" fillId="0" borderId="0" xfId="1" applyFont="1" applyFill="1" applyAlignment="1">
      <alignment horizontal="left"/>
    </xf>
    <xf numFmtId="43" fontId="38" fillId="0" borderId="0" xfId="0" applyNumberFormat="1" applyFont="1"/>
    <xf numFmtId="43" fontId="38" fillId="0" borderId="0" xfId="1" applyFont="1" applyFill="1" applyAlignment="1">
      <alignment horizontal="left"/>
    </xf>
    <xf numFmtId="0" fontId="3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 applyFill="1"/>
    <xf numFmtId="0" fontId="47" fillId="0" borderId="0" xfId="0" applyFont="1" applyAlignment="1">
      <alignment horizont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4" fontId="38" fillId="0" borderId="0" xfId="0" applyNumberFormat="1" applyFont="1" applyAlignment="1">
      <alignment horizontal="left"/>
    </xf>
    <xf numFmtId="4" fontId="38" fillId="0" borderId="0" xfId="0" applyNumberFormat="1" applyFont="1"/>
    <xf numFmtId="0" fontId="4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166" fontId="22" fillId="2" borderId="1" xfId="2" applyNumberFormat="1" applyFont="1" applyFill="1" applyBorder="1" applyAlignment="1">
      <alignment horizontal="center" vertical="center"/>
    </xf>
    <xf numFmtId="166" fontId="22" fillId="2" borderId="3" xfId="2" applyNumberFormat="1" applyFont="1" applyFill="1" applyBorder="1" applyAlignment="1">
      <alignment horizontal="center" vertical="center"/>
    </xf>
    <xf numFmtId="165" fontId="4" fillId="2" borderId="12" xfId="2" applyNumberFormat="1" applyFont="1" applyFill="1" applyBorder="1" applyAlignment="1">
      <alignment horizontal="center" vertical="center"/>
    </xf>
    <xf numFmtId="165" fontId="4" fillId="2" borderId="27" xfId="2" applyNumberFormat="1" applyFont="1" applyFill="1" applyBorder="1" applyAlignment="1">
      <alignment horizontal="center" vertical="center"/>
    </xf>
    <xf numFmtId="43" fontId="4" fillId="2" borderId="12" xfId="1" applyFont="1" applyFill="1" applyBorder="1" applyAlignment="1">
      <alignment horizontal="center" vertical="center"/>
    </xf>
    <xf numFmtId="43" fontId="4" fillId="2" borderId="27" xfId="1" applyFont="1" applyFill="1" applyBorder="1" applyAlignment="1">
      <alignment horizontal="center" vertical="center"/>
    </xf>
    <xf numFmtId="168" fontId="4" fillId="2" borderId="36" xfId="5" applyNumberFormat="1" applyFont="1" applyFill="1" applyBorder="1" applyAlignment="1">
      <alignment horizontal="center" vertical="center"/>
    </xf>
    <xf numFmtId="168" fontId="4" fillId="2" borderId="42" xfId="5" applyNumberFormat="1" applyFont="1" applyFill="1" applyBorder="1" applyAlignment="1">
      <alignment horizontal="center" vertical="center"/>
    </xf>
    <xf numFmtId="166" fontId="4" fillId="2" borderId="43" xfId="2" applyNumberFormat="1" applyFont="1" applyFill="1" applyBorder="1" applyAlignment="1">
      <alignment horizontal="center" vertical="center"/>
    </xf>
    <xf numFmtId="166" fontId="4" fillId="2" borderId="44" xfId="2" applyNumberFormat="1" applyFont="1" applyFill="1" applyBorder="1" applyAlignment="1">
      <alignment horizontal="center" vertical="center"/>
    </xf>
    <xf numFmtId="165" fontId="4" fillId="2" borderId="2" xfId="2" applyNumberFormat="1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/>
    </xf>
    <xf numFmtId="168" fontId="4" fillId="2" borderId="2" xfId="5" applyNumberFormat="1" applyFont="1" applyFill="1" applyBorder="1" applyAlignment="1">
      <alignment horizontal="center" vertical="center"/>
    </xf>
    <xf numFmtId="166" fontId="4" fillId="2" borderId="2" xfId="2" applyNumberFormat="1" applyFont="1" applyFill="1" applyBorder="1" applyAlignment="1">
      <alignment horizontal="center" vertical="center"/>
    </xf>
    <xf numFmtId="165" fontId="4" fillId="2" borderId="12" xfId="2" applyNumberFormat="1" applyFont="1" applyFill="1" applyBorder="1" applyAlignment="1">
      <alignment horizontal="center" vertical="center" wrapText="1"/>
    </xf>
    <xf numFmtId="165" fontId="4" fillId="2" borderId="27" xfId="2" applyNumberFormat="1" applyFont="1" applyFill="1" applyBorder="1" applyAlignment="1">
      <alignment horizontal="center" vertical="center" wrapText="1"/>
    </xf>
    <xf numFmtId="165" fontId="4" fillId="2" borderId="2" xfId="2" applyNumberFormat="1" applyFont="1" applyFill="1" applyBorder="1" applyAlignment="1">
      <alignment horizontal="center" vertical="center" wrapText="1"/>
    </xf>
    <xf numFmtId="0" fontId="29" fillId="0" borderId="0" xfId="18" applyFont="1" applyAlignment="1">
      <alignment horizontal="center" vertical="center" wrapText="1"/>
    </xf>
    <xf numFmtId="166" fontId="34" fillId="2" borderId="12" xfId="2" applyNumberFormat="1" applyFont="1" applyFill="1" applyBorder="1" applyAlignment="1">
      <alignment horizontal="center" vertical="center" wrapText="1"/>
    </xf>
    <xf numFmtId="166" fontId="34" fillId="2" borderId="27" xfId="2" applyNumberFormat="1" applyFont="1" applyFill="1" applyBorder="1" applyAlignment="1">
      <alignment horizontal="center" vertical="center" wrapText="1"/>
    </xf>
    <xf numFmtId="166" fontId="34" fillId="2" borderId="12" xfId="2" applyNumberFormat="1" applyFont="1" applyFill="1" applyBorder="1" applyAlignment="1">
      <alignment horizontal="center" vertical="center"/>
    </xf>
    <xf numFmtId="166" fontId="34" fillId="2" borderId="27" xfId="2" applyNumberFormat="1" applyFont="1" applyFill="1" applyBorder="1" applyAlignment="1">
      <alignment horizontal="center" vertical="center"/>
    </xf>
    <xf numFmtId="0" fontId="36" fillId="0" borderId="0" xfId="2" applyFont="1" applyAlignment="1">
      <alignment horizontal="left"/>
    </xf>
  </cellXfs>
  <cellStyles count="24">
    <cellStyle name="Comma" xfId="1" builtinId="3"/>
    <cellStyle name="Comma 2 2" xfId="6" xr:uid="{D7ADA9CC-42CE-4E5F-9B6D-00D4F902A888}"/>
    <cellStyle name="Comma 2 2 2" xfId="10" xr:uid="{311FF348-A36C-4601-BBC0-E37C7AE3F12C}"/>
    <cellStyle name="Comma 2_Copy of Ccy (2)" xfId="21" xr:uid="{1A5B7D69-F6D3-4005-8A92-C56241AA5EE3}"/>
    <cellStyle name="Comma 3" xfId="20" xr:uid="{D40F49FA-F58C-4BE5-8C47-B5596CB4BD7B}"/>
    <cellStyle name="Comma 6" xfId="13" xr:uid="{5F533C04-BF4B-4C11-81FE-FB6372757572}"/>
    <cellStyle name="Comma_loans as of June  2013" xfId="22" xr:uid="{38998C01-13EA-4635-95BD-05438FF09E0F}"/>
    <cellStyle name="Comma_Rregjistri BB 2014 2" xfId="5" xr:uid="{C616DBB6-ABFD-42E5-B36A-FCF8E6BA354B}"/>
    <cellStyle name="Normal" xfId="0" builtinId="0"/>
    <cellStyle name="Normal 14 2" xfId="3" xr:uid="{8D2159CD-84D6-4617-9CDB-2C5460C63A65}"/>
    <cellStyle name="Normal 16" xfId="19" xr:uid="{5B7FF04A-2A84-4DDC-8A60-31F888F64907}"/>
    <cellStyle name="Normal 2 2 2" xfId="16" xr:uid="{05B82EF3-4808-40B6-97D6-E7C598F3D3D1}"/>
    <cellStyle name="Normal 2 3" xfId="23" xr:uid="{32241306-B621-489F-A412-170CCC7566ED}"/>
    <cellStyle name="Normal 2 5" xfId="17" xr:uid="{A48CF6F8-BA34-41D7-A974-CB0AEB8E9F80}"/>
    <cellStyle name="Normal 3" xfId="14" xr:uid="{AFF4FF93-0BF5-4AD8-90CD-1BB10FBE0874}"/>
    <cellStyle name="Normal 5" xfId="7" xr:uid="{9F6550B9-24F4-43E6-8405-263728D6B80A}"/>
    <cellStyle name="Normal 6" xfId="15" xr:uid="{41680881-F4FA-4183-A36B-2FE02EF6820D}"/>
    <cellStyle name="Normal_Emetime-Maturime 2009" xfId="9" xr:uid="{5FAA6230-0776-4682-BC4C-42E4351CF1A3}"/>
    <cellStyle name="Normal_Rregjistri 9M 2012" xfId="18" xr:uid="{0270EE1A-CBE3-4E1C-BCB3-938BB9FF3D0E}"/>
    <cellStyle name="Normal_Rregjistri BB 2014 2" xfId="2" xr:uid="{E7F1A770-0654-4DA9-B229-798187EA4F85}"/>
    <cellStyle name="Percent 2" xfId="4" xr:uid="{C9AC9C50-3CAA-417B-89AB-A6547C1F082C}"/>
    <cellStyle name="Percent 2 2" xfId="12" xr:uid="{2F51AAB6-FBE7-4200-9128-8AE10DBE9D2B}"/>
    <cellStyle name="Percent 3" xfId="8" xr:uid="{5DCF5D2F-E554-4221-90C6-1252113B841B}"/>
    <cellStyle name="Percent 6" xfId="11" xr:uid="{453AF57A-DC01-4363-850D-5BC27B481AEF}"/>
  </cellStyles>
  <dxfs count="29">
    <dxf>
      <font>
        <strike val="0"/>
        <outline val="0"/>
        <shadow val="0"/>
        <vertAlign val="baseline"/>
        <sz val="11"/>
        <name val="Times New Roman"/>
        <scheme val="none"/>
      </font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4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242</xdr:row>
      <xdr:rowOff>0</xdr:rowOff>
    </xdr:from>
    <xdr:to>
      <xdr:col>4</xdr:col>
      <xdr:colOff>0</xdr:colOff>
      <xdr:row>242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D129444A-051F-4EC3-B87C-C4A36FFC1C4D}"/>
            </a:ext>
          </a:extLst>
        </xdr:cNvPr>
        <xdr:cNvSpPr>
          <a:spLocks noChangeShapeType="1"/>
        </xdr:cNvSpPr>
      </xdr:nvSpPr>
      <xdr:spPr bwMode="auto">
        <a:xfrm flipH="1" flipV="1">
          <a:off x="6362700" y="45853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5CE2CF-C40B-434A-880D-EFB1DF89862B}" name="Table2312369512151920248610121644" displayName="Table2312369512151920248610121644" ref="B38:I225" totalsRowShown="0" headerRowDxfId="28" dataDxfId="26" headerRowBorderDxfId="27" tableBorderDxfId="25">
  <autoFilter ref="B38:I225" xr:uid="{00000000-0009-0000-0100-000001000000}"/>
  <tableColumns count="8">
    <tableColumn id="1" xr3:uid="{6AB9F453-9E6C-4152-85F0-524F25AFD25C}" name="Lloji i Instrumentit" dataDxfId="24" dataCellStyle="Normal_Rregjistri BB 2014 2"/>
    <tableColumn id="2" xr3:uid="{D53A607E-87C8-4E4F-A34E-4586594D44E2}" name="Data e Emetimit" dataDxfId="23" totalsRowDxfId="22" dataCellStyle="Normal 6"/>
    <tableColumn id="3" xr3:uid="{847B3843-5060-405B-B4B3-52531D8476DF}" name="Data e Maturimit" dataDxfId="21" totalsRowDxfId="20" dataCellStyle="Normal 6"/>
    <tableColumn id="4" xr3:uid="{42425532-BD6A-4382-9128-E70879E0C008}" name="Kuponi" dataDxfId="19" totalsRowDxfId="18" dataCellStyle="Percent 2 2"/>
    <tableColumn id="5" xr3:uid="{6D586117-0E69-433E-A0A4-67EB2BFA910D}" name="Marzhi" dataDxfId="17" totalsRowDxfId="16"/>
    <tableColumn id="8" xr3:uid="{6B7687A7-28AC-415A-A0B7-25B8D9451ADC}" name="Yield Mes Pond" dataDxfId="15" totalsRowDxfId="14" dataCellStyle="Percent 2"/>
    <tableColumn id="6" xr3:uid="{07E54D5A-76BB-49BD-BBB1-9E8CA83A1D30}" name="Vlerë Nominale " dataDxfId="13" totalsRowDxfId="12"/>
    <tableColumn id="7" xr3:uid="{1C05EAC6-AEC9-4915-966E-0CD00EEA9531}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05465D-6439-4866-9BB0-335C629186C3}" name="Table1514825211258714172122359711131755" displayName="Table1514825211258714172122359711131755" ref="B4:G32" totalsRowShown="0" headerRowDxfId="9" dataDxfId="7" headerRowBorderDxfId="8" tableBorderDxfId="6">
  <autoFilter ref="B4:G32" xr:uid="{00000000-0009-0000-0100-000002000000}"/>
  <tableColumns count="6">
    <tableColumn id="1" xr3:uid="{3AEF6EB0-FED0-4B0D-8C23-A843ED3C334A}" name="Lloji i Instrumentit" dataDxfId="5"/>
    <tableColumn id="2" xr3:uid="{AE1C5B20-6061-4980-A170-47E5D4BBCA5D}" name="Data e Emetimit" dataDxfId="4"/>
    <tableColumn id="3" xr3:uid="{B019ECCB-27CD-4B82-96AE-FBB554FB6E33}" name="Data e Maturimit" dataDxfId="3"/>
    <tableColumn id="4" xr3:uid="{98C2A0E8-947C-4272-B4C8-D60580040288}" name="Yield-i" dataDxfId="2"/>
    <tableColumn id="5" xr3:uid="{E62948EE-02AD-4D2C-963F-76783B38D87A}" name="Vlerë Nominale" dataDxfId="1"/>
    <tableColumn id="6" xr3:uid="{F983B271-D497-4473-8AD4-3601F7CF8083}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EB1ED-B985-4F6F-A578-B8192CC2F054}">
  <sheetPr>
    <tabColor theme="9" tint="0.79998168889431442"/>
    <pageSetUpPr fitToPage="1"/>
  </sheetPr>
  <dimension ref="A1:AE301"/>
  <sheetViews>
    <sheetView tabSelected="1" workbookViewId="0">
      <selection activeCell="G272" sqref="G272"/>
    </sheetView>
  </sheetViews>
  <sheetFormatPr defaultRowHeight="15" x14ac:dyDescent="0.25"/>
  <cols>
    <col min="1" max="1" width="23.7109375" style="43" bestFit="1" customWidth="1"/>
    <col min="2" max="2" width="29.5703125" style="43" customWidth="1"/>
    <col min="3" max="3" width="23.140625" style="43" customWidth="1"/>
    <col min="4" max="4" width="19" style="43" bestFit="1" customWidth="1"/>
    <col min="5" max="5" width="24.7109375" style="43" customWidth="1"/>
    <col min="6" max="6" width="21.85546875" style="54" bestFit="1" customWidth="1"/>
    <col min="7" max="7" width="26" style="159" customWidth="1"/>
    <col min="8" max="8" width="22.28515625" style="1" bestFit="1" customWidth="1"/>
    <col min="9" max="9" width="28.85546875" style="2" customWidth="1"/>
    <col min="10" max="10" width="22.5703125" style="3" customWidth="1"/>
    <col min="11" max="11" width="21.42578125" style="3" customWidth="1"/>
    <col min="12" max="12" width="14.7109375" style="3" customWidth="1"/>
    <col min="13" max="13" width="19.140625" style="3" customWidth="1"/>
    <col min="14" max="14" width="21.5703125" style="3" customWidth="1"/>
    <col min="15" max="15" width="22.5703125" style="3" customWidth="1"/>
    <col min="16" max="16" width="20.5703125" style="3" customWidth="1"/>
    <col min="17" max="17" width="17.28515625" style="3" customWidth="1"/>
    <col min="18" max="18" width="9.140625" style="3"/>
    <col min="19" max="19" width="14.28515625" style="3" customWidth="1"/>
    <col min="20" max="16384" width="9.140625" style="3"/>
  </cols>
  <sheetData>
    <row r="1" spans="1:31" ht="15" customHeight="1" x14ac:dyDescent="0.25">
      <c r="A1" s="334" t="s">
        <v>0</v>
      </c>
      <c r="B1" s="334"/>
      <c r="C1" s="334"/>
      <c r="D1" s="334"/>
      <c r="E1" s="334"/>
      <c r="F1" s="334"/>
      <c r="G1" s="334"/>
    </row>
    <row r="2" spans="1:31" x14ac:dyDescent="0.25">
      <c r="A2" s="335" t="s">
        <v>1</v>
      </c>
      <c r="B2" s="335"/>
      <c r="C2" s="335"/>
      <c r="D2" s="335"/>
      <c r="E2" s="335"/>
      <c r="F2" s="335"/>
      <c r="G2" s="335"/>
      <c r="H2" s="4"/>
    </row>
    <row r="3" spans="1:31" x14ac:dyDescent="0.25">
      <c r="A3" s="5"/>
      <c r="B3" s="5">
        <v>45657</v>
      </c>
      <c r="C3" s="6"/>
      <c r="D3" s="7"/>
      <c r="E3" s="8"/>
      <c r="F3" s="6"/>
      <c r="G3" s="9" t="s">
        <v>2</v>
      </c>
      <c r="H3" s="3"/>
    </row>
    <row r="4" spans="1:31" x14ac:dyDescent="0.25">
      <c r="A4" s="10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14" t="s">
        <v>9</v>
      </c>
      <c r="H4" s="3"/>
    </row>
    <row r="5" spans="1:31" x14ac:dyDescent="0.25">
      <c r="A5" s="15" t="s">
        <v>10</v>
      </c>
      <c r="B5" s="1" t="s">
        <v>11</v>
      </c>
      <c r="C5" s="16">
        <v>45505</v>
      </c>
      <c r="D5" s="17">
        <v>45687</v>
      </c>
      <c r="E5" s="18">
        <v>3.1179999999999999E-2</v>
      </c>
      <c r="F5" s="19">
        <v>245750000</v>
      </c>
      <c r="G5" s="20">
        <v>241987960.97</v>
      </c>
      <c r="H5" s="21"/>
      <c r="I5" s="3"/>
    </row>
    <row r="6" spans="1:31" x14ac:dyDescent="0.25">
      <c r="A6" s="22"/>
      <c r="B6" s="23" t="s">
        <v>12</v>
      </c>
      <c r="C6" s="24"/>
      <c r="D6" s="25"/>
      <c r="E6" s="26"/>
      <c r="F6" s="27">
        <f>SUM(F5:F5)</f>
        <v>245750000</v>
      </c>
      <c r="G6" s="27">
        <f>SUM(G5:G5)</f>
        <v>241987960.97</v>
      </c>
      <c r="H6" s="3"/>
      <c r="I6" s="3"/>
    </row>
    <row r="7" spans="1:31" s="28" customFormat="1" x14ac:dyDescent="0.25">
      <c r="A7" s="15" t="s">
        <v>13</v>
      </c>
      <c r="B7" s="28" t="s">
        <v>14</v>
      </c>
      <c r="C7" s="16">
        <v>45295</v>
      </c>
      <c r="D7" s="16">
        <v>45659</v>
      </c>
      <c r="E7" s="18">
        <v>3.3950000000000001E-2</v>
      </c>
      <c r="F7" s="19">
        <v>10502260000</v>
      </c>
      <c r="G7" s="20">
        <v>10158313138.68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28" customFormat="1" x14ac:dyDescent="0.25">
      <c r="A8" s="29" t="s">
        <v>15</v>
      </c>
      <c r="B8" s="28" t="s">
        <v>14</v>
      </c>
      <c r="C8" s="16">
        <v>45309</v>
      </c>
      <c r="D8" s="16">
        <v>45673</v>
      </c>
      <c r="E8" s="18">
        <v>3.44E-2</v>
      </c>
      <c r="F8" s="19">
        <v>14000000000</v>
      </c>
      <c r="G8" s="20">
        <v>13535632440.33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s="28" customFormat="1" x14ac:dyDescent="0.25">
      <c r="A9" s="15" t="s">
        <v>16</v>
      </c>
      <c r="B9" s="28" t="s">
        <v>14</v>
      </c>
      <c r="C9" s="16">
        <v>45316</v>
      </c>
      <c r="D9" s="16">
        <v>45680</v>
      </c>
      <c r="E9" s="18">
        <v>3.5999999999999997E-2</v>
      </c>
      <c r="F9" s="19">
        <v>5073040000</v>
      </c>
      <c r="G9" s="20">
        <v>4897214647.7299995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s="28" customFormat="1" x14ac:dyDescent="0.25">
      <c r="A10" s="29" t="s">
        <v>17</v>
      </c>
      <c r="B10" s="28" t="s">
        <v>14</v>
      </c>
      <c r="C10" s="16">
        <v>45323</v>
      </c>
      <c r="D10" s="16">
        <v>45687</v>
      </c>
      <c r="E10" s="18">
        <v>3.6209999999999999E-2</v>
      </c>
      <c r="F10" s="19">
        <v>10998290000</v>
      </c>
      <c r="G10" s="20">
        <v>10614996375.83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s="28" customFormat="1" x14ac:dyDescent="0.25">
      <c r="A11" s="15" t="s">
        <v>18</v>
      </c>
      <c r="B11" s="28" t="s">
        <v>14</v>
      </c>
      <c r="C11" s="16">
        <v>45337</v>
      </c>
      <c r="D11" s="16">
        <v>45701</v>
      </c>
      <c r="E11" s="18">
        <v>3.6249999999999998E-2</v>
      </c>
      <c r="F11" s="19">
        <v>12438770000</v>
      </c>
      <c r="G11" s="20">
        <v>12004814016.23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s="28" customFormat="1" x14ac:dyDescent="0.25">
      <c r="A12" s="29" t="s">
        <v>19</v>
      </c>
      <c r="B12" s="28" t="s">
        <v>14</v>
      </c>
      <c r="C12" s="16">
        <v>45351</v>
      </c>
      <c r="D12" s="16">
        <v>45715</v>
      </c>
      <c r="E12" s="18">
        <v>3.628E-2</v>
      </c>
      <c r="F12" s="19">
        <v>12500000000</v>
      </c>
      <c r="G12" s="20">
        <v>12063563200.1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s="28" customFormat="1" x14ac:dyDescent="0.25">
      <c r="A13" s="15" t="s">
        <v>20</v>
      </c>
      <c r="B13" s="28" t="s">
        <v>14</v>
      </c>
      <c r="C13" s="16">
        <v>45366</v>
      </c>
      <c r="D13" s="16">
        <v>45729</v>
      </c>
      <c r="E13" s="18">
        <v>3.6139999999999999E-2</v>
      </c>
      <c r="F13" s="19">
        <v>8500000000</v>
      </c>
      <c r="G13" s="20">
        <v>8205082876.3000002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s="28" customFormat="1" x14ac:dyDescent="0.25">
      <c r="A14" s="29" t="s">
        <v>21</v>
      </c>
      <c r="B14" s="28" t="s">
        <v>14</v>
      </c>
      <c r="C14" s="16">
        <v>45379</v>
      </c>
      <c r="D14" s="16">
        <v>45743</v>
      </c>
      <c r="E14" s="18">
        <v>3.6519999999999997E-2</v>
      </c>
      <c r="F14" s="19">
        <v>8500000000</v>
      </c>
      <c r="G14" s="20">
        <v>8201319010.2799997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s="28" customFormat="1" x14ac:dyDescent="0.25">
      <c r="A15" s="15" t="s">
        <v>22</v>
      </c>
      <c r="B15" s="28" t="s">
        <v>14</v>
      </c>
      <c r="C15" s="16">
        <v>45386</v>
      </c>
      <c r="D15" s="16">
        <v>45750</v>
      </c>
      <c r="E15" s="18">
        <v>3.6920000000000001E-2</v>
      </c>
      <c r="F15" s="19">
        <v>7327930000</v>
      </c>
      <c r="G15" s="20">
        <v>7067684300.2799997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s="28" customFormat="1" x14ac:dyDescent="0.25">
      <c r="A16" s="29" t="s">
        <v>23</v>
      </c>
      <c r="B16" s="28" t="s">
        <v>14</v>
      </c>
      <c r="C16" s="16">
        <v>45400</v>
      </c>
      <c r="D16" s="16">
        <v>45764</v>
      </c>
      <c r="E16" s="18">
        <v>3.6909999999999998E-2</v>
      </c>
      <c r="F16" s="19">
        <v>9706260000</v>
      </c>
      <c r="G16" s="20">
        <v>9361658623.3199997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s="28" customFormat="1" x14ac:dyDescent="0.25">
      <c r="A17" s="15" t="s">
        <v>24</v>
      </c>
      <c r="B17" s="28" t="s">
        <v>14</v>
      </c>
      <c r="C17" s="16">
        <v>45414</v>
      </c>
      <c r="D17" s="16">
        <v>45778</v>
      </c>
      <c r="E17" s="18">
        <v>3.6569999999999998E-2</v>
      </c>
      <c r="F17" s="19">
        <v>8000000000</v>
      </c>
      <c r="G17" s="20">
        <v>7718498710.4300003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s="28" customFormat="1" x14ac:dyDescent="0.25">
      <c r="A18" s="29" t="s">
        <v>25</v>
      </c>
      <c r="B18" s="28" t="s">
        <v>14</v>
      </c>
      <c r="C18" s="16">
        <v>45428</v>
      </c>
      <c r="D18" s="16">
        <v>45792</v>
      </c>
      <c r="E18" s="18">
        <v>3.5439999999999999E-2</v>
      </c>
      <c r="F18" s="19">
        <v>8000000000</v>
      </c>
      <c r="G18" s="20">
        <v>7726903508.6199999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s="28" customFormat="1" x14ac:dyDescent="0.25">
      <c r="A19" s="15" t="s">
        <v>26</v>
      </c>
      <c r="B19" s="28" t="s">
        <v>14</v>
      </c>
      <c r="C19" s="16">
        <v>45442</v>
      </c>
      <c r="D19" s="16">
        <v>45806</v>
      </c>
      <c r="E19" s="18">
        <v>3.4090000000000002E-2</v>
      </c>
      <c r="F19" s="19">
        <v>7000000000</v>
      </c>
      <c r="G19" s="20">
        <v>6769842400.6099997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s="28" customFormat="1" x14ac:dyDescent="0.25">
      <c r="A20" s="29" t="s">
        <v>27</v>
      </c>
      <c r="B20" s="28" t="s">
        <v>14</v>
      </c>
      <c r="C20" s="16">
        <v>45456</v>
      </c>
      <c r="D20" s="16">
        <v>45820</v>
      </c>
      <c r="E20" s="18">
        <v>3.3189999999999997E-2</v>
      </c>
      <c r="F20" s="19">
        <v>7500000000</v>
      </c>
      <c r="G20" s="20">
        <v>7259722842.7799997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s="28" customFormat="1" x14ac:dyDescent="0.25">
      <c r="A21" s="15" t="s">
        <v>28</v>
      </c>
      <c r="B21" s="28" t="s">
        <v>14</v>
      </c>
      <c r="C21" s="16">
        <v>45470</v>
      </c>
      <c r="D21" s="16">
        <v>45834</v>
      </c>
      <c r="E21" s="18">
        <v>3.2779999999999997E-2</v>
      </c>
      <c r="F21" s="19">
        <v>7500000000</v>
      </c>
      <c r="G21" s="20">
        <v>7262589485.0299997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s="28" customFormat="1" x14ac:dyDescent="0.25">
      <c r="A22" s="29" t="s">
        <v>29</v>
      </c>
      <c r="B22" s="28" t="s">
        <v>14</v>
      </c>
      <c r="C22" s="16">
        <v>45491</v>
      </c>
      <c r="D22" s="16">
        <v>45855</v>
      </c>
      <c r="E22" s="18">
        <v>3.193E-2</v>
      </c>
      <c r="F22" s="19">
        <v>9176290000</v>
      </c>
      <c r="G22" s="20">
        <v>8893110629.2099991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s="28" customFormat="1" x14ac:dyDescent="0.25">
      <c r="A23" s="15" t="s">
        <v>30</v>
      </c>
      <c r="B23" s="28" t="s">
        <v>14</v>
      </c>
      <c r="C23" s="16">
        <v>45519</v>
      </c>
      <c r="D23" s="16">
        <v>45883</v>
      </c>
      <c r="E23" s="18">
        <v>3.1690000000000003E-2</v>
      </c>
      <c r="F23" s="19">
        <v>7300000000</v>
      </c>
      <c r="G23" s="20">
        <v>7076370299.2799997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s="28" customFormat="1" x14ac:dyDescent="0.25">
      <c r="A24" s="29" t="s">
        <v>31</v>
      </c>
      <c r="B24" s="28" t="s">
        <v>14</v>
      </c>
      <c r="C24" s="16">
        <v>45533</v>
      </c>
      <c r="D24" s="16">
        <v>45897</v>
      </c>
      <c r="E24" s="18">
        <v>3.1510000000000003E-2</v>
      </c>
      <c r="F24" s="19">
        <v>7033240000</v>
      </c>
      <c r="G24" s="20">
        <v>6818977815.0900002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s="28" customFormat="1" x14ac:dyDescent="0.25">
      <c r="A25" s="15" t="s">
        <v>32</v>
      </c>
      <c r="B25" s="28" t="s">
        <v>14</v>
      </c>
      <c r="C25" s="16">
        <v>45561</v>
      </c>
      <c r="D25" s="16">
        <v>45925</v>
      </c>
      <c r="E25" s="18">
        <v>3.1060000000000001E-2</v>
      </c>
      <c r="F25" s="19">
        <v>6500000000</v>
      </c>
      <c r="G25" s="20">
        <v>6304708633.6499996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s="28" customFormat="1" x14ac:dyDescent="0.25">
      <c r="A26" s="29" t="s">
        <v>32</v>
      </c>
      <c r="B26" s="28" t="s">
        <v>14</v>
      </c>
      <c r="C26" s="16">
        <v>45582</v>
      </c>
      <c r="D26" s="16">
        <v>45946</v>
      </c>
      <c r="E26" s="18">
        <v>3.0200000000000001E-2</v>
      </c>
      <c r="F26" s="19">
        <v>9200000000</v>
      </c>
      <c r="G26" s="20">
        <v>8931022083.2099991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28" customFormat="1" x14ac:dyDescent="0.25">
      <c r="A27" s="15" t="s">
        <v>33</v>
      </c>
      <c r="B27" s="28" t="s">
        <v>14</v>
      </c>
      <c r="C27" s="16">
        <v>45596</v>
      </c>
      <c r="D27" s="16">
        <v>45960</v>
      </c>
      <c r="E27" s="18">
        <v>0.03</v>
      </c>
      <c r="F27" s="19">
        <v>9199990000</v>
      </c>
      <c r="G27" s="20">
        <v>8932741939.5900002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s="28" customFormat="1" x14ac:dyDescent="0.25">
      <c r="A28" s="30" t="s">
        <v>34</v>
      </c>
      <c r="B28" s="28" t="s">
        <v>14</v>
      </c>
      <c r="C28" s="16">
        <v>45610</v>
      </c>
      <c r="D28" s="16">
        <v>45974</v>
      </c>
      <c r="E28" s="18">
        <v>2.8400000000000002E-2</v>
      </c>
      <c r="F28" s="19">
        <v>7499990000</v>
      </c>
      <c r="G28" s="20">
        <v>7293438988.0600004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s="28" customFormat="1" x14ac:dyDescent="0.25">
      <c r="A29" s="15" t="s">
        <v>35</v>
      </c>
      <c r="B29" s="28" t="s">
        <v>14</v>
      </c>
      <c r="C29" s="16">
        <v>45652</v>
      </c>
      <c r="D29" s="16">
        <v>46015</v>
      </c>
      <c r="E29" s="18">
        <v>2.7300000000000001E-2</v>
      </c>
      <c r="F29" s="19">
        <v>5800000000</v>
      </c>
      <c r="G29" s="20">
        <v>5646557423.54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x14ac:dyDescent="0.25">
      <c r="A30" s="22"/>
      <c r="B30" s="31" t="s">
        <v>36</v>
      </c>
      <c r="C30" s="24"/>
      <c r="D30" s="24"/>
      <c r="E30" s="32"/>
      <c r="F30" s="27">
        <f>SUM(F7:F29)</f>
        <v>199256060000</v>
      </c>
      <c r="G30" s="27">
        <f>SUM(G7:G29)</f>
        <v>192744763388.17996</v>
      </c>
      <c r="H30" s="3"/>
      <c r="I30" s="3"/>
    </row>
    <row r="31" spans="1:31" ht="5.25" customHeight="1" x14ac:dyDescent="0.25">
      <c r="A31" s="33"/>
      <c r="B31" s="34"/>
      <c r="C31" s="35"/>
      <c r="D31" s="35"/>
      <c r="E31" s="36"/>
      <c r="F31" s="37"/>
      <c r="G31" s="37"/>
      <c r="H31" s="3"/>
      <c r="I31" s="3"/>
    </row>
    <row r="32" spans="1:31" ht="15.75" thickBot="1" x14ac:dyDescent="0.3">
      <c r="A32" s="38"/>
      <c r="B32" s="39" t="s">
        <v>37</v>
      </c>
      <c r="C32" s="40"/>
      <c r="D32" s="40"/>
      <c r="E32" s="41"/>
      <c r="F32" s="42">
        <f>F30+F6</f>
        <v>199501810000</v>
      </c>
      <c r="G32" s="42">
        <f>G30+G6</f>
        <v>192986751349.14996</v>
      </c>
      <c r="H32" s="3"/>
      <c r="I32" s="3"/>
    </row>
    <row r="33" spans="1:11" ht="15.75" thickTop="1" x14ac:dyDescent="0.25">
      <c r="C33" s="44"/>
      <c r="D33" s="44"/>
      <c r="E33" s="45"/>
      <c r="F33" s="46"/>
      <c r="G33" s="47"/>
      <c r="H33" s="48"/>
      <c r="I33" s="3"/>
      <c r="K33" s="49"/>
    </row>
    <row r="34" spans="1:11" x14ac:dyDescent="0.25">
      <c r="C34" s="50"/>
      <c r="D34" s="50"/>
      <c r="E34" s="45"/>
      <c r="F34" s="46"/>
      <c r="G34" s="47"/>
      <c r="H34" s="3"/>
      <c r="I34" s="51"/>
    </row>
    <row r="35" spans="1:11" x14ac:dyDescent="0.25">
      <c r="C35" s="50"/>
      <c r="D35" s="50"/>
      <c r="E35" s="45"/>
      <c r="F35" s="46"/>
      <c r="G35" s="47"/>
      <c r="H35" s="52"/>
      <c r="I35" s="3"/>
    </row>
    <row r="36" spans="1:11" x14ac:dyDescent="0.25">
      <c r="A36" s="336" t="s">
        <v>38</v>
      </c>
      <c r="B36" s="336"/>
      <c r="C36" s="336"/>
      <c r="D36" s="336"/>
      <c r="E36" s="336"/>
      <c r="F36" s="336"/>
      <c r="G36" s="336"/>
      <c r="H36" s="336"/>
      <c r="I36" s="336"/>
    </row>
    <row r="37" spans="1:11" x14ac:dyDescent="0.25">
      <c r="A37" s="5"/>
      <c r="B37" s="5">
        <f>B3</f>
        <v>45657</v>
      </c>
      <c r="C37" s="53"/>
      <c r="D37" s="44"/>
      <c r="E37" s="45"/>
      <c r="F37" s="46"/>
      <c r="G37" s="47"/>
      <c r="H37" s="54" t="s">
        <v>2</v>
      </c>
    </row>
    <row r="38" spans="1:11" x14ac:dyDescent="0.25">
      <c r="A38" s="10" t="s">
        <v>3</v>
      </c>
      <c r="B38" s="10" t="s">
        <v>4</v>
      </c>
      <c r="C38" s="11" t="s">
        <v>5</v>
      </c>
      <c r="D38" s="11" t="s">
        <v>6</v>
      </c>
      <c r="E38" s="12" t="s">
        <v>39</v>
      </c>
      <c r="F38" s="13" t="s">
        <v>40</v>
      </c>
      <c r="G38" s="14" t="s">
        <v>41</v>
      </c>
      <c r="H38" s="10" t="s">
        <v>42</v>
      </c>
      <c r="I38" s="55" t="s">
        <v>43</v>
      </c>
    </row>
    <row r="39" spans="1:11" x14ac:dyDescent="0.25">
      <c r="A39" s="56" t="s">
        <v>44</v>
      </c>
      <c r="B39" s="57" t="s">
        <v>45</v>
      </c>
      <c r="C39" s="16">
        <v>44938</v>
      </c>
      <c r="D39" s="58">
        <v>45669</v>
      </c>
      <c r="E39" s="59">
        <v>5.8000000000000003E-2</v>
      </c>
      <c r="F39" s="60"/>
      <c r="G39" s="61"/>
      <c r="H39" s="62">
        <v>4000000000</v>
      </c>
      <c r="I39" s="63" t="s">
        <v>46</v>
      </c>
    </row>
    <row r="40" spans="1:11" x14ac:dyDescent="0.25">
      <c r="A40" s="64" t="s">
        <v>44</v>
      </c>
      <c r="B40" s="57" t="s">
        <v>47</v>
      </c>
      <c r="C40" s="16">
        <v>44960</v>
      </c>
      <c r="D40" s="58">
        <v>45669</v>
      </c>
      <c r="E40" s="59">
        <v>5.8000000000000003E-2</v>
      </c>
      <c r="F40" s="60"/>
      <c r="G40" s="61"/>
      <c r="H40" s="62">
        <v>4600000000</v>
      </c>
      <c r="I40" s="63" t="s">
        <v>46</v>
      </c>
    </row>
    <row r="41" spans="1:11" x14ac:dyDescent="0.25">
      <c r="A41" s="56" t="s">
        <v>44</v>
      </c>
      <c r="B41" s="57" t="s">
        <v>47</v>
      </c>
      <c r="C41" s="16">
        <v>44994</v>
      </c>
      <c r="D41" s="58">
        <v>45669</v>
      </c>
      <c r="E41" s="59">
        <v>5.8000000000000003E-2</v>
      </c>
      <c r="F41" s="60"/>
      <c r="G41" s="61"/>
      <c r="H41" s="62">
        <v>4409200000</v>
      </c>
      <c r="I41" s="63" t="s">
        <v>46</v>
      </c>
    </row>
    <row r="42" spans="1:11" x14ac:dyDescent="0.25">
      <c r="A42" s="64" t="s">
        <v>48</v>
      </c>
      <c r="B42" s="57" t="s">
        <v>45</v>
      </c>
      <c r="C42" s="16">
        <v>45027</v>
      </c>
      <c r="D42" s="58">
        <v>45758</v>
      </c>
      <c r="E42" s="59">
        <v>4.3499999999999997E-2</v>
      </c>
      <c r="F42" s="60"/>
      <c r="G42" s="61"/>
      <c r="H42" s="62">
        <v>6900000000</v>
      </c>
      <c r="I42" s="63" t="s">
        <v>49</v>
      </c>
    </row>
    <row r="43" spans="1:11" x14ac:dyDescent="0.25">
      <c r="A43" s="56" t="s">
        <v>48</v>
      </c>
      <c r="B43" s="57" t="s">
        <v>47</v>
      </c>
      <c r="C43" s="16">
        <v>45056</v>
      </c>
      <c r="D43" s="58">
        <v>45758</v>
      </c>
      <c r="E43" s="59">
        <v>4.3499999999999997E-2</v>
      </c>
      <c r="F43" s="60"/>
      <c r="G43" s="61"/>
      <c r="H43" s="62">
        <v>4000000000</v>
      </c>
      <c r="I43" s="63" t="s">
        <v>49</v>
      </c>
    </row>
    <row r="44" spans="1:11" x14ac:dyDescent="0.25">
      <c r="A44" s="64" t="s">
        <v>48</v>
      </c>
      <c r="B44" s="57" t="s">
        <v>47</v>
      </c>
      <c r="C44" s="16">
        <v>45085</v>
      </c>
      <c r="D44" s="58">
        <v>45758</v>
      </c>
      <c r="E44" s="59">
        <v>4.3499999999999997E-2</v>
      </c>
      <c r="F44" s="46"/>
      <c r="G44" s="65"/>
      <c r="H44" s="62">
        <v>3000000000</v>
      </c>
      <c r="I44" s="63" t="s">
        <v>49</v>
      </c>
    </row>
    <row r="45" spans="1:11" x14ac:dyDescent="0.25">
      <c r="A45" s="56" t="s">
        <v>50</v>
      </c>
      <c r="B45" s="57" t="s">
        <v>45</v>
      </c>
      <c r="C45" s="16">
        <v>45133</v>
      </c>
      <c r="D45" s="58">
        <v>45864</v>
      </c>
      <c r="E45" s="59">
        <v>3.8800000000000001E-2</v>
      </c>
      <c r="F45" s="46"/>
      <c r="G45" s="65"/>
      <c r="H45" s="62">
        <v>4274200000</v>
      </c>
      <c r="I45" s="63" t="s">
        <v>51</v>
      </c>
    </row>
    <row r="46" spans="1:11" x14ac:dyDescent="0.25">
      <c r="A46" s="64" t="s">
        <v>50</v>
      </c>
      <c r="B46" s="57" t="s">
        <v>47</v>
      </c>
      <c r="C46" s="16">
        <v>45147</v>
      </c>
      <c r="D46" s="58">
        <v>45864</v>
      </c>
      <c r="E46" s="59">
        <v>3.8800000000000001E-2</v>
      </c>
      <c r="F46" s="46"/>
      <c r="G46" s="65"/>
      <c r="H46" s="62">
        <v>3000000000</v>
      </c>
      <c r="I46" s="63" t="s">
        <v>51</v>
      </c>
    </row>
    <row r="47" spans="1:11" x14ac:dyDescent="0.25">
      <c r="A47" s="56" t="s">
        <v>50</v>
      </c>
      <c r="B47" s="57" t="s">
        <v>47</v>
      </c>
      <c r="C47" s="16">
        <v>45177</v>
      </c>
      <c r="D47" s="58">
        <v>45864</v>
      </c>
      <c r="E47" s="59">
        <v>3.8800000000000001E-2</v>
      </c>
      <c r="F47" s="46"/>
      <c r="G47" s="65"/>
      <c r="H47" s="62">
        <v>3000000000</v>
      </c>
      <c r="I47" s="63" t="s">
        <v>51</v>
      </c>
    </row>
    <row r="48" spans="1:11" x14ac:dyDescent="0.25">
      <c r="A48" s="64" t="s">
        <v>52</v>
      </c>
      <c r="B48" s="57" t="s">
        <v>45</v>
      </c>
      <c r="C48" s="16">
        <v>45201</v>
      </c>
      <c r="D48" s="16">
        <v>45932</v>
      </c>
      <c r="E48" s="59">
        <v>4.0399999999999998E-2</v>
      </c>
      <c r="F48" s="46"/>
      <c r="G48" s="65"/>
      <c r="H48" s="62">
        <v>3459600000</v>
      </c>
      <c r="I48" s="63" t="s">
        <v>53</v>
      </c>
    </row>
    <row r="49" spans="1:22" x14ac:dyDescent="0.25">
      <c r="A49" s="56" t="s">
        <v>52</v>
      </c>
      <c r="B49" s="57" t="s">
        <v>47</v>
      </c>
      <c r="C49" s="16">
        <v>45243</v>
      </c>
      <c r="D49" s="58">
        <v>45932</v>
      </c>
      <c r="E49" s="59">
        <v>4.0399999999999998E-2</v>
      </c>
      <c r="F49" s="46"/>
      <c r="G49" s="65"/>
      <c r="H49" s="62">
        <v>3449800000</v>
      </c>
      <c r="I49" s="63" t="s">
        <v>53</v>
      </c>
    </row>
    <row r="50" spans="1:22" x14ac:dyDescent="0.25">
      <c r="A50" s="64" t="s">
        <v>52</v>
      </c>
      <c r="B50" s="57" t="s">
        <v>47</v>
      </c>
      <c r="C50" s="16">
        <v>45267</v>
      </c>
      <c r="D50" s="58">
        <v>45932</v>
      </c>
      <c r="E50" s="59">
        <v>4.0399999999999998E-2</v>
      </c>
      <c r="F50" s="46"/>
      <c r="G50" s="65"/>
      <c r="H50" s="62">
        <v>2299900000</v>
      </c>
      <c r="I50" s="63" t="s">
        <v>53</v>
      </c>
    </row>
    <row r="51" spans="1:22" x14ac:dyDescent="0.25">
      <c r="A51" s="56" t="s">
        <v>54</v>
      </c>
      <c r="B51" s="57" t="s">
        <v>45</v>
      </c>
      <c r="C51" s="16">
        <v>45306</v>
      </c>
      <c r="D51" s="58">
        <v>46037</v>
      </c>
      <c r="E51" s="59">
        <v>4.2099999999999999E-2</v>
      </c>
      <c r="F51" s="46"/>
      <c r="G51" s="65"/>
      <c r="H51" s="62">
        <v>8551300000</v>
      </c>
      <c r="I51" s="63" t="s">
        <v>46</v>
      </c>
    </row>
    <row r="52" spans="1:22" x14ac:dyDescent="0.25">
      <c r="A52" s="64" t="s">
        <v>54</v>
      </c>
      <c r="B52" s="57" t="s">
        <v>47</v>
      </c>
      <c r="C52" s="16">
        <v>45342</v>
      </c>
      <c r="D52" s="58">
        <v>46037</v>
      </c>
      <c r="E52" s="59">
        <v>4.2099999999999999E-2</v>
      </c>
      <c r="F52" s="46"/>
      <c r="G52" s="65"/>
      <c r="H52" s="62">
        <v>7734100000</v>
      </c>
      <c r="I52" s="63" t="s">
        <v>46</v>
      </c>
    </row>
    <row r="53" spans="1:22" x14ac:dyDescent="0.25">
      <c r="A53" s="56" t="s">
        <v>54</v>
      </c>
      <c r="B53" s="57" t="s">
        <v>47</v>
      </c>
      <c r="C53" s="16">
        <v>45358</v>
      </c>
      <c r="D53" s="58">
        <v>46037</v>
      </c>
      <c r="E53" s="59">
        <v>4.2099999999999999E-2</v>
      </c>
      <c r="F53" s="46"/>
      <c r="G53" s="65"/>
      <c r="H53" s="62">
        <v>7236800000</v>
      </c>
      <c r="I53" s="63" t="s">
        <v>46</v>
      </c>
    </row>
    <row r="54" spans="1:22" x14ac:dyDescent="0.25">
      <c r="A54" s="64" t="s">
        <v>55</v>
      </c>
      <c r="B54" s="57" t="s">
        <v>45</v>
      </c>
      <c r="C54" s="16">
        <v>45390</v>
      </c>
      <c r="D54" s="58">
        <v>46120</v>
      </c>
      <c r="E54" s="59">
        <v>4.2900000000000001E-2</v>
      </c>
      <c r="F54" s="46"/>
      <c r="G54" s="65"/>
      <c r="H54" s="62">
        <v>7166600000</v>
      </c>
      <c r="I54" s="63" t="s">
        <v>49</v>
      </c>
    </row>
    <row r="55" spans="1:22" x14ac:dyDescent="0.25">
      <c r="A55" s="56" t="s">
        <v>55</v>
      </c>
      <c r="B55" s="57" t="s">
        <v>47</v>
      </c>
      <c r="C55" s="16">
        <v>45421</v>
      </c>
      <c r="D55" s="58">
        <v>46120</v>
      </c>
      <c r="E55" s="59">
        <v>4.2900000000000001E-2</v>
      </c>
      <c r="F55" s="46"/>
      <c r="G55" s="65"/>
      <c r="H55" s="62">
        <v>4245000000</v>
      </c>
      <c r="I55" s="63" t="s">
        <v>49</v>
      </c>
    </row>
    <row r="56" spans="1:22" x14ac:dyDescent="0.25">
      <c r="A56" s="64" t="s">
        <v>55</v>
      </c>
      <c r="B56" s="57" t="s">
        <v>47</v>
      </c>
      <c r="C56" s="16">
        <v>45449</v>
      </c>
      <c r="D56" s="58">
        <v>46120</v>
      </c>
      <c r="E56" s="59">
        <v>4.2900000000000001E-2</v>
      </c>
      <c r="F56" s="46"/>
      <c r="G56" s="65"/>
      <c r="H56" s="62">
        <v>6000000000</v>
      </c>
      <c r="I56" s="63" t="s">
        <v>49</v>
      </c>
    </row>
    <row r="57" spans="1:22" x14ac:dyDescent="0.25">
      <c r="A57" s="56" t="s">
        <v>56</v>
      </c>
      <c r="B57" s="57" t="s">
        <v>45</v>
      </c>
      <c r="C57" s="16">
        <v>45488</v>
      </c>
      <c r="D57" s="58">
        <v>46218</v>
      </c>
      <c r="E57" s="59">
        <v>3.8899999999999997E-2</v>
      </c>
      <c r="F57" s="46"/>
      <c r="G57" s="65"/>
      <c r="H57" s="62">
        <v>6935700000</v>
      </c>
      <c r="I57" s="63" t="s">
        <v>51</v>
      </c>
    </row>
    <row r="58" spans="1:22" x14ac:dyDescent="0.25">
      <c r="A58" s="64" t="s">
        <v>56</v>
      </c>
      <c r="B58" s="57" t="s">
        <v>47</v>
      </c>
      <c r="C58" s="16">
        <v>45505</v>
      </c>
      <c r="D58" s="58">
        <v>46218</v>
      </c>
      <c r="E58" s="59">
        <v>3.8899999999999997E-2</v>
      </c>
      <c r="F58" s="46"/>
      <c r="G58" s="65"/>
      <c r="H58" s="62">
        <v>3000000000</v>
      </c>
      <c r="I58" s="63" t="s">
        <v>51</v>
      </c>
    </row>
    <row r="59" spans="1:22" x14ac:dyDescent="0.25">
      <c r="A59" s="56" t="s">
        <v>56</v>
      </c>
      <c r="B59" s="57" t="s">
        <v>47</v>
      </c>
      <c r="C59" s="16">
        <v>45546</v>
      </c>
      <c r="D59" s="58">
        <v>46218</v>
      </c>
      <c r="E59" s="59">
        <v>3.8899999999999997E-2</v>
      </c>
      <c r="F59" s="46"/>
      <c r="G59" s="65"/>
      <c r="H59" s="62">
        <v>2269900000</v>
      </c>
      <c r="I59" s="63" t="s">
        <v>51</v>
      </c>
    </row>
    <row r="60" spans="1:22" x14ac:dyDescent="0.25">
      <c r="A60" s="64" t="s">
        <v>57</v>
      </c>
      <c r="B60" s="57" t="s">
        <v>45</v>
      </c>
      <c r="C60" s="16">
        <v>45572</v>
      </c>
      <c r="D60" s="16">
        <v>46302</v>
      </c>
      <c r="E60" s="59">
        <v>3.85E-2</v>
      </c>
      <c r="F60" s="46"/>
      <c r="G60" s="65"/>
      <c r="H60" s="62">
        <v>2187400000</v>
      </c>
      <c r="I60" s="63" t="s">
        <v>53</v>
      </c>
    </row>
    <row r="61" spans="1:22" x14ac:dyDescent="0.25">
      <c r="A61" s="56" t="s">
        <v>57</v>
      </c>
      <c r="B61" s="57" t="s">
        <v>47</v>
      </c>
      <c r="C61" s="16">
        <v>45604</v>
      </c>
      <c r="D61" s="16">
        <v>46302</v>
      </c>
      <c r="E61" s="59">
        <v>3.85E-2</v>
      </c>
      <c r="F61" s="46"/>
      <c r="G61" s="65"/>
      <c r="H61" s="62">
        <v>3000000000</v>
      </c>
      <c r="I61" s="63" t="s">
        <v>53</v>
      </c>
    </row>
    <row r="62" spans="1:22" x14ac:dyDescent="0.25">
      <c r="A62" s="64" t="s">
        <v>57</v>
      </c>
      <c r="B62" s="57" t="s">
        <v>47</v>
      </c>
      <c r="C62" s="16">
        <v>45632</v>
      </c>
      <c r="D62" s="16">
        <v>46302</v>
      </c>
      <c r="E62" s="59">
        <v>3.85E-2</v>
      </c>
      <c r="F62" s="46"/>
      <c r="G62" s="65"/>
      <c r="H62" s="62">
        <v>3000000000</v>
      </c>
      <c r="I62" s="63" t="s">
        <v>53</v>
      </c>
    </row>
    <row r="63" spans="1:22" x14ac:dyDescent="0.25">
      <c r="A63" s="66"/>
      <c r="B63" s="23" t="s">
        <v>58</v>
      </c>
      <c r="C63" s="24"/>
      <c r="D63" s="67"/>
      <c r="E63" s="68"/>
      <c r="F63" s="69"/>
      <c r="G63" s="70"/>
      <c r="H63" s="71">
        <f>SUM(H39:H62)</f>
        <v>107719500000</v>
      </c>
      <c r="I63" s="72"/>
    </row>
    <row r="64" spans="1:22" s="82" customFormat="1" x14ac:dyDescent="0.25">
      <c r="A64" s="73" t="s">
        <v>59</v>
      </c>
      <c r="B64" s="74" t="s">
        <v>60</v>
      </c>
      <c r="C64" s="75">
        <v>44615</v>
      </c>
      <c r="D64" s="76">
        <v>45711</v>
      </c>
      <c r="E64" s="77">
        <v>2.8000000000000001E-2</v>
      </c>
      <c r="F64" s="78"/>
      <c r="G64" s="79">
        <v>2.8389999999999999E-2</v>
      </c>
      <c r="H64" s="80">
        <f>10000000000-333000000</f>
        <v>9667000000</v>
      </c>
      <c r="I64" s="81" t="s">
        <v>61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9" s="82" customFormat="1" x14ac:dyDescent="0.25">
      <c r="A65" s="83" t="s">
        <v>59</v>
      </c>
      <c r="B65" s="74" t="s">
        <v>62</v>
      </c>
      <c r="C65" s="75">
        <v>44679</v>
      </c>
      <c r="D65" s="76">
        <v>45711</v>
      </c>
      <c r="E65" s="77">
        <v>2.8000000000000001E-2</v>
      </c>
      <c r="F65" s="78"/>
      <c r="G65" s="79">
        <v>3.2779999999999997E-2</v>
      </c>
      <c r="H65" s="80">
        <v>2608000000</v>
      </c>
      <c r="I65" s="81" t="s">
        <v>61</v>
      </c>
    </row>
    <row r="66" spans="1:9" s="82" customFormat="1" x14ac:dyDescent="0.25">
      <c r="A66" s="73" t="s">
        <v>59</v>
      </c>
      <c r="B66" s="74" t="s">
        <v>62</v>
      </c>
      <c r="C66" s="75">
        <v>44734</v>
      </c>
      <c r="D66" s="76">
        <v>45711</v>
      </c>
      <c r="E66" s="77">
        <v>2.8000000000000001E-2</v>
      </c>
      <c r="F66" s="78"/>
      <c r="G66" s="79">
        <v>3.6740000000000002E-2</v>
      </c>
      <c r="H66" s="80">
        <v>1861000000</v>
      </c>
      <c r="I66" s="81" t="s">
        <v>61</v>
      </c>
    </row>
    <row r="67" spans="1:9" s="82" customFormat="1" x14ac:dyDescent="0.25">
      <c r="A67" s="83" t="s">
        <v>59</v>
      </c>
      <c r="B67" s="74" t="s">
        <v>62</v>
      </c>
      <c r="C67" s="75">
        <v>44798</v>
      </c>
      <c r="D67" s="76">
        <v>45711</v>
      </c>
      <c r="E67" s="77">
        <v>2.8000000000000001E-2</v>
      </c>
      <c r="F67" s="78"/>
      <c r="G67" s="79">
        <v>4.9369999999999997E-2</v>
      </c>
      <c r="H67" s="80">
        <v>2407100000</v>
      </c>
      <c r="I67" s="81" t="s">
        <v>61</v>
      </c>
    </row>
    <row r="68" spans="1:9" s="82" customFormat="1" x14ac:dyDescent="0.25">
      <c r="A68" s="73" t="s">
        <v>59</v>
      </c>
      <c r="B68" s="74" t="s">
        <v>62</v>
      </c>
      <c r="C68" s="75">
        <v>44861</v>
      </c>
      <c r="D68" s="76">
        <v>45711</v>
      </c>
      <c r="E68" s="77">
        <v>2.8000000000000001E-2</v>
      </c>
      <c r="F68" s="78"/>
      <c r="G68" s="79">
        <v>6.1449999999999998E-2</v>
      </c>
      <c r="H68" s="80">
        <v>842300000</v>
      </c>
      <c r="I68" s="81" t="s">
        <v>61</v>
      </c>
    </row>
    <row r="69" spans="1:9" s="82" customFormat="1" x14ac:dyDescent="0.25">
      <c r="A69" s="83" t="s">
        <v>59</v>
      </c>
      <c r="B69" s="74" t="s">
        <v>62</v>
      </c>
      <c r="C69" s="75">
        <v>44917</v>
      </c>
      <c r="D69" s="76">
        <v>45711</v>
      </c>
      <c r="E69" s="77">
        <v>2.8000000000000001E-2</v>
      </c>
      <c r="F69" s="78"/>
      <c r="G69" s="79">
        <v>6.2899999999999998E-2</v>
      </c>
      <c r="H69" s="80">
        <v>2000000000</v>
      </c>
      <c r="I69" s="81" t="s">
        <v>61</v>
      </c>
    </row>
    <row r="70" spans="1:9" s="82" customFormat="1" x14ac:dyDescent="0.25">
      <c r="A70" s="73" t="s">
        <v>63</v>
      </c>
      <c r="B70" s="74" t="s">
        <v>60</v>
      </c>
      <c r="C70" s="75">
        <v>44981</v>
      </c>
      <c r="D70" s="76">
        <v>46077</v>
      </c>
      <c r="E70" s="77">
        <v>0.05</v>
      </c>
      <c r="F70" s="78"/>
      <c r="G70" s="79">
        <v>4.9840000000000002E-2</v>
      </c>
      <c r="H70" s="80">
        <v>5598900000</v>
      </c>
      <c r="I70" s="81" t="s">
        <v>61</v>
      </c>
    </row>
    <row r="71" spans="1:9" s="82" customFormat="1" x14ac:dyDescent="0.25">
      <c r="A71" s="83" t="s">
        <v>63</v>
      </c>
      <c r="B71" s="74" t="s">
        <v>62</v>
      </c>
      <c r="C71" s="75">
        <v>45005</v>
      </c>
      <c r="D71" s="76">
        <v>46077</v>
      </c>
      <c r="E71" s="77">
        <v>0.05</v>
      </c>
      <c r="F71" s="78"/>
      <c r="G71" s="79">
        <v>4.6039999999999998E-2</v>
      </c>
      <c r="H71" s="80">
        <v>2300000000</v>
      </c>
      <c r="I71" s="81" t="s">
        <v>61</v>
      </c>
    </row>
    <row r="72" spans="1:9" s="82" customFormat="1" x14ac:dyDescent="0.25">
      <c r="A72" s="73" t="s">
        <v>63</v>
      </c>
      <c r="B72" s="74" t="s">
        <v>62</v>
      </c>
      <c r="C72" s="75">
        <v>45042</v>
      </c>
      <c r="D72" s="76">
        <v>46077</v>
      </c>
      <c r="E72" s="77">
        <v>0.05</v>
      </c>
      <c r="F72" s="78"/>
      <c r="G72" s="79">
        <v>4.4209999999999999E-2</v>
      </c>
      <c r="H72" s="80">
        <v>2300000000</v>
      </c>
      <c r="I72" s="81" t="s">
        <v>61</v>
      </c>
    </row>
    <row r="73" spans="1:9" s="82" customFormat="1" x14ac:dyDescent="0.25">
      <c r="A73" s="83" t="s">
        <v>63</v>
      </c>
      <c r="B73" s="74" t="s">
        <v>62</v>
      </c>
      <c r="C73" s="75">
        <v>45071</v>
      </c>
      <c r="D73" s="76">
        <v>46077</v>
      </c>
      <c r="E73" s="77">
        <v>0.05</v>
      </c>
      <c r="F73" s="78"/>
      <c r="G73" s="79">
        <v>4.4769999999999997E-2</v>
      </c>
      <c r="H73" s="80">
        <v>1852800000</v>
      </c>
      <c r="I73" s="81" t="s">
        <v>61</v>
      </c>
    </row>
    <row r="74" spans="1:9" s="82" customFormat="1" x14ac:dyDescent="0.25">
      <c r="A74" s="73" t="s">
        <v>63</v>
      </c>
      <c r="B74" s="74" t="s">
        <v>62</v>
      </c>
      <c r="C74" s="75">
        <v>45098</v>
      </c>
      <c r="D74" s="76">
        <v>46077</v>
      </c>
      <c r="E74" s="77">
        <v>0.05</v>
      </c>
      <c r="F74" s="78"/>
      <c r="G74" s="79">
        <v>4.4299999999999999E-2</v>
      </c>
      <c r="H74" s="80">
        <v>2000000000</v>
      </c>
      <c r="I74" s="81" t="s">
        <v>61</v>
      </c>
    </row>
    <row r="75" spans="1:9" s="82" customFormat="1" x14ac:dyDescent="0.25">
      <c r="A75" s="83" t="s">
        <v>63</v>
      </c>
      <c r="B75" s="74" t="s">
        <v>62</v>
      </c>
      <c r="C75" s="75">
        <v>45135</v>
      </c>
      <c r="D75" s="76">
        <v>46077</v>
      </c>
      <c r="E75" s="77">
        <v>0.05</v>
      </c>
      <c r="F75" s="78"/>
      <c r="G75" s="79">
        <v>4.462E-2</v>
      </c>
      <c r="H75" s="80">
        <v>2300000000</v>
      </c>
      <c r="I75" s="81" t="s">
        <v>61</v>
      </c>
    </row>
    <row r="76" spans="1:9" s="82" customFormat="1" x14ac:dyDescent="0.25">
      <c r="A76" s="73" t="s">
        <v>63</v>
      </c>
      <c r="B76" s="74" t="s">
        <v>62</v>
      </c>
      <c r="C76" s="75">
        <v>45162</v>
      </c>
      <c r="D76" s="76">
        <v>46077</v>
      </c>
      <c r="E76" s="77">
        <v>0.05</v>
      </c>
      <c r="F76" s="78"/>
      <c r="G76" s="79">
        <v>4.5359999999999998E-2</v>
      </c>
      <c r="H76" s="80">
        <v>2000000000</v>
      </c>
      <c r="I76" s="81" t="s">
        <v>61</v>
      </c>
    </row>
    <row r="77" spans="1:9" s="82" customFormat="1" x14ac:dyDescent="0.25">
      <c r="A77" s="83" t="s">
        <v>63</v>
      </c>
      <c r="B77" s="74" t="s">
        <v>62</v>
      </c>
      <c r="C77" s="75">
        <v>45190</v>
      </c>
      <c r="D77" s="76">
        <v>46077</v>
      </c>
      <c r="E77" s="77">
        <v>0.05</v>
      </c>
      <c r="F77" s="78"/>
      <c r="G77" s="79">
        <v>4.718E-2</v>
      </c>
      <c r="H77" s="80">
        <v>2300000000</v>
      </c>
      <c r="I77" s="81" t="s">
        <v>61</v>
      </c>
    </row>
    <row r="78" spans="1:9" s="82" customFormat="1" x14ac:dyDescent="0.25">
      <c r="A78" s="73" t="s">
        <v>63</v>
      </c>
      <c r="B78" s="74" t="s">
        <v>62</v>
      </c>
      <c r="C78" s="75">
        <v>45224</v>
      </c>
      <c r="D78" s="76">
        <v>46077</v>
      </c>
      <c r="E78" s="77">
        <v>0.05</v>
      </c>
      <c r="F78" s="78"/>
      <c r="G78" s="79">
        <v>4.6890000000000001E-2</v>
      </c>
      <c r="H78" s="80">
        <v>2051400000</v>
      </c>
      <c r="I78" s="81" t="s">
        <v>61</v>
      </c>
    </row>
    <row r="79" spans="1:9" s="82" customFormat="1" x14ac:dyDescent="0.25">
      <c r="A79" s="83" t="s">
        <v>63</v>
      </c>
      <c r="B79" s="74" t="s">
        <v>62</v>
      </c>
      <c r="C79" s="75">
        <v>45253</v>
      </c>
      <c r="D79" s="76">
        <v>46077</v>
      </c>
      <c r="E79" s="77">
        <v>0.05</v>
      </c>
      <c r="F79" s="78"/>
      <c r="G79" s="79">
        <v>4.9369999999999997E-2</v>
      </c>
      <c r="H79" s="80">
        <v>2300000000</v>
      </c>
      <c r="I79" s="81" t="s">
        <v>61</v>
      </c>
    </row>
    <row r="80" spans="1:9" s="82" customFormat="1" x14ac:dyDescent="0.25">
      <c r="A80" s="73" t="s">
        <v>63</v>
      </c>
      <c r="B80" s="74" t="s">
        <v>62</v>
      </c>
      <c r="C80" s="75">
        <v>45280</v>
      </c>
      <c r="D80" s="76">
        <v>46077</v>
      </c>
      <c r="E80" s="77">
        <v>0.05</v>
      </c>
      <c r="F80" s="78"/>
      <c r="G80" s="79">
        <v>5.0529999999999999E-2</v>
      </c>
      <c r="H80" s="80">
        <v>2300000000</v>
      </c>
      <c r="I80" s="81" t="s">
        <v>61</v>
      </c>
    </row>
    <row r="81" spans="1:21" s="82" customFormat="1" x14ac:dyDescent="0.25">
      <c r="A81" s="83" t="s">
        <v>64</v>
      </c>
      <c r="B81" s="74" t="s">
        <v>60</v>
      </c>
      <c r="C81" s="75">
        <v>45345</v>
      </c>
      <c r="D81" s="76">
        <v>46441</v>
      </c>
      <c r="E81" s="77">
        <v>4.7E-2</v>
      </c>
      <c r="F81" s="78"/>
      <c r="G81" s="79">
        <v>4.913E-2</v>
      </c>
      <c r="H81" s="80">
        <v>5750000000</v>
      </c>
      <c r="I81" s="81" t="s">
        <v>61</v>
      </c>
    </row>
    <row r="82" spans="1:21" s="82" customFormat="1" x14ac:dyDescent="0.25">
      <c r="A82" s="73" t="s">
        <v>64</v>
      </c>
      <c r="B82" s="74" t="s">
        <v>62</v>
      </c>
      <c r="C82" s="75">
        <v>45371</v>
      </c>
      <c r="D82" s="76">
        <v>46441</v>
      </c>
      <c r="E82" s="77">
        <v>4.7E-2</v>
      </c>
      <c r="F82" s="78"/>
      <c r="G82" s="79">
        <v>4.829E-2</v>
      </c>
      <c r="H82" s="80">
        <v>2300000000</v>
      </c>
      <c r="I82" s="81" t="s">
        <v>61</v>
      </c>
    </row>
    <row r="83" spans="1:21" s="82" customFormat="1" x14ac:dyDescent="0.25">
      <c r="A83" s="83" t="s">
        <v>64</v>
      </c>
      <c r="B83" s="74" t="s">
        <v>62</v>
      </c>
      <c r="C83" s="75">
        <v>45401</v>
      </c>
      <c r="D83" s="76">
        <v>46441</v>
      </c>
      <c r="E83" s="77">
        <v>4.7E-2</v>
      </c>
      <c r="F83" s="78"/>
      <c r="G83" s="79">
        <v>4.5159999999999999E-2</v>
      </c>
      <c r="H83" s="80">
        <v>2300000000</v>
      </c>
      <c r="I83" s="81" t="s">
        <v>61</v>
      </c>
    </row>
    <row r="84" spans="1:21" s="82" customFormat="1" x14ac:dyDescent="0.25">
      <c r="A84" s="73" t="s">
        <v>64</v>
      </c>
      <c r="B84" s="74" t="s">
        <v>62</v>
      </c>
      <c r="C84" s="75">
        <v>45434</v>
      </c>
      <c r="D84" s="76">
        <v>46441</v>
      </c>
      <c r="E84" s="77">
        <v>4.7E-2</v>
      </c>
      <c r="F84" s="78"/>
      <c r="G84" s="79">
        <v>4.4420000000000001E-2</v>
      </c>
      <c r="H84" s="80">
        <v>2299900000</v>
      </c>
      <c r="I84" s="81" t="s">
        <v>61</v>
      </c>
    </row>
    <row r="85" spans="1:21" s="82" customFormat="1" x14ac:dyDescent="0.25">
      <c r="A85" s="83" t="s">
        <v>64</v>
      </c>
      <c r="B85" s="74" t="s">
        <v>62</v>
      </c>
      <c r="C85" s="75">
        <v>45463</v>
      </c>
      <c r="D85" s="76">
        <v>46441</v>
      </c>
      <c r="E85" s="77">
        <v>4.7E-2</v>
      </c>
      <c r="F85" s="78"/>
      <c r="G85" s="79">
        <v>4.3180000000000003E-2</v>
      </c>
      <c r="H85" s="80">
        <v>2000000000</v>
      </c>
      <c r="I85" s="81" t="s">
        <v>61</v>
      </c>
    </row>
    <row r="86" spans="1:21" s="82" customFormat="1" x14ac:dyDescent="0.25">
      <c r="A86" s="73" t="s">
        <v>65</v>
      </c>
      <c r="B86" s="74" t="s">
        <v>60</v>
      </c>
      <c r="C86" s="75">
        <v>45483</v>
      </c>
      <c r="D86" s="76">
        <v>46578</v>
      </c>
      <c r="E86" s="77">
        <v>4.2999999999999997E-2</v>
      </c>
      <c r="F86" s="78"/>
      <c r="G86" s="79">
        <v>4.1739999999999999E-2</v>
      </c>
      <c r="H86" s="80">
        <v>3000300000</v>
      </c>
      <c r="I86" s="81" t="s">
        <v>51</v>
      </c>
    </row>
    <row r="87" spans="1:21" s="82" customFormat="1" x14ac:dyDescent="0.25">
      <c r="A87" s="83" t="s">
        <v>65</v>
      </c>
      <c r="B87" s="74" t="s">
        <v>62</v>
      </c>
      <c r="C87" s="75">
        <v>45511</v>
      </c>
      <c r="D87" s="76">
        <v>46578</v>
      </c>
      <c r="E87" s="77">
        <v>4.2999999999999997E-2</v>
      </c>
      <c r="F87" s="78"/>
      <c r="G87" s="79">
        <v>4.095E-2</v>
      </c>
      <c r="H87" s="80">
        <v>1999900000</v>
      </c>
      <c r="I87" s="81" t="s">
        <v>51</v>
      </c>
    </row>
    <row r="88" spans="1:21" s="82" customFormat="1" x14ac:dyDescent="0.25">
      <c r="A88" s="73" t="s">
        <v>65</v>
      </c>
      <c r="B88" s="74" t="s">
        <v>62</v>
      </c>
      <c r="C88" s="75">
        <v>45553</v>
      </c>
      <c r="D88" s="76">
        <v>46578</v>
      </c>
      <c r="E88" s="77">
        <v>4.2999999999999997E-2</v>
      </c>
      <c r="F88" s="78"/>
      <c r="G88" s="79">
        <v>4.0919999999999998E-2</v>
      </c>
      <c r="H88" s="80">
        <v>2000000000</v>
      </c>
      <c r="I88" s="81" t="s">
        <v>51</v>
      </c>
    </row>
    <row r="89" spans="1:21" s="82" customFormat="1" x14ac:dyDescent="0.25">
      <c r="A89" s="83" t="s">
        <v>65</v>
      </c>
      <c r="B89" s="74" t="s">
        <v>62</v>
      </c>
      <c r="C89" s="75">
        <v>45574</v>
      </c>
      <c r="D89" s="76">
        <v>46578</v>
      </c>
      <c r="E89" s="77">
        <v>4.2999999999999997E-2</v>
      </c>
      <c r="F89" s="78"/>
      <c r="G89" s="79">
        <v>4.088E-2</v>
      </c>
      <c r="H89" s="80">
        <v>2300000000</v>
      </c>
      <c r="I89" s="81" t="s">
        <v>51</v>
      </c>
    </row>
    <row r="90" spans="1:21" s="82" customFormat="1" x14ac:dyDescent="0.25">
      <c r="A90" s="73" t="s">
        <v>65</v>
      </c>
      <c r="B90" s="74" t="s">
        <v>62</v>
      </c>
      <c r="C90" s="75">
        <v>45609</v>
      </c>
      <c r="D90" s="76">
        <v>46578</v>
      </c>
      <c r="E90" s="77">
        <v>4.2999999999999997E-2</v>
      </c>
      <c r="F90" s="78"/>
      <c r="G90" s="79">
        <v>3.8699999999999998E-2</v>
      </c>
      <c r="H90" s="80">
        <v>2235700000</v>
      </c>
      <c r="I90" s="81" t="s">
        <v>51</v>
      </c>
    </row>
    <row r="91" spans="1:21" s="82" customFormat="1" x14ac:dyDescent="0.25">
      <c r="A91" s="83" t="s">
        <v>65</v>
      </c>
      <c r="B91" s="74" t="s">
        <v>62</v>
      </c>
      <c r="C91" s="75">
        <v>45639</v>
      </c>
      <c r="D91" s="76">
        <v>46578</v>
      </c>
      <c r="E91" s="77">
        <v>4.2999999999999997E-2</v>
      </c>
      <c r="F91" s="78"/>
      <c r="G91" s="79">
        <v>3.4410000000000003E-2</v>
      </c>
      <c r="H91" s="80">
        <v>2000000000</v>
      </c>
      <c r="I91" s="81" t="s">
        <v>51</v>
      </c>
    </row>
    <row r="92" spans="1:21" x14ac:dyDescent="0.25">
      <c r="A92" s="23"/>
      <c r="B92" s="23" t="s">
        <v>66</v>
      </c>
      <c r="C92" s="24"/>
      <c r="D92" s="67"/>
      <c r="E92" s="68"/>
      <c r="F92" s="84"/>
      <c r="G92" s="85"/>
      <c r="H92" s="71">
        <f>SUM(H64:H91)</f>
        <v>74874300000</v>
      </c>
      <c r="I92" s="7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</row>
    <row r="93" spans="1:21" x14ac:dyDescent="0.25">
      <c r="A93" s="83"/>
      <c r="B93" s="4" t="s">
        <v>67</v>
      </c>
      <c r="C93" s="86"/>
      <c r="D93" s="44"/>
      <c r="E93" s="87"/>
      <c r="F93" s="88"/>
      <c r="G93" s="89"/>
      <c r="H93" s="90"/>
      <c r="I93" s="63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</row>
    <row r="94" spans="1:21" x14ac:dyDescent="0.25">
      <c r="A94" s="91" t="s">
        <v>68</v>
      </c>
      <c r="B94" s="74" t="s">
        <v>69</v>
      </c>
      <c r="C94" s="75">
        <v>43916</v>
      </c>
      <c r="D94" s="76">
        <v>45742</v>
      </c>
      <c r="E94" s="77">
        <v>3.6999999999999998E-2</v>
      </c>
      <c r="F94" s="78"/>
      <c r="G94" s="79">
        <v>3.9669999999999997E-2</v>
      </c>
      <c r="H94" s="80">
        <f>3911000000-460000000</f>
        <v>3451000000</v>
      </c>
      <c r="I94" s="81" t="s">
        <v>70</v>
      </c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</row>
    <row r="95" spans="1:21" x14ac:dyDescent="0.25">
      <c r="A95" s="83" t="s">
        <v>68</v>
      </c>
      <c r="B95" s="74" t="s">
        <v>71</v>
      </c>
      <c r="C95" s="75">
        <v>43977</v>
      </c>
      <c r="D95" s="76">
        <v>45742</v>
      </c>
      <c r="E95" s="77">
        <v>3.6999999999999998E-2</v>
      </c>
      <c r="F95" s="78"/>
      <c r="G95" s="79">
        <v>3.986E-2</v>
      </c>
      <c r="H95" s="80">
        <v>4438100000</v>
      </c>
      <c r="I95" s="81" t="s">
        <v>70</v>
      </c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</row>
    <row r="96" spans="1:21" x14ac:dyDescent="0.25">
      <c r="A96" s="91" t="s">
        <v>68</v>
      </c>
      <c r="B96" s="74" t="s">
        <v>71</v>
      </c>
      <c r="C96" s="75">
        <v>44029</v>
      </c>
      <c r="D96" s="76">
        <v>45742</v>
      </c>
      <c r="E96" s="77">
        <v>3.6999999999999998E-2</v>
      </c>
      <c r="F96" s="78"/>
      <c r="G96" s="79">
        <v>3.6929999999999998E-2</v>
      </c>
      <c r="H96" s="80">
        <v>2933900000</v>
      </c>
      <c r="I96" s="81" t="s">
        <v>70</v>
      </c>
      <c r="J96" s="82"/>
      <c r="K96" s="82"/>
      <c r="L96" s="82"/>
      <c r="M96" s="82"/>
      <c r="N96" s="82"/>
      <c r="O96" s="82"/>
      <c r="P96" s="82"/>
    </row>
    <row r="97" spans="1:16" x14ac:dyDescent="0.25">
      <c r="A97" s="83" t="s">
        <v>68</v>
      </c>
      <c r="B97" s="74" t="s">
        <v>71</v>
      </c>
      <c r="C97" s="75">
        <v>44097</v>
      </c>
      <c r="D97" s="76">
        <v>45742</v>
      </c>
      <c r="E97" s="77">
        <v>3.6999999999999998E-2</v>
      </c>
      <c r="F97" s="78"/>
      <c r="G97" s="79">
        <v>4.045E-2</v>
      </c>
      <c r="H97" s="80">
        <v>3476400000</v>
      </c>
      <c r="I97" s="81" t="s">
        <v>70</v>
      </c>
      <c r="J97" s="82"/>
      <c r="K97" s="82"/>
      <c r="L97" s="82"/>
      <c r="M97" s="82"/>
      <c r="N97" s="82"/>
      <c r="O97" s="82"/>
      <c r="P97" s="82"/>
    </row>
    <row r="98" spans="1:16" x14ac:dyDescent="0.25">
      <c r="A98" s="91" t="s">
        <v>68</v>
      </c>
      <c r="B98" s="74" t="s">
        <v>71</v>
      </c>
      <c r="C98" s="75">
        <v>44161</v>
      </c>
      <c r="D98" s="76">
        <v>45742</v>
      </c>
      <c r="E98" s="77">
        <v>3.6999999999999998E-2</v>
      </c>
      <c r="F98" s="78"/>
      <c r="G98" s="79">
        <v>4.2000000000000003E-2</v>
      </c>
      <c r="H98" s="80">
        <v>3999900000</v>
      </c>
      <c r="I98" s="81" t="s">
        <v>70</v>
      </c>
      <c r="J98" s="82"/>
      <c r="K98" s="82"/>
      <c r="L98" s="82"/>
      <c r="M98" s="82"/>
      <c r="N98" s="82"/>
      <c r="O98" s="82"/>
      <c r="P98" s="82"/>
    </row>
    <row r="99" spans="1:16" x14ac:dyDescent="0.25">
      <c r="A99" s="83" t="s">
        <v>68</v>
      </c>
      <c r="B99" s="74" t="s">
        <v>71</v>
      </c>
      <c r="C99" s="75">
        <v>44223</v>
      </c>
      <c r="D99" s="76">
        <v>45742</v>
      </c>
      <c r="E99" s="77">
        <v>3.6999999999999998E-2</v>
      </c>
      <c r="F99" s="78"/>
      <c r="G99" s="79">
        <v>4.2200000000000001E-2</v>
      </c>
      <c r="H99" s="80">
        <v>2300000000</v>
      </c>
      <c r="I99" s="81" t="s">
        <v>70</v>
      </c>
    </row>
    <row r="100" spans="1:16" x14ac:dyDescent="0.25">
      <c r="A100" s="91" t="s">
        <v>72</v>
      </c>
      <c r="B100" s="74" t="s">
        <v>69</v>
      </c>
      <c r="C100" s="75">
        <v>44281</v>
      </c>
      <c r="D100" s="76">
        <v>46107</v>
      </c>
      <c r="E100" s="77">
        <v>3.9E-2</v>
      </c>
      <c r="F100" s="78"/>
      <c r="G100" s="79">
        <v>3.875E-2</v>
      </c>
      <c r="H100" s="80">
        <v>3450000000</v>
      </c>
      <c r="I100" s="81" t="s">
        <v>70</v>
      </c>
    </row>
    <row r="101" spans="1:16" x14ac:dyDescent="0.25">
      <c r="A101" s="83" t="s">
        <v>72</v>
      </c>
      <c r="B101" s="74" t="s">
        <v>71</v>
      </c>
      <c r="C101" s="75">
        <v>44342</v>
      </c>
      <c r="D101" s="76">
        <v>46107</v>
      </c>
      <c r="E101" s="77">
        <v>3.9E-2</v>
      </c>
      <c r="F101" s="78"/>
      <c r="G101" s="79">
        <v>3.5450000000000002E-2</v>
      </c>
      <c r="H101" s="80">
        <v>4600000000</v>
      </c>
      <c r="I101" s="81" t="s">
        <v>70</v>
      </c>
    </row>
    <row r="102" spans="1:16" x14ac:dyDescent="0.25">
      <c r="A102" s="91" t="s">
        <v>72</v>
      </c>
      <c r="B102" s="74" t="s">
        <v>71</v>
      </c>
      <c r="C102" s="75">
        <v>44392</v>
      </c>
      <c r="D102" s="76">
        <v>46107</v>
      </c>
      <c r="E102" s="77">
        <v>3.9E-2</v>
      </c>
      <c r="F102" s="78"/>
      <c r="G102" s="79">
        <v>3.5139999999999998E-2</v>
      </c>
      <c r="H102" s="80">
        <v>4600000000</v>
      </c>
      <c r="I102" s="81" t="s">
        <v>70</v>
      </c>
    </row>
    <row r="103" spans="1:16" x14ac:dyDescent="0.25">
      <c r="A103" s="83" t="s">
        <v>72</v>
      </c>
      <c r="B103" s="74" t="s">
        <v>71</v>
      </c>
      <c r="C103" s="75">
        <v>44461</v>
      </c>
      <c r="D103" s="76">
        <v>46107</v>
      </c>
      <c r="E103" s="77">
        <v>3.9E-2</v>
      </c>
      <c r="F103" s="78"/>
      <c r="G103" s="79">
        <v>3.4529999999999998E-2</v>
      </c>
      <c r="H103" s="80">
        <v>4600000000</v>
      </c>
      <c r="I103" s="81" t="s">
        <v>70</v>
      </c>
    </row>
    <row r="104" spans="1:16" x14ac:dyDescent="0.25">
      <c r="A104" s="91" t="s">
        <v>72</v>
      </c>
      <c r="B104" s="74" t="s">
        <v>71</v>
      </c>
      <c r="C104" s="75">
        <v>44524</v>
      </c>
      <c r="D104" s="76">
        <v>46107</v>
      </c>
      <c r="E104" s="77">
        <v>3.9E-2</v>
      </c>
      <c r="F104" s="78"/>
      <c r="G104" s="79">
        <v>3.4669999999999999E-2</v>
      </c>
      <c r="H104" s="80">
        <v>4599900000</v>
      </c>
      <c r="I104" s="81" t="s">
        <v>70</v>
      </c>
    </row>
    <row r="105" spans="1:16" x14ac:dyDescent="0.25">
      <c r="A105" s="83" t="s">
        <v>72</v>
      </c>
      <c r="B105" s="74" t="s">
        <v>71</v>
      </c>
      <c r="C105" s="75">
        <v>44589</v>
      </c>
      <c r="D105" s="76">
        <v>46107</v>
      </c>
      <c r="E105" s="77">
        <v>3.9E-2</v>
      </c>
      <c r="F105" s="78"/>
      <c r="G105" s="79">
        <v>3.3509999999999998E-2</v>
      </c>
      <c r="H105" s="80">
        <v>4600000000</v>
      </c>
      <c r="I105" s="81" t="s">
        <v>70</v>
      </c>
    </row>
    <row r="106" spans="1:16" x14ac:dyDescent="0.25">
      <c r="A106" s="91" t="s">
        <v>73</v>
      </c>
      <c r="B106" s="74" t="s">
        <v>69</v>
      </c>
      <c r="C106" s="75">
        <v>44645</v>
      </c>
      <c r="D106" s="76">
        <v>46471</v>
      </c>
      <c r="E106" s="77">
        <v>3.32E-2</v>
      </c>
      <c r="F106" s="78"/>
      <c r="G106" s="79">
        <v>3.5619999999999999E-2</v>
      </c>
      <c r="H106" s="80">
        <v>1595700000</v>
      </c>
      <c r="I106" s="81" t="s">
        <v>70</v>
      </c>
    </row>
    <row r="107" spans="1:16" x14ac:dyDescent="0.25">
      <c r="A107" s="83" t="s">
        <v>73</v>
      </c>
      <c r="B107" s="74" t="s">
        <v>71</v>
      </c>
      <c r="C107" s="75">
        <v>44707</v>
      </c>
      <c r="D107" s="76">
        <v>46471</v>
      </c>
      <c r="E107" s="77">
        <v>3.32E-2</v>
      </c>
      <c r="F107" s="78"/>
      <c r="G107" s="79">
        <v>3.9730000000000001E-2</v>
      </c>
      <c r="H107" s="80">
        <v>4251500000</v>
      </c>
      <c r="I107" s="81" t="s">
        <v>70</v>
      </c>
    </row>
    <row r="108" spans="1:16" x14ac:dyDescent="0.25">
      <c r="A108" s="91" t="s">
        <v>73</v>
      </c>
      <c r="B108" s="74" t="s">
        <v>71</v>
      </c>
      <c r="C108" s="75">
        <v>44770</v>
      </c>
      <c r="D108" s="76">
        <v>46471</v>
      </c>
      <c r="E108" s="77">
        <v>3.32E-2</v>
      </c>
      <c r="F108" s="78"/>
      <c r="G108" s="79">
        <v>4.7469999999999998E-2</v>
      </c>
      <c r="H108" s="80">
        <v>2373400000</v>
      </c>
      <c r="I108" s="81" t="s">
        <v>70</v>
      </c>
    </row>
    <row r="109" spans="1:16" x14ac:dyDescent="0.25">
      <c r="A109" s="83" t="s">
        <v>73</v>
      </c>
      <c r="B109" s="74" t="s">
        <v>71</v>
      </c>
      <c r="C109" s="75">
        <v>44826</v>
      </c>
      <c r="D109" s="76">
        <v>46471</v>
      </c>
      <c r="E109" s="77">
        <v>3.32E-2</v>
      </c>
      <c r="F109" s="78"/>
      <c r="G109" s="79">
        <v>6.2729999999999994E-2</v>
      </c>
      <c r="H109" s="80">
        <v>736800000</v>
      </c>
      <c r="I109" s="81" t="s">
        <v>70</v>
      </c>
    </row>
    <row r="110" spans="1:16" x14ac:dyDescent="0.25">
      <c r="A110" s="91" t="s">
        <v>73</v>
      </c>
      <c r="B110" s="74" t="s">
        <v>71</v>
      </c>
      <c r="C110" s="75">
        <v>44875</v>
      </c>
      <c r="D110" s="76">
        <v>46471</v>
      </c>
      <c r="E110" s="77">
        <v>3.32E-2</v>
      </c>
      <c r="F110" s="78"/>
      <c r="G110" s="79">
        <v>7.6869999999999994E-2</v>
      </c>
      <c r="H110" s="80">
        <v>2116800000</v>
      </c>
      <c r="I110" s="81" t="s">
        <v>70</v>
      </c>
    </row>
    <row r="111" spans="1:16" x14ac:dyDescent="0.25">
      <c r="A111" s="83" t="s">
        <v>73</v>
      </c>
      <c r="B111" s="74" t="s">
        <v>71</v>
      </c>
      <c r="C111" s="75">
        <v>44951</v>
      </c>
      <c r="D111" s="76">
        <v>46471</v>
      </c>
      <c r="E111" s="77">
        <v>3.32E-2</v>
      </c>
      <c r="F111" s="78"/>
      <c r="G111" s="79">
        <v>6.0729999999999999E-2</v>
      </c>
      <c r="H111" s="80">
        <v>2875000000</v>
      </c>
      <c r="I111" s="81" t="s">
        <v>70</v>
      </c>
    </row>
    <row r="112" spans="1:16" x14ac:dyDescent="0.25">
      <c r="A112" s="91" t="s">
        <v>74</v>
      </c>
      <c r="B112" s="74" t="s">
        <v>69</v>
      </c>
      <c r="C112" s="75">
        <v>44970</v>
      </c>
      <c r="D112" s="76">
        <v>46796</v>
      </c>
      <c r="E112" s="77">
        <v>0.06</v>
      </c>
      <c r="F112" s="78"/>
      <c r="G112" s="79">
        <v>5.4609999999999999E-2</v>
      </c>
      <c r="H112" s="80">
        <v>3450000000</v>
      </c>
      <c r="I112" s="81" t="s">
        <v>61</v>
      </c>
    </row>
    <row r="113" spans="1:9" x14ac:dyDescent="0.25">
      <c r="A113" s="83" t="s">
        <v>74</v>
      </c>
      <c r="B113" s="74" t="s">
        <v>71</v>
      </c>
      <c r="C113" s="75">
        <v>45008</v>
      </c>
      <c r="D113" s="76">
        <v>46796</v>
      </c>
      <c r="E113" s="77">
        <v>0.06</v>
      </c>
      <c r="F113" s="78"/>
      <c r="G113" s="79">
        <v>4.8410000000000002E-2</v>
      </c>
      <c r="H113" s="80">
        <v>3449900000</v>
      </c>
      <c r="I113" s="81" t="s">
        <v>61</v>
      </c>
    </row>
    <row r="114" spans="1:9" x14ac:dyDescent="0.25">
      <c r="A114" s="91" t="s">
        <v>74</v>
      </c>
      <c r="B114" s="74" t="s">
        <v>71</v>
      </c>
      <c r="C114" s="75">
        <v>45044</v>
      </c>
      <c r="D114" s="76">
        <v>46796</v>
      </c>
      <c r="E114" s="77">
        <v>0.06</v>
      </c>
      <c r="F114" s="78"/>
      <c r="G114" s="79">
        <v>4.7649999999999998E-2</v>
      </c>
      <c r="H114" s="80">
        <v>3450000000</v>
      </c>
      <c r="I114" s="81" t="s">
        <v>61</v>
      </c>
    </row>
    <row r="115" spans="1:9" x14ac:dyDescent="0.25">
      <c r="A115" s="83" t="s">
        <v>74</v>
      </c>
      <c r="B115" s="74" t="s">
        <v>71</v>
      </c>
      <c r="C115" s="75">
        <v>45070</v>
      </c>
      <c r="D115" s="76">
        <v>46796</v>
      </c>
      <c r="E115" s="77">
        <v>0.06</v>
      </c>
      <c r="F115" s="78"/>
      <c r="G115" s="79">
        <v>4.6760000000000003E-2</v>
      </c>
      <c r="H115" s="80">
        <v>3000000000</v>
      </c>
      <c r="I115" s="81" t="s">
        <v>61</v>
      </c>
    </row>
    <row r="116" spans="1:9" x14ac:dyDescent="0.25">
      <c r="A116" s="91" t="s">
        <v>74</v>
      </c>
      <c r="B116" s="74" t="s">
        <v>71</v>
      </c>
      <c r="C116" s="75">
        <v>45099</v>
      </c>
      <c r="D116" s="76">
        <v>46796</v>
      </c>
      <c r="E116" s="77">
        <v>0.06</v>
      </c>
      <c r="F116" s="78"/>
      <c r="G116" s="79">
        <v>4.7E-2</v>
      </c>
      <c r="H116" s="80">
        <v>3000000000</v>
      </c>
      <c r="I116" s="81" t="s">
        <v>61</v>
      </c>
    </row>
    <row r="117" spans="1:9" x14ac:dyDescent="0.25">
      <c r="A117" s="83" t="s">
        <v>74</v>
      </c>
      <c r="B117" s="74" t="s">
        <v>71</v>
      </c>
      <c r="C117" s="75">
        <v>45126</v>
      </c>
      <c r="D117" s="76">
        <v>46796</v>
      </c>
      <c r="E117" s="77">
        <v>0.06</v>
      </c>
      <c r="F117" s="78"/>
      <c r="G117" s="79">
        <v>4.616E-2</v>
      </c>
      <c r="H117" s="80">
        <v>3459400000</v>
      </c>
      <c r="I117" s="81" t="s">
        <v>61</v>
      </c>
    </row>
    <row r="118" spans="1:9" x14ac:dyDescent="0.25">
      <c r="A118" s="91" t="s">
        <v>74</v>
      </c>
      <c r="B118" s="74" t="s">
        <v>71</v>
      </c>
      <c r="C118" s="75">
        <v>45161</v>
      </c>
      <c r="D118" s="76">
        <v>46796</v>
      </c>
      <c r="E118" s="77">
        <v>0.06</v>
      </c>
      <c r="F118" s="78"/>
      <c r="G118" s="79">
        <v>4.7989999999999998E-2</v>
      </c>
      <c r="H118" s="80">
        <v>3000000000</v>
      </c>
      <c r="I118" s="81" t="s">
        <v>61</v>
      </c>
    </row>
    <row r="119" spans="1:9" x14ac:dyDescent="0.25">
      <c r="A119" s="83" t="s">
        <v>74</v>
      </c>
      <c r="B119" s="74" t="s">
        <v>71</v>
      </c>
      <c r="C119" s="75">
        <v>45182</v>
      </c>
      <c r="D119" s="76">
        <v>46796</v>
      </c>
      <c r="E119" s="77">
        <v>0.06</v>
      </c>
      <c r="F119" s="78"/>
      <c r="G119" s="79">
        <v>4.9419999999999999E-2</v>
      </c>
      <c r="H119" s="80">
        <v>2823800000</v>
      </c>
      <c r="I119" s="81" t="s">
        <v>61</v>
      </c>
    </row>
    <row r="120" spans="1:9" x14ac:dyDescent="0.25">
      <c r="A120" s="91" t="s">
        <v>74</v>
      </c>
      <c r="B120" s="74" t="s">
        <v>71</v>
      </c>
      <c r="C120" s="75">
        <v>45217</v>
      </c>
      <c r="D120" s="76">
        <v>46796</v>
      </c>
      <c r="E120" s="77">
        <v>0.06</v>
      </c>
      <c r="F120" s="78"/>
      <c r="G120" s="79">
        <v>5.1130000000000002E-2</v>
      </c>
      <c r="H120" s="80">
        <v>3000000000</v>
      </c>
      <c r="I120" s="81" t="s">
        <v>61</v>
      </c>
    </row>
    <row r="121" spans="1:9" x14ac:dyDescent="0.25">
      <c r="A121" s="83" t="s">
        <v>74</v>
      </c>
      <c r="B121" s="74" t="s">
        <v>71</v>
      </c>
      <c r="C121" s="75">
        <v>45252</v>
      </c>
      <c r="D121" s="76">
        <v>46796</v>
      </c>
      <c r="E121" s="77">
        <v>0.06</v>
      </c>
      <c r="F121" s="78"/>
      <c r="G121" s="79">
        <v>5.4019999999999999E-2</v>
      </c>
      <c r="H121" s="80">
        <v>2473500000</v>
      </c>
      <c r="I121" s="81" t="s">
        <v>61</v>
      </c>
    </row>
    <row r="122" spans="1:9" x14ac:dyDescent="0.25">
      <c r="A122" s="91" t="s">
        <v>74</v>
      </c>
      <c r="B122" s="74" t="s">
        <v>71</v>
      </c>
      <c r="C122" s="75">
        <v>45273</v>
      </c>
      <c r="D122" s="76">
        <v>46796</v>
      </c>
      <c r="E122" s="77">
        <v>0.06</v>
      </c>
      <c r="F122" s="78"/>
      <c r="G122" s="79">
        <v>5.6520000000000001E-2</v>
      </c>
      <c r="H122" s="80">
        <v>3000000000</v>
      </c>
      <c r="I122" s="81" t="s">
        <v>61</v>
      </c>
    </row>
    <row r="123" spans="1:9" x14ac:dyDescent="0.25">
      <c r="A123" s="83" t="s">
        <v>75</v>
      </c>
      <c r="B123" s="74" t="s">
        <v>69</v>
      </c>
      <c r="C123" s="75">
        <v>45317</v>
      </c>
      <c r="D123" s="76">
        <v>47144</v>
      </c>
      <c r="E123" s="77">
        <v>5.2499999999999998E-2</v>
      </c>
      <c r="F123" s="78"/>
      <c r="G123" s="79">
        <v>5.6230000000000002E-2</v>
      </c>
      <c r="H123" s="80">
        <v>4600000000</v>
      </c>
      <c r="I123" s="81" t="s">
        <v>61</v>
      </c>
    </row>
    <row r="124" spans="1:9" x14ac:dyDescent="0.25">
      <c r="A124" s="91" t="s">
        <v>75</v>
      </c>
      <c r="B124" s="74" t="s">
        <v>71</v>
      </c>
      <c r="C124" s="75">
        <v>45336</v>
      </c>
      <c r="D124" s="76">
        <v>47144</v>
      </c>
      <c r="E124" s="77">
        <v>5.2499999999999998E-2</v>
      </c>
      <c r="F124" s="78"/>
      <c r="G124" s="79">
        <v>5.5730000000000002E-2</v>
      </c>
      <c r="H124" s="80">
        <v>3450000000</v>
      </c>
      <c r="I124" s="81" t="s">
        <v>61</v>
      </c>
    </row>
    <row r="125" spans="1:9" x14ac:dyDescent="0.25">
      <c r="A125" s="83" t="s">
        <v>75</v>
      </c>
      <c r="B125" s="74" t="s">
        <v>71</v>
      </c>
      <c r="C125" s="75">
        <v>45378</v>
      </c>
      <c r="D125" s="76">
        <v>47144</v>
      </c>
      <c r="E125" s="77">
        <v>5.2499999999999998E-2</v>
      </c>
      <c r="F125" s="78"/>
      <c r="G125" s="79">
        <v>5.4730000000000001E-2</v>
      </c>
      <c r="H125" s="80">
        <v>3450000000</v>
      </c>
      <c r="I125" s="81" t="s">
        <v>61</v>
      </c>
    </row>
    <row r="126" spans="1:9" x14ac:dyDescent="0.25">
      <c r="A126" s="91" t="s">
        <v>75</v>
      </c>
      <c r="B126" s="74" t="s">
        <v>71</v>
      </c>
      <c r="C126" s="75">
        <v>45408</v>
      </c>
      <c r="D126" s="76">
        <v>47144</v>
      </c>
      <c r="E126" s="77">
        <v>5.2499999999999998E-2</v>
      </c>
      <c r="F126" s="78"/>
      <c r="G126" s="79">
        <v>5.2159999999999998E-2</v>
      </c>
      <c r="H126" s="80">
        <v>3450000000</v>
      </c>
      <c r="I126" s="81" t="s">
        <v>61</v>
      </c>
    </row>
    <row r="127" spans="1:9" x14ac:dyDescent="0.25">
      <c r="A127" s="83" t="s">
        <v>75</v>
      </c>
      <c r="B127" s="74" t="s">
        <v>71</v>
      </c>
      <c r="C127" s="75">
        <v>45436</v>
      </c>
      <c r="D127" s="76">
        <v>47144</v>
      </c>
      <c r="E127" s="77">
        <v>5.2499999999999998E-2</v>
      </c>
      <c r="F127" s="78"/>
      <c r="G127" s="79">
        <v>5.0160000000000003E-2</v>
      </c>
      <c r="H127" s="80">
        <v>3000100000</v>
      </c>
      <c r="I127" s="81" t="s">
        <v>61</v>
      </c>
    </row>
    <row r="128" spans="1:9" x14ac:dyDescent="0.25">
      <c r="A128" s="91" t="s">
        <v>75</v>
      </c>
      <c r="B128" s="74" t="s">
        <v>71</v>
      </c>
      <c r="C128" s="75">
        <v>45469</v>
      </c>
      <c r="D128" s="76">
        <v>47144</v>
      </c>
      <c r="E128" s="77">
        <v>5.2499999999999998E-2</v>
      </c>
      <c r="F128" s="78"/>
      <c r="G128" s="79">
        <v>4.9329999999999999E-2</v>
      </c>
      <c r="H128" s="80">
        <v>3000000000</v>
      </c>
      <c r="I128" s="81" t="s">
        <v>61</v>
      </c>
    </row>
    <row r="129" spans="1:9" x14ac:dyDescent="0.25">
      <c r="A129" s="83" t="s">
        <v>76</v>
      </c>
      <c r="B129" s="74" t="s">
        <v>69</v>
      </c>
      <c r="C129" s="75">
        <v>45495</v>
      </c>
      <c r="D129" s="76">
        <v>47321</v>
      </c>
      <c r="E129" s="77">
        <v>4.9500000000000002E-2</v>
      </c>
      <c r="F129" s="78"/>
      <c r="G129" s="79">
        <v>4.8809999999999999E-2</v>
      </c>
      <c r="H129" s="80">
        <v>4000000000</v>
      </c>
      <c r="I129" s="81" t="s">
        <v>51</v>
      </c>
    </row>
    <row r="130" spans="1:9" x14ac:dyDescent="0.25">
      <c r="A130" s="91" t="s">
        <v>76</v>
      </c>
      <c r="B130" s="74" t="s">
        <v>71</v>
      </c>
      <c r="C130" s="75">
        <v>45525</v>
      </c>
      <c r="D130" s="76">
        <v>47321</v>
      </c>
      <c r="E130" s="77">
        <v>4.9500000000000002E-2</v>
      </c>
      <c r="F130" s="78"/>
      <c r="G130" s="79">
        <v>4.7899999999999998E-2</v>
      </c>
      <c r="H130" s="80">
        <v>3000000000</v>
      </c>
      <c r="I130" s="81" t="s">
        <v>51</v>
      </c>
    </row>
    <row r="131" spans="1:9" x14ac:dyDescent="0.25">
      <c r="A131" s="83" t="s">
        <v>76</v>
      </c>
      <c r="B131" s="74" t="s">
        <v>71</v>
      </c>
      <c r="C131" s="75">
        <v>45560</v>
      </c>
      <c r="D131" s="76">
        <v>47321</v>
      </c>
      <c r="E131" s="77">
        <v>4.9500000000000002E-2</v>
      </c>
      <c r="F131" s="78"/>
      <c r="G131" s="79">
        <v>4.7629999999999999E-2</v>
      </c>
      <c r="H131" s="80">
        <v>3450000000</v>
      </c>
      <c r="I131" s="81" t="s">
        <v>51</v>
      </c>
    </row>
    <row r="132" spans="1:9" x14ac:dyDescent="0.25">
      <c r="A132" s="91" t="s">
        <v>76</v>
      </c>
      <c r="B132" s="74" t="s">
        <v>71</v>
      </c>
      <c r="C132" s="75">
        <v>45590</v>
      </c>
      <c r="D132" s="76">
        <v>47321</v>
      </c>
      <c r="E132" s="77">
        <v>4.9500000000000002E-2</v>
      </c>
      <c r="F132" s="78"/>
      <c r="G132" s="79">
        <v>4.6699999999999998E-2</v>
      </c>
      <c r="H132" s="80">
        <v>3450000000</v>
      </c>
      <c r="I132" s="81" t="s">
        <v>51</v>
      </c>
    </row>
    <row r="133" spans="1:9" x14ac:dyDescent="0.25">
      <c r="A133" s="83" t="s">
        <v>76</v>
      </c>
      <c r="B133" s="74" t="s">
        <v>71</v>
      </c>
      <c r="C133" s="75">
        <v>45616</v>
      </c>
      <c r="D133" s="76">
        <v>47321</v>
      </c>
      <c r="E133" s="77">
        <v>4.9500000000000002E-2</v>
      </c>
      <c r="F133" s="78"/>
      <c r="G133" s="79">
        <v>4.3369999999999999E-2</v>
      </c>
      <c r="H133" s="80">
        <v>3450000000</v>
      </c>
      <c r="I133" s="81" t="s">
        <v>51</v>
      </c>
    </row>
    <row r="134" spans="1:9" x14ac:dyDescent="0.25">
      <c r="A134" s="91" t="s">
        <v>76</v>
      </c>
      <c r="B134" s="74" t="s">
        <v>71</v>
      </c>
      <c r="C134" s="75">
        <v>45644</v>
      </c>
      <c r="D134" s="76">
        <v>47321</v>
      </c>
      <c r="E134" s="77">
        <v>4.9500000000000002E-2</v>
      </c>
      <c r="F134" s="78"/>
      <c r="G134" s="79">
        <v>3.9059999999999997E-2</v>
      </c>
      <c r="H134" s="80">
        <v>2999900000</v>
      </c>
      <c r="I134" s="81" t="s">
        <v>51</v>
      </c>
    </row>
    <row r="135" spans="1:9" x14ac:dyDescent="0.25">
      <c r="A135" s="23"/>
      <c r="B135" s="23" t="s">
        <v>77</v>
      </c>
      <c r="C135" s="24"/>
      <c r="D135" s="67"/>
      <c r="E135" s="68"/>
      <c r="F135" s="84"/>
      <c r="G135" s="85"/>
      <c r="H135" s="71">
        <f>SUM(H93:H134)</f>
        <v>136405000000</v>
      </c>
      <c r="I135" s="72"/>
    </row>
    <row r="136" spans="1:9" x14ac:dyDescent="0.25">
      <c r="A136" s="64"/>
      <c r="B136" s="92" t="s">
        <v>67</v>
      </c>
      <c r="C136" s="86"/>
      <c r="D136" s="44"/>
      <c r="E136" s="87"/>
      <c r="F136" s="93"/>
      <c r="G136" s="94"/>
      <c r="H136" s="95"/>
      <c r="I136" s="63"/>
    </row>
    <row r="137" spans="1:9" x14ac:dyDescent="0.25">
      <c r="A137" s="96" t="s">
        <v>78</v>
      </c>
      <c r="B137" s="57" t="s">
        <v>79</v>
      </c>
      <c r="C137" s="97">
        <v>43160</v>
      </c>
      <c r="D137" s="98">
        <v>45717</v>
      </c>
      <c r="E137" s="87">
        <v>5.8599999999999999E-2</v>
      </c>
      <c r="F137" s="99"/>
      <c r="G137" s="100"/>
      <c r="H137" s="90">
        <v>3367800000</v>
      </c>
      <c r="I137" s="63" t="s">
        <v>70</v>
      </c>
    </row>
    <row r="138" spans="1:9" x14ac:dyDescent="0.25">
      <c r="A138" s="64" t="s">
        <v>80</v>
      </c>
      <c r="B138" s="57" t="s">
        <v>79</v>
      </c>
      <c r="C138" s="97">
        <v>43262</v>
      </c>
      <c r="D138" s="98">
        <v>45819</v>
      </c>
      <c r="E138" s="87">
        <v>5.7799999999999997E-2</v>
      </c>
      <c r="F138" s="99"/>
      <c r="G138" s="100"/>
      <c r="H138" s="90">
        <v>3000000000</v>
      </c>
      <c r="I138" s="63" t="s">
        <v>81</v>
      </c>
    </row>
    <row r="139" spans="1:9" x14ac:dyDescent="0.25">
      <c r="A139" s="96" t="s">
        <v>80</v>
      </c>
      <c r="B139" s="57" t="s">
        <v>79</v>
      </c>
      <c r="C139" s="97">
        <v>43357</v>
      </c>
      <c r="D139" s="98">
        <v>45819</v>
      </c>
      <c r="E139" s="87">
        <v>5.7799999999999997E-2</v>
      </c>
      <c r="F139" s="99"/>
      <c r="G139" s="100"/>
      <c r="H139" s="90">
        <v>2500000000</v>
      </c>
      <c r="I139" s="63" t="s">
        <v>81</v>
      </c>
    </row>
    <row r="140" spans="1:9" x14ac:dyDescent="0.25">
      <c r="A140" s="64" t="s">
        <v>80</v>
      </c>
      <c r="B140" s="57" t="s">
        <v>79</v>
      </c>
      <c r="C140" s="97">
        <v>43439</v>
      </c>
      <c r="D140" s="98">
        <v>45819</v>
      </c>
      <c r="E140" s="87">
        <v>5.7799999999999997E-2</v>
      </c>
      <c r="F140" s="99"/>
      <c r="G140" s="100"/>
      <c r="H140" s="90">
        <v>1250700000</v>
      </c>
      <c r="I140" s="63" t="s">
        <v>81</v>
      </c>
    </row>
    <row r="141" spans="1:9" x14ac:dyDescent="0.25">
      <c r="A141" s="96" t="s">
        <v>82</v>
      </c>
      <c r="B141" s="57" t="s">
        <v>79</v>
      </c>
      <c r="C141" s="97">
        <v>43537</v>
      </c>
      <c r="D141" s="98">
        <v>46094</v>
      </c>
      <c r="E141" s="87">
        <v>3.7499999999999999E-2</v>
      </c>
      <c r="F141" s="99"/>
      <c r="G141" s="100"/>
      <c r="H141" s="90">
        <v>3000000000</v>
      </c>
      <c r="I141" s="63" t="s">
        <v>70</v>
      </c>
    </row>
    <row r="142" spans="1:9" x14ac:dyDescent="0.25">
      <c r="A142" s="64" t="s">
        <v>82</v>
      </c>
      <c r="B142" s="57" t="s">
        <v>79</v>
      </c>
      <c r="C142" s="97">
        <v>43634</v>
      </c>
      <c r="D142" s="98">
        <v>46094</v>
      </c>
      <c r="E142" s="87">
        <v>3.7499999999999999E-2</v>
      </c>
      <c r="F142" s="99"/>
      <c r="G142" s="100"/>
      <c r="H142" s="90">
        <v>3000000000</v>
      </c>
      <c r="I142" s="63" t="s">
        <v>70</v>
      </c>
    </row>
    <row r="143" spans="1:9" x14ac:dyDescent="0.25">
      <c r="A143" s="96" t="s">
        <v>83</v>
      </c>
      <c r="B143" s="57" t="s">
        <v>79</v>
      </c>
      <c r="C143" s="97">
        <v>43720</v>
      </c>
      <c r="D143" s="98">
        <v>46277</v>
      </c>
      <c r="E143" s="87">
        <v>4.19E-2</v>
      </c>
      <c r="F143" s="99"/>
      <c r="G143" s="100"/>
      <c r="H143" s="90">
        <v>3000000000</v>
      </c>
      <c r="I143" s="63" t="s">
        <v>84</v>
      </c>
    </row>
    <row r="144" spans="1:9" x14ac:dyDescent="0.25">
      <c r="A144" s="64" t="s">
        <v>83</v>
      </c>
      <c r="B144" s="57" t="s">
        <v>85</v>
      </c>
      <c r="C144" s="97">
        <v>43803</v>
      </c>
      <c r="D144" s="98">
        <v>46277</v>
      </c>
      <c r="E144" s="87">
        <v>4.19E-2</v>
      </c>
      <c r="F144" s="99"/>
      <c r="G144" s="100"/>
      <c r="H144" s="90">
        <v>2500000000</v>
      </c>
      <c r="I144" s="63" t="s">
        <v>84</v>
      </c>
    </row>
    <row r="145" spans="1:9" x14ac:dyDescent="0.25">
      <c r="A145" s="96" t="s">
        <v>86</v>
      </c>
      <c r="B145" s="57" t="s">
        <v>79</v>
      </c>
      <c r="C145" s="97">
        <v>43903</v>
      </c>
      <c r="D145" s="98">
        <v>46459</v>
      </c>
      <c r="E145" s="87">
        <v>4.0800000000000003E-2</v>
      </c>
      <c r="F145" s="99"/>
      <c r="G145" s="100"/>
      <c r="H145" s="90">
        <v>5076400000</v>
      </c>
      <c r="I145" s="63" t="s">
        <v>70</v>
      </c>
    </row>
    <row r="146" spans="1:9" x14ac:dyDescent="0.25">
      <c r="A146" s="64" t="s">
        <v>86</v>
      </c>
      <c r="B146" s="57" t="s">
        <v>85</v>
      </c>
      <c r="C146" s="97">
        <v>43997</v>
      </c>
      <c r="D146" s="98">
        <v>46459</v>
      </c>
      <c r="E146" s="87">
        <v>4.0800000000000003E-2</v>
      </c>
      <c r="F146" s="99"/>
      <c r="G146" s="100"/>
      <c r="H146" s="90">
        <v>3000000000</v>
      </c>
      <c r="I146" s="63" t="s">
        <v>70</v>
      </c>
    </row>
    <row r="147" spans="1:9" x14ac:dyDescent="0.25">
      <c r="A147" s="96" t="s">
        <v>87</v>
      </c>
      <c r="B147" s="57" t="s">
        <v>79</v>
      </c>
      <c r="C147" s="97">
        <v>44084</v>
      </c>
      <c r="D147" s="98">
        <v>46640</v>
      </c>
      <c r="E147" s="87">
        <v>4.3799999999999999E-2</v>
      </c>
      <c r="F147" s="99"/>
      <c r="G147" s="100"/>
      <c r="H147" s="90">
        <v>5000000000</v>
      </c>
      <c r="I147" s="63" t="s">
        <v>84</v>
      </c>
    </row>
    <row r="148" spans="1:9" x14ac:dyDescent="0.25">
      <c r="A148" s="64" t="s">
        <v>87</v>
      </c>
      <c r="B148" s="57" t="s">
        <v>85</v>
      </c>
      <c r="C148" s="97">
        <v>44181</v>
      </c>
      <c r="D148" s="98">
        <v>46640</v>
      </c>
      <c r="E148" s="87">
        <v>4.3799999999999999E-2</v>
      </c>
      <c r="F148" s="99"/>
      <c r="G148" s="100"/>
      <c r="H148" s="90">
        <v>3827200000</v>
      </c>
      <c r="I148" s="63" t="s">
        <v>84</v>
      </c>
    </row>
    <row r="149" spans="1:9" x14ac:dyDescent="0.25">
      <c r="A149" s="96" t="s">
        <v>88</v>
      </c>
      <c r="B149" s="57" t="s">
        <v>79</v>
      </c>
      <c r="C149" s="97">
        <v>44267</v>
      </c>
      <c r="D149" s="98">
        <v>46824</v>
      </c>
      <c r="E149" s="87">
        <v>4.2500000000000003E-2</v>
      </c>
      <c r="F149" s="99"/>
      <c r="G149" s="100"/>
      <c r="H149" s="90">
        <v>3450000000</v>
      </c>
      <c r="I149" s="63" t="s">
        <v>70</v>
      </c>
    </row>
    <row r="150" spans="1:9" x14ac:dyDescent="0.25">
      <c r="A150" s="64" t="s">
        <v>88</v>
      </c>
      <c r="B150" s="57" t="s">
        <v>85</v>
      </c>
      <c r="C150" s="97">
        <v>44363</v>
      </c>
      <c r="D150" s="98">
        <v>46824</v>
      </c>
      <c r="E150" s="87">
        <v>4.2500000000000003E-2</v>
      </c>
      <c r="F150" s="99"/>
      <c r="G150" s="100"/>
      <c r="H150" s="90">
        <v>4881100000</v>
      </c>
      <c r="I150" s="63" t="s">
        <v>70</v>
      </c>
    </row>
    <row r="151" spans="1:9" x14ac:dyDescent="0.25">
      <c r="A151" s="96" t="s">
        <v>89</v>
      </c>
      <c r="B151" s="57" t="s">
        <v>79</v>
      </c>
      <c r="C151" s="97">
        <v>44454</v>
      </c>
      <c r="D151" s="98">
        <v>47011</v>
      </c>
      <c r="E151" s="87">
        <v>4.0099999999999997E-2</v>
      </c>
      <c r="F151" s="99"/>
      <c r="G151" s="100"/>
      <c r="H151" s="90">
        <v>5750000000</v>
      </c>
      <c r="I151" s="63" t="s">
        <v>84</v>
      </c>
    </row>
    <row r="152" spans="1:9" x14ac:dyDescent="0.25">
      <c r="A152" s="64" t="s">
        <v>89</v>
      </c>
      <c r="B152" s="57" t="s">
        <v>85</v>
      </c>
      <c r="C152" s="97">
        <v>44539</v>
      </c>
      <c r="D152" s="98">
        <v>47011</v>
      </c>
      <c r="E152" s="87">
        <v>4.0099999999999997E-2</v>
      </c>
      <c r="F152" s="99"/>
      <c r="G152" s="100"/>
      <c r="H152" s="90">
        <v>3999900000</v>
      </c>
      <c r="I152" s="63" t="s">
        <v>84</v>
      </c>
    </row>
    <row r="153" spans="1:9" x14ac:dyDescent="0.25">
      <c r="A153" s="96" t="s">
        <v>90</v>
      </c>
      <c r="B153" s="57" t="s">
        <v>79</v>
      </c>
      <c r="C153" s="97">
        <v>44638</v>
      </c>
      <c r="D153" s="98">
        <v>47195</v>
      </c>
      <c r="E153" s="87">
        <v>4.2299999999999997E-2</v>
      </c>
      <c r="F153" s="99"/>
      <c r="G153" s="100"/>
      <c r="H153" s="90">
        <v>3464300000</v>
      </c>
      <c r="I153" s="63" t="s">
        <v>70</v>
      </c>
    </row>
    <row r="154" spans="1:9" x14ac:dyDescent="0.25">
      <c r="A154" s="64" t="s">
        <v>90</v>
      </c>
      <c r="B154" s="57" t="s">
        <v>85</v>
      </c>
      <c r="C154" s="97">
        <v>44727</v>
      </c>
      <c r="D154" s="98">
        <v>47195</v>
      </c>
      <c r="E154" s="87">
        <v>4.2299999999999997E-2</v>
      </c>
      <c r="F154" s="99"/>
      <c r="G154" s="100"/>
      <c r="H154" s="90">
        <v>3496100000</v>
      </c>
      <c r="I154" s="63" t="s">
        <v>70</v>
      </c>
    </row>
    <row r="155" spans="1:9" x14ac:dyDescent="0.25">
      <c r="A155" s="96" t="s">
        <v>91</v>
      </c>
      <c r="B155" s="57" t="s">
        <v>79</v>
      </c>
      <c r="C155" s="97">
        <v>44820</v>
      </c>
      <c r="D155" s="98">
        <v>47377</v>
      </c>
      <c r="E155" s="87">
        <v>6.88E-2</v>
      </c>
      <c r="F155" s="99"/>
      <c r="G155" s="100"/>
      <c r="H155" s="90">
        <v>2625700000</v>
      </c>
      <c r="I155" s="63" t="s">
        <v>84</v>
      </c>
    </row>
    <row r="156" spans="1:9" x14ac:dyDescent="0.25">
      <c r="A156" s="64" t="s">
        <v>91</v>
      </c>
      <c r="B156" s="57" t="s">
        <v>85</v>
      </c>
      <c r="C156" s="97">
        <v>44911</v>
      </c>
      <c r="D156" s="98">
        <v>47377</v>
      </c>
      <c r="E156" s="87">
        <v>6.88E-2</v>
      </c>
      <c r="F156" s="99"/>
      <c r="G156" s="100"/>
      <c r="H156" s="90">
        <v>3000000000</v>
      </c>
      <c r="I156" s="63" t="s">
        <v>84</v>
      </c>
    </row>
    <row r="157" spans="1:9" x14ac:dyDescent="0.25">
      <c r="A157" s="96" t="s">
        <v>92</v>
      </c>
      <c r="B157" s="57" t="s">
        <v>79</v>
      </c>
      <c r="C157" s="97">
        <v>44965</v>
      </c>
      <c r="D157" s="98">
        <v>47522</v>
      </c>
      <c r="E157" s="87">
        <v>0.06</v>
      </c>
      <c r="F157" s="99"/>
      <c r="G157" s="100"/>
      <c r="H157" s="90">
        <v>1724900000</v>
      </c>
      <c r="I157" s="63" t="s">
        <v>61</v>
      </c>
    </row>
    <row r="158" spans="1:9" x14ac:dyDescent="0.25">
      <c r="A158" s="64" t="s">
        <v>92</v>
      </c>
      <c r="B158" s="57" t="s">
        <v>85</v>
      </c>
      <c r="C158" s="97">
        <v>45002</v>
      </c>
      <c r="D158" s="98">
        <v>47522</v>
      </c>
      <c r="E158" s="87">
        <v>0.06</v>
      </c>
      <c r="F158" s="99"/>
      <c r="G158" s="100"/>
      <c r="H158" s="90">
        <v>1725000000</v>
      </c>
      <c r="I158" s="63" t="s">
        <v>61</v>
      </c>
    </row>
    <row r="159" spans="1:9" x14ac:dyDescent="0.25">
      <c r="A159" s="96" t="s">
        <v>93</v>
      </c>
      <c r="B159" s="57" t="s">
        <v>79</v>
      </c>
      <c r="C159" s="97">
        <v>45058</v>
      </c>
      <c r="D159" s="98">
        <v>47615</v>
      </c>
      <c r="E159" s="87">
        <v>0.06</v>
      </c>
      <c r="F159" s="99"/>
      <c r="G159" s="100"/>
      <c r="H159" s="90">
        <v>3450000000</v>
      </c>
      <c r="I159" s="63" t="s">
        <v>61</v>
      </c>
    </row>
    <row r="160" spans="1:9" ht="14.25" customHeight="1" x14ac:dyDescent="0.25">
      <c r="A160" s="64" t="s">
        <v>93</v>
      </c>
      <c r="B160" s="57" t="s">
        <v>85</v>
      </c>
      <c r="C160" s="97">
        <v>45093</v>
      </c>
      <c r="D160" s="98">
        <v>47615</v>
      </c>
      <c r="E160" s="87">
        <v>0.06</v>
      </c>
      <c r="F160" s="99"/>
      <c r="G160" s="100"/>
      <c r="H160" s="90">
        <v>2500000000</v>
      </c>
      <c r="I160" s="63" t="s">
        <v>61</v>
      </c>
    </row>
    <row r="161" spans="1:9" ht="14.25" customHeight="1" x14ac:dyDescent="0.25">
      <c r="A161" s="96" t="s">
        <v>94</v>
      </c>
      <c r="B161" s="57" t="s">
        <v>79</v>
      </c>
      <c r="C161" s="97">
        <v>45152</v>
      </c>
      <c r="D161" s="98">
        <v>47709</v>
      </c>
      <c r="E161" s="87">
        <v>5.0599999999999999E-2</v>
      </c>
      <c r="F161" s="99"/>
      <c r="G161" s="100"/>
      <c r="H161" s="90">
        <v>3000000000</v>
      </c>
      <c r="I161" s="63" t="s">
        <v>61</v>
      </c>
    </row>
    <row r="162" spans="1:9" ht="14.25" customHeight="1" x14ac:dyDescent="0.25">
      <c r="A162" s="64" t="s">
        <v>94</v>
      </c>
      <c r="B162" s="57" t="s">
        <v>85</v>
      </c>
      <c r="C162" s="97">
        <v>45184</v>
      </c>
      <c r="D162" s="98">
        <v>47709</v>
      </c>
      <c r="E162" s="87">
        <v>5.0599999999999999E-2</v>
      </c>
      <c r="F162" s="99"/>
      <c r="G162" s="100"/>
      <c r="H162" s="90">
        <v>1685800000</v>
      </c>
      <c r="I162" s="63" t="s">
        <v>61</v>
      </c>
    </row>
    <row r="163" spans="1:9" ht="14.25" customHeight="1" x14ac:dyDescent="0.25">
      <c r="A163" s="96" t="s">
        <v>95</v>
      </c>
      <c r="B163" s="57" t="s">
        <v>79</v>
      </c>
      <c r="C163" s="97">
        <v>45238</v>
      </c>
      <c r="D163" s="98">
        <v>47805</v>
      </c>
      <c r="E163" s="87">
        <v>5.6300000000000003E-2</v>
      </c>
      <c r="F163" s="99"/>
      <c r="G163" s="100"/>
      <c r="H163" s="90">
        <v>2840100000</v>
      </c>
      <c r="I163" s="63" t="s">
        <v>96</v>
      </c>
    </row>
    <row r="164" spans="1:9" ht="14.25" customHeight="1" x14ac:dyDescent="0.25">
      <c r="A164" s="64" t="s">
        <v>95</v>
      </c>
      <c r="B164" s="57" t="s">
        <v>85</v>
      </c>
      <c r="C164" s="101">
        <v>45275</v>
      </c>
      <c r="D164" s="98">
        <v>47805</v>
      </c>
      <c r="E164" s="87">
        <v>5.6300000000000003E-2</v>
      </c>
      <c r="F164" s="99"/>
      <c r="G164" s="100"/>
      <c r="H164" s="90">
        <v>1725000000</v>
      </c>
      <c r="I164" s="63" t="s">
        <v>96</v>
      </c>
    </row>
    <row r="165" spans="1:9" ht="14.25" customHeight="1" x14ac:dyDescent="0.25">
      <c r="A165" s="96" t="s">
        <v>97</v>
      </c>
      <c r="B165" s="57" t="s">
        <v>79</v>
      </c>
      <c r="C165" s="97">
        <v>45329</v>
      </c>
      <c r="D165" s="98">
        <v>47886</v>
      </c>
      <c r="E165" s="87">
        <v>6.0299999999999999E-2</v>
      </c>
      <c r="F165" s="99"/>
      <c r="G165" s="100"/>
      <c r="H165" s="90">
        <v>4296400000</v>
      </c>
      <c r="I165" s="63" t="s">
        <v>61</v>
      </c>
    </row>
    <row r="166" spans="1:9" ht="14.25" customHeight="1" x14ac:dyDescent="0.25">
      <c r="A166" s="64" t="s">
        <v>97</v>
      </c>
      <c r="B166" s="57" t="s">
        <v>85</v>
      </c>
      <c r="C166" s="101">
        <v>45355</v>
      </c>
      <c r="D166" s="98">
        <v>47886</v>
      </c>
      <c r="E166" s="87">
        <v>6.0299999999999999E-2</v>
      </c>
      <c r="F166" s="99"/>
      <c r="G166" s="100"/>
      <c r="H166" s="90">
        <v>3450000000</v>
      </c>
      <c r="I166" s="63" t="s">
        <v>61</v>
      </c>
    </row>
    <row r="167" spans="1:9" ht="14.25" customHeight="1" x14ac:dyDescent="0.25">
      <c r="A167" s="96" t="s">
        <v>98</v>
      </c>
      <c r="B167" s="57" t="s">
        <v>79</v>
      </c>
      <c r="C167" s="97">
        <v>45422</v>
      </c>
      <c r="D167" s="98">
        <v>47978</v>
      </c>
      <c r="E167" s="87">
        <v>5.7799999999999997E-2</v>
      </c>
      <c r="F167" s="99"/>
      <c r="G167" s="100"/>
      <c r="H167" s="90">
        <v>4438800000</v>
      </c>
      <c r="I167" s="63" t="s">
        <v>61</v>
      </c>
    </row>
    <row r="168" spans="1:9" ht="14.25" customHeight="1" x14ac:dyDescent="0.25">
      <c r="A168" s="64" t="s">
        <v>98</v>
      </c>
      <c r="B168" s="57" t="s">
        <v>85</v>
      </c>
      <c r="C168" s="101">
        <v>45446</v>
      </c>
      <c r="D168" s="98">
        <v>47978</v>
      </c>
      <c r="E168" s="87">
        <v>5.7799999999999997E-2</v>
      </c>
      <c r="F168" s="99"/>
      <c r="G168" s="100"/>
      <c r="H168" s="90">
        <v>3000000000</v>
      </c>
      <c r="I168" s="63" t="s">
        <v>61</v>
      </c>
    </row>
    <row r="169" spans="1:9" ht="14.25" customHeight="1" x14ac:dyDescent="0.25">
      <c r="A169" s="96" t="s">
        <v>99</v>
      </c>
      <c r="B169" s="57" t="s">
        <v>79</v>
      </c>
      <c r="C169" s="101">
        <v>45497</v>
      </c>
      <c r="D169" s="98">
        <v>48053</v>
      </c>
      <c r="E169" s="87">
        <v>5.3600000000000002E-2</v>
      </c>
      <c r="F169" s="99"/>
      <c r="G169" s="100"/>
      <c r="H169" s="90">
        <v>2561000000</v>
      </c>
      <c r="I169" s="63" t="s">
        <v>51</v>
      </c>
    </row>
    <row r="170" spans="1:9" ht="14.25" customHeight="1" x14ac:dyDescent="0.25">
      <c r="A170" s="64" t="s">
        <v>99</v>
      </c>
      <c r="B170" s="57" t="s">
        <v>85</v>
      </c>
      <c r="C170" s="101">
        <v>45554</v>
      </c>
      <c r="D170" s="98">
        <v>48053</v>
      </c>
      <c r="E170" s="87">
        <v>5.3600000000000002E-2</v>
      </c>
      <c r="F170" s="99"/>
      <c r="G170" s="100"/>
      <c r="H170" s="90">
        <v>2959300000</v>
      </c>
      <c r="I170" s="63" t="s">
        <v>51</v>
      </c>
    </row>
    <row r="171" spans="1:9" ht="14.25" customHeight="1" x14ac:dyDescent="0.25">
      <c r="A171" s="96" t="s">
        <v>100</v>
      </c>
      <c r="B171" s="57" t="s">
        <v>79</v>
      </c>
      <c r="C171" s="101">
        <v>45568</v>
      </c>
      <c r="D171" s="98">
        <v>48124</v>
      </c>
      <c r="E171" s="87">
        <v>5.3600000000000002E-2</v>
      </c>
      <c r="F171" s="99"/>
      <c r="G171" s="100"/>
      <c r="H171" s="90">
        <v>3128600000</v>
      </c>
      <c r="I171" s="63" t="s">
        <v>51</v>
      </c>
    </row>
    <row r="172" spans="1:9" ht="14.25" customHeight="1" x14ac:dyDescent="0.25">
      <c r="A172" s="64" t="s">
        <v>100</v>
      </c>
      <c r="B172" s="57" t="s">
        <v>85</v>
      </c>
      <c r="C172" s="101">
        <v>45621</v>
      </c>
      <c r="D172" s="98">
        <v>48124</v>
      </c>
      <c r="E172" s="87">
        <v>5.3600000000000002E-2</v>
      </c>
      <c r="F172" s="99"/>
      <c r="G172" s="100"/>
      <c r="H172" s="90">
        <v>3450000000</v>
      </c>
      <c r="I172" s="63" t="s">
        <v>51</v>
      </c>
    </row>
    <row r="173" spans="1:9" x14ac:dyDescent="0.25">
      <c r="A173" s="102"/>
      <c r="B173" s="23" t="s">
        <v>101</v>
      </c>
      <c r="C173" s="24"/>
      <c r="D173" s="67"/>
      <c r="E173" s="68"/>
      <c r="F173" s="84"/>
      <c r="G173" s="85"/>
      <c r="H173" s="71">
        <f>SUM(H137:H172)</f>
        <v>115124100000</v>
      </c>
      <c r="I173" s="72"/>
    </row>
    <row r="174" spans="1:9" x14ac:dyDescent="0.25">
      <c r="A174" s="103"/>
      <c r="B174" s="104" t="s">
        <v>67</v>
      </c>
      <c r="C174" s="86"/>
      <c r="D174" s="44"/>
      <c r="E174" s="87"/>
      <c r="F174" s="88"/>
      <c r="G174" s="89"/>
      <c r="H174" s="90"/>
      <c r="I174" s="63"/>
    </row>
    <row r="175" spans="1:9" x14ac:dyDescent="0.25">
      <c r="A175" s="96" t="s">
        <v>102</v>
      </c>
      <c r="B175" s="57" t="s">
        <v>103</v>
      </c>
      <c r="C175" s="86">
        <v>42027</v>
      </c>
      <c r="D175" s="44">
        <v>45680</v>
      </c>
      <c r="E175" s="87">
        <v>9.2499999999999999E-2</v>
      </c>
      <c r="F175" s="88"/>
      <c r="G175" s="89"/>
      <c r="H175" s="90">
        <v>2132500000</v>
      </c>
      <c r="I175" s="63" t="s">
        <v>46</v>
      </c>
    </row>
    <row r="176" spans="1:9" x14ac:dyDescent="0.25">
      <c r="A176" s="64" t="s">
        <v>104</v>
      </c>
      <c r="B176" s="57" t="s">
        <v>105</v>
      </c>
      <c r="C176" s="86">
        <v>42027</v>
      </c>
      <c r="D176" s="44">
        <v>45680</v>
      </c>
      <c r="E176" s="87">
        <v>9.2499999999999999E-2</v>
      </c>
      <c r="F176" s="88"/>
      <c r="G176" s="89"/>
      <c r="H176" s="90">
        <v>517800000</v>
      </c>
      <c r="I176" s="63" t="s">
        <v>46</v>
      </c>
    </row>
    <row r="177" spans="1:9" x14ac:dyDescent="0.25">
      <c r="A177" s="96" t="s">
        <v>106</v>
      </c>
      <c r="B177" s="57" t="s">
        <v>103</v>
      </c>
      <c r="C177" s="86">
        <v>42117</v>
      </c>
      <c r="D177" s="44">
        <v>45770</v>
      </c>
      <c r="E177" s="87">
        <v>8.9300000000000004E-2</v>
      </c>
      <c r="F177" s="88"/>
      <c r="G177" s="89"/>
      <c r="H177" s="90">
        <v>1998000000</v>
      </c>
      <c r="I177" s="63" t="s">
        <v>49</v>
      </c>
    </row>
    <row r="178" spans="1:9" x14ac:dyDescent="0.25">
      <c r="A178" s="64" t="s">
        <v>107</v>
      </c>
      <c r="B178" s="57" t="s">
        <v>103</v>
      </c>
      <c r="C178" s="86">
        <v>42209</v>
      </c>
      <c r="D178" s="44">
        <v>45862</v>
      </c>
      <c r="E178" s="87">
        <v>8.8999999999999996E-2</v>
      </c>
      <c r="F178" s="88"/>
      <c r="G178" s="89"/>
      <c r="H178" s="90">
        <v>1962500000</v>
      </c>
      <c r="I178" s="63" t="s">
        <v>108</v>
      </c>
    </row>
    <row r="179" spans="1:9" x14ac:dyDescent="0.25">
      <c r="A179" s="96" t="s">
        <v>109</v>
      </c>
      <c r="B179" s="57" t="s">
        <v>103</v>
      </c>
      <c r="C179" s="86">
        <v>42300</v>
      </c>
      <c r="D179" s="44">
        <v>45953</v>
      </c>
      <c r="E179" s="87">
        <v>8.7999999999999995E-2</v>
      </c>
      <c r="F179" s="88"/>
      <c r="G179" s="89"/>
      <c r="H179" s="90">
        <v>3400000000</v>
      </c>
      <c r="I179" s="63" t="s">
        <v>53</v>
      </c>
    </row>
    <row r="180" spans="1:9" x14ac:dyDescent="0.25">
      <c r="A180" s="64" t="s">
        <v>110</v>
      </c>
      <c r="B180" s="57" t="s">
        <v>103</v>
      </c>
      <c r="C180" s="86">
        <v>42387</v>
      </c>
      <c r="D180" s="44">
        <v>46040</v>
      </c>
      <c r="E180" s="87">
        <v>7.9000000000000001E-2</v>
      </c>
      <c r="F180" s="88"/>
      <c r="G180" s="89"/>
      <c r="H180" s="90">
        <v>3000000000</v>
      </c>
      <c r="I180" s="63" t="s">
        <v>46</v>
      </c>
    </row>
    <row r="181" spans="1:9" x14ac:dyDescent="0.25">
      <c r="A181" s="96" t="s">
        <v>111</v>
      </c>
      <c r="B181" s="57" t="s">
        <v>105</v>
      </c>
      <c r="C181" s="86">
        <v>42474</v>
      </c>
      <c r="D181" s="44">
        <v>46040</v>
      </c>
      <c r="E181" s="87">
        <v>7.9000000000000001E-2</v>
      </c>
      <c r="F181" s="88"/>
      <c r="G181" s="89"/>
      <c r="H181" s="90">
        <v>2359500000</v>
      </c>
      <c r="I181" s="63" t="s">
        <v>46</v>
      </c>
    </row>
    <row r="182" spans="1:9" x14ac:dyDescent="0.25">
      <c r="A182" s="64" t="s">
        <v>112</v>
      </c>
      <c r="B182" s="57" t="s">
        <v>103</v>
      </c>
      <c r="C182" s="86">
        <v>42566</v>
      </c>
      <c r="D182" s="44">
        <v>46218</v>
      </c>
      <c r="E182" s="87">
        <v>5.8000000000000003E-2</v>
      </c>
      <c r="F182" s="88"/>
      <c r="G182" s="89"/>
      <c r="H182" s="90">
        <v>3150000000</v>
      </c>
      <c r="I182" s="63" t="s">
        <v>108</v>
      </c>
    </row>
    <row r="183" spans="1:9" x14ac:dyDescent="0.25">
      <c r="A183" s="96" t="s">
        <v>113</v>
      </c>
      <c r="B183" s="57" t="s">
        <v>103</v>
      </c>
      <c r="C183" s="86">
        <v>42650</v>
      </c>
      <c r="D183" s="44">
        <v>46302</v>
      </c>
      <c r="E183" s="87">
        <v>6.7000000000000004E-2</v>
      </c>
      <c r="F183" s="88"/>
      <c r="G183" s="89"/>
      <c r="H183" s="90">
        <v>2500000000</v>
      </c>
      <c r="I183" s="63" t="s">
        <v>53</v>
      </c>
    </row>
    <row r="184" spans="1:9" x14ac:dyDescent="0.25">
      <c r="A184" s="64" t="s">
        <v>114</v>
      </c>
      <c r="B184" s="57" t="s">
        <v>103</v>
      </c>
      <c r="C184" s="86">
        <v>42744</v>
      </c>
      <c r="D184" s="44">
        <v>46396</v>
      </c>
      <c r="E184" s="87">
        <v>7.1999999999999995E-2</v>
      </c>
      <c r="F184" s="88"/>
      <c r="G184" s="89"/>
      <c r="H184" s="90">
        <v>2563300000</v>
      </c>
      <c r="I184" s="63" t="s">
        <v>46</v>
      </c>
    </row>
    <row r="185" spans="1:9" x14ac:dyDescent="0.25">
      <c r="A185" s="96" t="s">
        <v>114</v>
      </c>
      <c r="B185" s="57" t="s">
        <v>103</v>
      </c>
      <c r="C185" s="86">
        <v>42744</v>
      </c>
      <c r="D185" s="44">
        <v>46396</v>
      </c>
      <c r="E185" s="87">
        <v>7.1999999999999995E-2</v>
      </c>
      <c r="F185" s="88"/>
      <c r="G185" s="89"/>
      <c r="H185" s="90">
        <v>1874000000</v>
      </c>
      <c r="I185" s="63" t="s">
        <v>46</v>
      </c>
    </row>
    <row r="186" spans="1:9" x14ac:dyDescent="0.25">
      <c r="A186" s="64" t="s">
        <v>115</v>
      </c>
      <c r="B186" s="57" t="s">
        <v>103</v>
      </c>
      <c r="C186" s="86">
        <v>42828</v>
      </c>
      <c r="D186" s="44">
        <v>46480</v>
      </c>
      <c r="E186" s="87">
        <v>6.4500000000000002E-2</v>
      </c>
      <c r="F186" s="88"/>
      <c r="G186" s="89"/>
      <c r="H186" s="90">
        <v>4000000000</v>
      </c>
      <c r="I186" s="63" t="s">
        <v>49</v>
      </c>
    </row>
    <row r="187" spans="1:9" x14ac:dyDescent="0.25">
      <c r="A187" s="96" t="s">
        <v>115</v>
      </c>
      <c r="B187" s="57" t="s">
        <v>105</v>
      </c>
      <c r="C187" s="86">
        <v>43017</v>
      </c>
      <c r="D187" s="44">
        <v>46480</v>
      </c>
      <c r="E187" s="87">
        <v>6.4500000000000002E-2</v>
      </c>
      <c r="F187" s="88"/>
      <c r="G187" s="89"/>
      <c r="H187" s="90">
        <v>1345800000</v>
      </c>
      <c r="I187" s="63" t="s">
        <v>49</v>
      </c>
    </row>
    <row r="188" spans="1:9" x14ac:dyDescent="0.25">
      <c r="A188" s="64" t="s">
        <v>116</v>
      </c>
      <c r="B188" s="57" t="s">
        <v>103</v>
      </c>
      <c r="C188" s="86">
        <v>43111</v>
      </c>
      <c r="D188" s="44">
        <v>46763</v>
      </c>
      <c r="E188" s="87">
        <v>7.0000000000000007E-2</v>
      </c>
      <c r="F188" s="88"/>
      <c r="G188" s="89"/>
      <c r="H188" s="90">
        <v>3500000000</v>
      </c>
      <c r="I188" s="63" t="s">
        <v>46</v>
      </c>
    </row>
    <row r="189" spans="1:9" x14ac:dyDescent="0.25">
      <c r="A189" s="96" t="s">
        <v>117</v>
      </c>
      <c r="B189" s="57" t="s">
        <v>103</v>
      </c>
      <c r="C189" s="86">
        <v>43193</v>
      </c>
      <c r="D189" s="44">
        <v>46846</v>
      </c>
      <c r="E189" s="87">
        <v>6.9500000000000006E-2</v>
      </c>
      <c r="F189" s="88"/>
      <c r="G189" s="89"/>
      <c r="H189" s="90">
        <v>3108800000</v>
      </c>
      <c r="I189" s="63" t="s">
        <v>49</v>
      </c>
    </row>
    <row r="190" spans="1:9" x14ac:dyDescent="0.25">
      <c r="A190" s="64" t="s">
        <v>118</v>
      </c>
      <c r="B190" s="57" t="s">
        <v>103</v>
      </c>
      <c r="C190" s="86">
        <v>43287</v>
      </c>
      <c r="D190" s="44">
        <v>46940</v>
      </c>
      <c r="E190" s="87">
        <v>6.8000000000000005E-2</v>
      </c>
      <c r="F190" s="88"/>
      <c r="G190" s="89"/>
      <c r="H190" s="90">
        <v>2500000000</v>
      </c>
      <c r="I190" s="63" t="s">
        <v>108</v>
      </c>
    </row>
    <row r="191" spans="1:9" x14ac:dyDescent="0.25">
      <c r="A191" s="96" t="s">
        <v>118</v>
      </c>
      <c r="B191" s="57" t="s">
        <v>105</v>
      </c>
      <c r="C191" s="86">
        <v>43378</v>
      </c>
      <c r="D191" s="44">
        <v>46940</v>
      </c>
      <c r="E191" s="87">
        <v>6.8000000000000005E-2</v>
      </c>
      <c r="F191" s="88"/>
      <c r="G191" s="89"/>
      <c r="H191" s="90">
        <v>2000000000</v>
      </c>
      <c r="I191" s="63" t="s">
        <v>108</v>
      </c>
    </row>
    <row r="192" spans="1:9" x14ac:dyDescent="0.25">
      <c r="A192" s="64" t="s">
        <v>119</v>
      </c>
      <c r="B192" s="57" t="s">
        <v>103</v>
      </c>
      <c r="C192" s="86">
        <v>43481</v>
      </c>
      <c r="D192" s="44">
        <v>47134</v>
      </c>
      <c r="E192" s="87">
        <v>5.8500000000000003E-2</v>
      </c>
      <c r="F192" s="88"/>
      <c r="G192" s="89"/>
      <c r="H192" s="90">
        <v>4000000000</v>
      </c>
      <c r="I192" s="63" t="s">
        <v>46</v>
      </c>
    </row>
    <row r="193" spans="1:9" x14ac:dyDescent="0.25">
      <c r="A193" s="96" t="s">
        <v>119</v>
      </c>
      <c r="B193" s="57" t="s">
        <v>105</v>
      </c>
      <c r="C193" s="86">
        <v>43563</v>
      </c>
      <c r="D193" s="44">
        <v>47134</v>
      </c>
      <c r="E193" s="87">
        <v>5.8500000000000003E-2</v>
      </c>
      <c r="F193" s="88"/>
      <c r="G193" s="89"/>
      <c r="H193" s="90">
        <v>2465100000</v>
      </c>
      <c r="I193" s="63" t="s">
        <v>46</v>
      </c>
    </row>
    <row r="194" spans="1:9" x14ac:dyDescent="0.25">
      <c r="A194" s="64" t="s">
        <v>120</v>
      </c>
      <c r="B194" s="57" t="s">
        <v>103</v>
      </c>
      <c r="C194" s="86">
        <v>43654</v>
      </c>
      <c r="D194" s="44">
        <v>47307</v>
      </c>
      <c r="E194" s="87">
        <v>5.5300000000000002E-2</v>
      </c>
      <c r="F194" s="88"/>
      <c r="G194" s="89"/>
      <c r="H194" s="90">
        <v>3000000000</v>
      </c>
      <c r="I194" s="63" t="s">
        <v>108</v>
      </c>
    </row>
    <row r="195" spans="1:9" x14ac:dyDescent="0.25">
      <c r="A195" s="96" t="s">
        <v>120</v>
      </c>
      <c r="B195" s="57" t="s">
        <v>105</v>
      </c>
      <c r="C195" s="86">
        <v>43747</v>
      </c>
      <c r="D195" s="44">
        <v>47307</v>
      </c>
      <c r="E195" s="87">
        <v>5.5300000000000002E-2</v>
      </c>
      <c r="F195" s="88"/>
      <c r="G195" s="89"/>
      <c r="H195" s="90">
        <v>2000000000</v>
      </c>
      <c r="I195" s="63" t="s">
        <v>108</v>
      </c>
    </row>
    <row r="196" spans="1:9" x14ac:dyDescent="0.25">
      <c r="A196" s="64" t="s">
        <v>121</v>
      </c>
      <c r="B196" s="57" t="s">
        <v>103</v>
      </c>
      <c r="C196" s="86">
        <v>43838</v>
      </c>
      <c r="D196" s="44">
        <v>47491</v>
      </c>
      <c r="E196" s="87">
        <v>5.2900000000000003E-2</v>
      </c>
      <c r="F196" s="88"/>
      <c r="G196" s="89"/>
      <c r="H196" s="90">
        <v>3999900000</v>
      </c>
      <c r="I196" s="63" t="s">
        <v>46</v>
      </c>
    </row>
    <row r="197" spans="1:9" x14ac:dyDescent="0.25">
      <c r="A197" s="96" t="s">
        <v>121</v>
      </c>
      <c r="B197" s="57" t="s">
        <v>105</v>
      </c>
      <c r="C197" s="86">
        <v>43935</v>
      </c>
      <c r="D197" s="44">
        <v>47491</v>
      </c>
      <c r="E197" s="87">
        <v>5.2900000000000003E-2</v>
      </c>
      <c r="F197" s="88"/>
      <c r="G197" s="89"/>
      <c r="H197" s="90">
        <v>3000000000</v>
      </c>
      <c r="I197" s="63" t="s">
        <v>46</v>
      </c>
    </row>
    <row r="198" spans="1:9" x14ac:dyDescent="0.25">
      <c r="A198" s="64" t="s">
        <v>122</v>
      </c>
      <c r="B198" s="57" t="s">
        <v>103</v>
      </c>
      <c r="C198" s="86">
        <v>44040</v>
      </c>
      <c r="D198" s="44">
        <v>47692</v>
      </c>
      <c r="E198" s="87">
        <v>5.2200000000000003E-2</v>
      </c>
      <c r="F198" s="88"/>
      <c r="G198" s="89"/>
      <c r="H198" s="90">
        <v>3500000000</v>
      </c>
      <c r="I198" s="63" t="s">
        <v>108</v>
      </c>
    </row>
    <row r="199" spans="1:9" x14ac:dyDescent="0.25">
      <c r="A199" s="96" t="s">
        <v>122</v>
      </c>
      <c r="B199" s="57" t="s">
        <v>105</v>
      </c>
      <c r="C199" s="86">
        <v>44118</v>
      </c>
      <c r="D199" s="44">
        <v>47692</v>
      </c>
      <c r="E199" s="87">
        <v>5.2200000000000003E-2</v>
      </c>
      <c r="F199" s="88"/>
      <c r="G199" s="89"/>
      <c r="H199" s="90">
        <v>3000000000</v>
      </c>
      <c r="I199" s="63" t="s">
        <v>108</v>
      </c>
    </row>
    <row r="200" spans="1:9" x14ac:dyDescent="0.25">
      <c r="A200" s="64" t="s">
        <v>123</v>
      </c>
      <c r="B200" s="57" t="s">
        <v>103</v>
      </c>
      <c r="C200" s="86">
        <v>44211</v>
      </c>
      <c r="D200" s="44">
        <v>47863</v>
      </c>
      <c r="E200" s="87">
        <v>5.3800000000000001E-2</v>
      </c>
      <c r="F200" s="88"/>
      <c r="G200" s="89"/>
      <c r="H200" s="90">
        <v>3500000000</v>
      </c>
      <c r="I200" s="63" t="s">
        <v>46</v>
      </c>
    </row>
    <row r="201" spans="1:9" x14ac:dyDescent="0.25">
      <c r="A201" s="96" t="s">
        <v>123</v>
      </c>
      <c r="B201" s="57" t="s">
        <v>105</v>
      </c>
      <c r="C201" s="86">
        <v>44307</v>
      </c>
      <c r="D201" s="44">
        <v>47863</v>
      </c>
      <c r="E201" s="87">
        <v>5.3800000000000001E-2</v>
      </c>
      <c r="F201" s="88"/>
      <c r="G201" s="89"/>
      <c r="H201" s="90">
        <v>4600000000</v>
      </c>
      <c r="I201" s="63" t="s">
        <v>46</v>
      </c>
    </row>
    <row r="202" spans="1:9" x14ac:dyDescent="0.25">
      <c r="A202" s="64" t="s">
        <v>124</v>
      </c>
      <c r="B202" s="57" t="s">
        <v>103</v>
      </c>
      <c r="C202" s="86">
        <v>44384</v>
      </c>
      <c r="D202" s="44">
        <v>48036</v>
      </c>
      <c r="E202" s="87">
        <v>0.05</v>
      </c>
      <c r="F202" s="88"/>
      <c r="G202" s="89"/>
      <c r="H202" s="90">
        <v>5750000000</v>
      </c>
      <c r="I202" s="63" t="s">
        <v>108</v>
      </c>
    </row>
    <row r="203" spans="1:9" ht="15.75" customHeight="1" x14ac:dyDescent="0.25">
      <c r="A203" s="96" t="s">
        <v>124</v>
      </c>
      <c r="B203" s="57" t="s">
        <v>105</v>
      </c>
      <c r="C203" s="86">
        <v>44482</v>
      </c>
      <c r="D203" s="44">
        <v>48036</v>
      </c>
      <c r="E203" s="87">
        <v>0.05</v>
      </c>
      <c r="F203" s="88"/>
      <c r="G203" s="89"/>
      <c r="H203" s="90">
        <v>4467100000</v>
      </c>
      <c r="I203" s="63" t="s">
        <v>108</v>
      </c>
    </row>
    <row r="204" spans="1:9" ht="15.75" customHeight="1" x14ac:dyDescent="0.25">
      <c r="A204" s="64" t="s">
        <v>125</v>
      </c>
      <c r="B204" s="57" t="s">
        <v>103</v>
      </c>
      <c r="C204" s="86">
        <v>44582</v>
      </c>
      <c r="D204" s="44">
        <v>48234</v>
      </c>
      <c r="E204" s="87">
        <v>5.0999999999999997E-2</v>
      </c>
      <c r="F204" s="88"/>
      <c r="G204" s="89"/>
      <c r="H204" s="90">
        <v>5489600000</v>
      </c>
      <c r="I204" s="63" t="s">
        <v>46</v>
      </c>
    </row>
    <row r="205" spans="1:9" ht="15.75" customHeight="1" x14ac:dyDescent="0.25">
      <c r="A205" s="96" t="s">
        <v>125</v>
      </c>
      <c r="B205" s="57" t="s">
        <v>105</v>
      </c>
      <c r="C205" s="86">
        <v>44658</v>
      </c>
      <c r="D205" s="44">
        <v>48234</v>
      </c>
      <c r="E205" s="87">
        <v>5.0999999999999997E-2</v>
      </c>
      <c r="F205" s="88"/>
      <c r="G205" s="89"/>
      <c r="H205" s="90">
        <v>1790600000</v>
      </c>
      <c r="I205" s="63" t="s">
        <v>46</v>
      </c>
    </row>
    <row r="206" spans="1:9" ht="15.75" customHeight="1" x14ac:dyDescent="0.25">
      <c r="A206" s="64" t="s">
        <v>126</v>
      </c>
      <c r="B206" s="57" t="s">
        <v>103</v>
      </c>
      <c r="C206" s="86">
        <v>44762</v>
      </c>
      <c r="D206" s="44">
        <v>48415</v>
      </c>
      <c r="E206" s="87">
        <v>6.25E-2</v>
      </c>
      <c r="F206" s="88"/>
      <c r="G206" s="89"/>
      <c r="H206" s="90">
        <v>2000000000</v>
      </c>
      <c r="I206" s="63" t="s">
        <v>108</v>
      </c>
    </row>
    <row r="207" spans="1:9" ht="15.75" customHeight="1" x14ac:dyDescent="0.25">
      <c r="A207" s="96" t="s">
        <v>126</v>
      </c>
      <c r="B207" s="57" t="s">
        <v>105</v>
      </c>
      <c r="C207" s="86">
        <v>44847</v>
      </c>
      <c r="D207" s="44">
        <v>48415</v>
      </c>
      <c r="E207" s="87">
        <v>6.25E-2</v>
      </c>
      <c r="F207" s="88"/>
      <c r="G207" s="89"/>
      <c r="H207" s="90">
        <v>764800000</v>
      </c>
      <c r="I207" s="63" t="s">
        <v>108</v>
      </c>
    </row>
    <row r="208" spans="1:9" ht="15.75" customHeight="1" x14ac:dyDescent="0.25">
      <c r="A208" s="64" t="s">
        <v>127</v>
      </c>
      <c r="B208" s="57" t="s">
        <v>103</v>
      </c>
      <c r="C208" s="86">
        <v>44944</v>
      </c>
      <c r="D208" s="44">
        <v>48597</v>
      </c>
      <c r="E208" s="87">
        <v>7.5999999999999998E-2</v>
      </c>
      <c r="F208" s="88"/>
      <c r="G208" s="89"/>
      <c r="H208" s="90">
        <v>2875000000</v>
      </c>
      <c r="I208" s="63" t="s">
        <v>46</v>
      </c>
    </row>
    <row r="209" spans="1:23" ht="15.75" customHeight="1" x14ac:dyDescent="0.25">
      <c r="A209" s="96" t="s">
        <v>127</v>
      </c>
      <c r="B209" s="57" t="s">
        <v>105</v>
      </c>
      <c r="C209" s="86">
        <v>45029</v>
      </c>
      <c r="D209" s="44">
        <v>48597</v>
      </c>
      <c r="E209" s="87">
        <v>7.5999999999999998E-2</v>
      </c>
      <c r="F209" s="88"/>
      <c r="G209" s="89"/>
      <c r="H209" s="90">
        <v>3450000000</v>
      </c>
      <c r="I209" s="63" t="s">
        <v>46</v>
      </c>
    </row>
    <row r="210" spans="1:23" ht="15.75" customHeight="1" x14ac:dyDescent="0.25">
      <c r="A210" s="64" t="s">
        <v>128</v>
      </c>
      <c r="B210" s="57" t="s">
        <v>103</v>
      </c>
      <c r="C210" s="86">
        <v>45120</v>
      </c>
      <c r="D210" s="44">
        <v>48773</v>
      </c>
      <c r="E210" s="87">
        <v>0.06</v>
      </c>
      <c r="F210" s="88"/>
      <c r="G210" s="89"/>
      <c r="H210" s="90">
        <v>3392900000</v>
      </c>
      <c r="I210" s="63" t="s">
        <v>108</v>
      </c>
    </row>
    <row r="211" spans="1:23" ht="15.75" customHeight="1" x14ac:dyDescent="0.25">
      <c r="A211" s="96" t="s">
        <v>128</v>
      </c>
      <c r="B211" s="57" t="s">
        <v>105</v>
      </c>
      <c r="C211" s="86">
        <v>45229</v>
      </c>
      <c r="D211" s="44">
        <v>48773</v>
      </c>
      <c r="E211" s="87">
        <v>0.06</v>
      </c>
      <c r="F211" s="88"/>
      <c r="G211" s="89"/>
      <c r="H211" s="90">
        <v>2408800000</v>
      </c>
      <c r="I211" s="63" t="s">
        <v>108</v>
      </c>
    </row>
    <row r="212" spans="1:23" ht="15.75" customHeight="1" x14ac:dyDescent="0.25">
      <c r="A212" s="64" t="s">
        <v>129</v>
      </c>
      <c r="B212" s="57" t="s">
        <v>103</v>
      </c>
      <c r="C212" s="86">
        <v>45315</v>
      </c>
      <c r="D212" s="44">
        <v>48968</v>
      </c>
      <c r="E212" s="87">
        <v>6.7799999999999999E-2</v>
      </c>
      <c r="F212" s="88"/>
      <c r="G212" s="89"/>
      <c r="H212" s="90">
        <v>4153600000</v>
      </c>
      <c r="I212" s="63" t="s">
        <v>46</v>
      </c>
    </row>
    <row r="213" spans="1:23" ht="15.75" customHeight="1" x14ac:dyDescent="0.25">
      <c r="A213" s="96" t="s">
        <v>129</v>
      </c>
      <c r="B213" s="57" t="s">
        <v>105</v>
      </c>
      <c r="C213" s="86">
        <v>45407</v>
      </c>
      <c r="D213" s="44">
        <v>48968</v>
      </c>
      <c r="E213" s="87">
        <v>6.7799999999999999E-2</v>
      </c>
      <c r="F213" s="88"/>
      <c r="G213" s="89"/>
      <c r="H213" s="90">
        <v>3450000000</v>
      </c>
      <c r="I213" s="63" t="s">
        <v>46</v>
      </c>
    </row>
    <row r="214" spans="1:23" ht="15.75" customHeight="1" x14ac:dyDescent="0.25">
      <c r="A214" s="64" t="s">
        <v>130</v>
      </c>
      <c r="B214" s="57" t="s">
        <v>103</v>
      </c>
      <c r="C214" s="86">
        <v>45498</v>
      </c>
      <c r="D214" s="44">
        <v>49150</v>
      </c>
      <c r="E214" s="87">
        <v>6.13E-2</v>
      </c>
      <c r="F214" s="88"/>
      <c r="G214" s="89"/>
      <c r="H214" s="90">
        <v>4292600000</v>
      </c>
      <c r="I214" s="63" t="s">
        <v>108</v>
      </c>
    </row>
    <row r="215" spans="1:23" ht="15.75" customHeight="1" x14ac:dyDescent="0.25">
      <c r="A215" s="96" t="s">
        <v>130</v>
      </c>
      <c r="B215" s="57" t="s">
        <v>105</v>
      </c>
      <c r="C215" s="86">
        <v>45590</v>
      </c>
      <c r="D215" s="44">
        <v>49150</v>
      </c>
      <c r="E215" s="87">
        <v>6.13E-2</v>
      </c>
      <c r="F215" s="88"/>
      <c r="G215" s="89"/>
      <c r="H215" s="90">
        <v>3450000000</v>
      </c>
      <c r="I215" s="63" t="s">
        <v>108</v>
      </c>
    </row>
    <row r="216" spans="1:23" x14ac:dyDescent="0.25">
      <c r="A216" s="64"/>
      <c r="B216" s="92" t="s">
        <v>131</v>
      </c>
      <c r="C216" s="86"/>
      <c r="D216" s="44"/>
      <c r="E216" s="87"/>
      <c r="F216" s="88"/>
      <c r="G216" s="89"/>
      <c r="H216" s="90"/>
      <c r="I216" s="63"/>
    </row>
    <row r="217" spans="1:23" s="114" customFormat="1" x14ac:dyDescent="0.25">
      <c r="A217" s="105" t="s">
        <v>132</v>
      </c>
      <c r="B217" s="106" t="s">
        <v>103</v>
      </c>
      <c r="C217" s="107">
        <v>42027</v>
      </c>
      <c r="D217" s="108">
        <v>45680</v>
      </c>
      <c r="E217" s="109">
        <v>6.5989999999999993E-2</v>
      </c>
      <c r="F217" s="110">
        <v>3.2000000000000001E-2</v>
      </c>
      <c r="G217" s="111"/>
      <c r="H217" s="112">
        <v>460000000</v>
      </c>
      <c r="I217" s="113" t="s">
        <v>46</v>
      </c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s="114" customFormat="1" x14ac:dyDescent="0.25">
      <c r="A218" s="115" t="s">
        <v>133</v>
      </c>
      <c r="B218" s="106" t="s">
        <v>105</v>
      </c>
      <c r="C218" s="107">
        <v>42027</v>
      </c>
      <c r="D218" s="108">
        <v>45680</v>
      </c>
      <c r="E218" s="109">
        <v>6.5989999999999993E-2</v>
      </c>
      <c r="F218" s="110">
        <v>3.2000000000000001E-2</v>
      </c>
      <c r="G218" s="111"/>
      <c r="H218" s="112">
        <v>200000000</v>
      </c>
      <c r="I218" s="113" t="s">
        <v>46</v>
      </c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s="114" customFormat="1" x14ac:dyDescent="0.25">
      <c r="A219" s="105" t="s">
        <v>134</v>
      </c>
      <c r="B219" s="106" t="s">
        <v>103</v>
      </c>
      <c r="C219" s="107">
        <v>42117</v>
      </c>
      <c r="D219" s="108">
        <v>45770</v>
      </c>
      <c r="E219" s="109">
        <v>6.8583000000000005E-2</v>
      </c>
      <c r="F219" s="110">
        <v>3.1800000000000002E-2</v>
      </c>
      <c r="G219" s="111"/>
      <c r="H219" s="112">
        <v>800000000</v>
      </c>
      <c r="I219" s="113" t="s">
        <v>49</v>
      </c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23" s="114" customFormat="1" x14ac:dyDescent="0.25">
      <c r="A220" s="115" t="s">
        <v>135</v>
      </c>
      <c r="B220" s="106" t="s">
        <v>103</v>
      </c>
      <c r="C220" s="107">
        <v>42209</v>
      </c>
      <c r="D220" s="108">
        <v>45862</v>
      </c>
      <c r="E220" s="109">
        <v>6.4133333333333334E-2</v>
      </c>
      <c r="F220" s="110">
        <v>3.15E-2</v>
      </c>
      <c r="G220" s="111"/>
      <c r="H220" s="112">
        <v>1000000000</v>
      </c>
      <c r="I220" s="113" t="s">
        <v>108</v>
      </c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23" s="114" customFormat="1" x14ac:dyDescent="0.25">
      <c r="A221" s="105" t="s">
        <v>136</v>
      </c>
      <c r="B221" s="106" t="s">
        <v>103</v>
      </c>
      <c r="C221" s="107">
        <v>42300</v>
      </c>
      <c r="D221" s="108">
        <v>45953</v>
      </c>
      <c r="E221" s="109">
        <v>5.9923333333333335E-2</v>
      </c>
      <c r="F221" s="110">
        <v>2.9000000000000001E-2</v>
      </c>
      <c r="G221" s="111"/>
      <c r="H221" s="112">
        <v>100000000</v>
      </c>
      <c r="I221" s="113" t="s">
        <v>53</v>
      </c>
    </row>
    <row r="222" spans="1:23" s="114" customFormat="1" x14ac:dyDescent="0.25">
      <c r="A222" s="115" t="s">
        <v>137</v>
      </c>
      <c r="B222" s="106" t="s">
        <v>103</v>
      </c>
      <c r="C222" s="107">
        <v>42474</v>
      </c>
      <c r="D222" s="108">
        <v>46126</v>
      </c>
      <c r="E222" s="109">
        <v>6.2026999999999999E-2</v>
      </c>
      <c r="F222" s="110">
        <v>2.5499999999999998E-2</v>
      </c>
      <c r="G222" s="111"/>
      <c r="H222" s="112">
        <v>1640500000</v>
      </c>
      <c r="I222" s="113" t="s">
        <v>49</v>
      </c>
    </row>
    <row r="223" spans="1:23" s="114" customFormat="1" x14ac:dyDescent="0.25">
      <c r="A223" s="105" t="s">
        <v>138</v>
      </c>
      <c r="B223" s="106" t="s">
        <v>103</v>
      </c>
      <c r="C223" s="107">
        <v>42566</v>
      </c>
      <c r="D223" s="108">
        <v>46218</v>
      </c>
      <c r="E223" s="109">
        <v>5.7353333333333339E-2</v>
      </c>
      <c r="F223" s="110">
        <v>2.4E-2</v>
      </c>
      <c r="G223" s="111"/>
      <c r="H223" s="112">
        <v>850000000</v>
      </c>
      <c r="I223" s="113" t="s">
        <v>108</v>
      </c>
    </row>
    <row r="224" spans="1:23" s="114" customFormat="1" x14ac:dyDescent="0.25">
      <c r="A224" s="115"/>
      <c r="B224" s="106"/>
      <c r="C224" s="107"/>
      <c r="D224" s="108"/>
      <c r="E224" s="109"/>
      <c r="F224" s="110"/>
      <c r="G224" s="111"/>
      <c r="H224" s="112"/>
      <c r="I224" s="113"/>
    </row>
    <row r="225" spans="1:11" x14ac:dyDescent="0.25">
      <c r="A225" s="116"/>
      <c r="B225" s="116" t="s">
        <v>139</v>
      </c>
      <c r="C225" s="24"/>
      <c r="D225" s="117"/>
      <c r="E225" s="118"/>
      <c r="F225" s="119"/>
      <c r="G225" s="120"/>
      <c r="H225" s="121">
        <f>SUM(H175:H224)</f>
        <v>127762700000</v>
      </c>
      <c r="I225" s="122"/>
    </row>
    <row r="226" spans="1:11" x14ac:dyDescent="0.25">
      <c r="A226" s="96"/>
      <c r="B226" s="123" t="s">
        <v>67</v>
      </c>
      <c r="C226" s="123"/>
      <c r="D226" s="123"/>
      <c r="E226" s="123"/>
      <c r="F226" s="123"/>
      <c r="G226" s="124"/>
      <c r="H226" s="123"/>
      <c r="I226" s="125"/>
    </row>
    <row r="227" spans="1:11" x14ac:dyDescent="0.25">
      <c r="A227" s="126" t="s">
        <v>140</v>
      </c>
      <c r="B227" s="57" t="s">
        <v>141</v>
      </c>
      <c r="C227" s="86">
        <v>44510</v>
      </c>
      <c r="D227" s="86">
        <v>49989</v>
      </c>
      <c r="E227" s="87">
        <v>5.8799999999999998E-2</v>
      </c>
      <c r="F227" s="88"/>
      <c r="G227" s="89"/>
      <c r="H227" s="90">
        <v>1150000000</v>
      </c>
      <c r="I227" s="63" t="s">
        <v>53</v>
      </c>
    </row>
    <row r="228" spans="1:11" x14ac:dyDescent="0.25">
      <c r="A228" s="96" t="s">
        <v>140</v>
      </c>
      <c r="B228" s="96" t="s">
        <v>142</v>
      </c>
      <c r="C228" s="127">
        <v>44610</v>
      </c>
      <c r="D228" s="128">
        <v>49989</v>
      </c>
      <c r="E228" s="129">
        <v>5.8799999999999998E-2</v>
      </c>
      <c r="F228" s="130"/>
      <c r="G228" s="131"/>
      <c r="H228" s="132">
        <v>2300000000</v>
      </c>
      <c r="I228" s="133" t="s">
        <v>53</v>
      </c>
      <c r="K228" s="134"/>
    </row>
    <row r="229" spans="1:11" x14ac:dyDescent="0.25">
      <c r="A229" s="126" t="s">
        <v>140</v>
      </c>
      <c r="B229" s="57" t="s">
        <v>142</v>
      </c>
      <c r="C229" s="86">
        <v>44690</v>
      </c>
      <c r="D229" s="86">
        <v>49989</v>
      </c>
      <c r="E229" s="87">
        <v>5.8799999999999998E-2</v>
      </c>
      <c r="F229" s="88"/>
      <c r="G229" s="89"/>
      <c r="H229" s="90">
        <v>785400000</v>
      </c>
      <c r="I229" s="63" t="s">
        <v>53</v>
      </c>
      <c r="K229" s="134"/>
    </row>
    <row r="230" spans="1:11" x14ac:dyDescent="0.25">
      <c r="A230" s="96" t="s">
        <v>143</v>
      </c>
      <c r="B230" s="96" t="s">
        <v>141</v>
      </c>
      <c r="C230" s="127">
        <v>44833</v>
      </c>
      <c r="D230" s="128">
        <v>50312</v>
      </c>
      <c r="E230" s="129">
        <v>8.3900000000000002E-2</v>
      </c>
      <c r="F230" s="130"/>
      <c r="G230" s="131"/>
      <c r="H230" s="132">
        <v>1150000000</v>
      </c>
      <c r="I230" s="133" t="s">
        <v>84</v>
      </c>
    </row>
    <row r="231" spans="1:11" x14ac:dyDescent="0.25">
      <c r="A231" s="126" t="s">
        <v>143</v>
      </c>
      <c r="B231" s="57" t="s">
        <v>142</v>
      </c>
      <c r="C231" s="86">
        <v>44889</v>
      </c>
      <c r="D231" s="86">
        <v>50312</v>
      </c>
      <c r="E231" s="87">
        <v>8.3900000000000002E-2</v>
      </c>
      <c r="F231" s="88"/>
      <c r="G231" s="89"/>
      <c r="H231" s="90">
        <v>1000000000</v>
      </c>
      <c r="I231" s="63" t="s">
        <v>84</v>
      </c>
    </row>
    <row r="232" spans="1:11" x14ac:dyDescent="0.25">
      <c r="A232" s="96" t="s">
        <v>144</v>
      </c>
      <c r="B232" s="96" t="s">
        <v>141</v>
      </c>
      <c r="C232" s="127">
        <v>44979</v>
      </c>
      <c r="D232" s="128">
        <v>50458</v>
      </c>
      <c r="E232" s="129">
        <v>6.8000000000000005E-2</v>
      </c>
      <c r="F232" s="130"/>
      <c r="G232" s="131"/>
      <c r="H232" s="132">
        <v>2300000000</v>
      </c>
      <c r="I232" s="133" t="s">
        <v>61</v>
      </c>
    </row>
    <row r="233" spans="1:11" x14ac:dyDescent="0.25">
      <c r="A233" s="126" t="s">
        <v>144</v>
      </c>
      <c r="B233" s="57" t="s">
        <v>142</v>
      </c>
      <c r="C233" s="86">
        <v>45050</v>
      </c>
      <c r="D233" s="86">
        <v>50458</v>
      </c>
      <c r="E233" s="87">
        <v>6.8000000000000005E-2</v>
      </c>
      <c r="F233" s="88"/>
      <c r="G233" s="89"/>
      <c r="H233" s="90">
        <v>1543000000</v>
      </c>
      <c r="I233" s="63" t="s">
        <v>61</v>
      </c>
    </row>
    <row r="234" spans="1:11" x14ac:dyDescent="0.25">
      <c r="A234" s="96" t="s">
        <v>144</v>
      </c>
      <c r="B234" s="96" t="s">
        <v>142</v>
      </c>
      <c r="C234" s="127">
        <v>45184</v>
      </c>
      <c r="D234" s="128">
        <v>50458</v>
      </c>
      <c r="E234" s="129">
        <v>6.8000000000000005E-2</v>
      </c>
      <c r="F234" s="130"/>
      <c r="G234" s="131"/>
      <c r="H234" s="132">
        <v>581300000</v>
      </c>
      <c r="I234" s="133" t="s">
        <v>61</v>
      </c>
    </row>
    <row r="235" spans="1:11" x14ac:dyDescent="0.25">
      <c r="A235" s="126" t="s">
        <v>144</v>
      </c>
      <c r="B235" s="57" t="s">
        <v>142</v>
      </c>
      <c r="C235" s="86">
        <v>45204</v>
      </c>
      <c r="D235" s="86">
        <v>50458</v>
      </c>
      <c r="E235" s="87">
        <v>6.8000000000000005E-2</v>
      </c>
      <c r="F235" s="88"/>
      <c r="G235" s="88"/>
      <c r="H235" s="90">
        <v>1119900000</v>
      </c>
      <c r="I235" s="63" t="s">
        <v>61</v>
      </c>
    </row>
    <row r="236" spans="1:11" x14ac:dyDescent="0.25">
      <c r="A236" s="96" t="s">
        <v>145</v>
      </c>
      <c r="B236" s="96" t="s">
        <v>141</v>
      </c>
      <c r="C236" s="127">
        <v>45350</v>
      </c>
      <c r="D236" s="128">
        <v>50829</v>
      </c>
      <c r="E236" s="129">
        <v>7.9399999999999998E-2</v>
      </c>
      <c r="F236" s="130"/>
      <c r="G236" s="131"/>
      <c r="H236" s="132">
        <v>1835000000</v>
      </c>
      <c r="I236" s="133" t="s">
        <v>61</v>
      </c>
    </row>
    <row r="237" spans="1:11" x14ac:dyDescent="0.25">
      <c r="A237" s="126" t="s">
        <v>145</v>
      </c>
      <c r="B237" s="57" t="s">
        <v>142</v>
      </c>
      <c r="C237" s="86">
        <v>45428</v>
      </c>
      <c r="D237" s="44">
        <v>50829</v>
      </c>
      <c r="E237" s="87">
        <v>7.9399999999999998E-2</v>
      </c>
      <c r="F237" s="88"/>
      <c r="G237" s="88"/>
      <c r="H237" s="90">
        <v>1725000000</v>
      </c>
      <c r="I237" s="63" t="s">
        <v>61</v>
      </c>
    </row>
    <row r="238" spans="1:11" x14ac:dyDescent="0.25">
      <c r="A238" s="96" t="s">
        <v>146</v>
      </c>
      <c r="B238" s="96" t="s">
        <v>141</v>
      </c>
      <c r="C238" s="127">
        <v>45531</v>
      </c>
      <c r="D238" s="128">
        <v>51009</v>
      </c>
      <c r="E238" s="129">
        <v>6.9800000000000001E-2</v>
      </c>
      <c r="F238" s="130"/>
      <c r="G238" s="131"/>
      <c r="H238" s="132">
        <v>2181100000</v>
      </c>
      <c r="I238" s="133" t="s">
        <v>147</v>
      </c>
    </row>
    <row r="239" spans="1:11" x14ac:dyDescent="0.25">
      <c r="A239" s="126" t="s">
        <v>146</v>
      </c>
      <c r="B239" s="57" t="s">
        <v>142</v>
      </c>
      <c r="C239" s="86">
        <v>45623</v>
      </c>
      <c r="D239" s="44">
        <v>51009</v>
      </c>
      <c r="E239" s="87">
        <v>6.9800000000000001E-2</v>
      </c>
      <c r="F239" s="88"/>
      <c r="G239" s="88"/>
      <c r="H239" s="90">
        <v>1654200000</v>
      </c>
      <c r="I239" s="63" t="s">
        <v>147</v>
      </c>
    </row>
    <row r="240" spans="1:11" x14ac:dyDescent="0.25">
      <c r="A240" s="116"/>
      <c r="B240" s="116" t="s">
        <v>148</v>
      </c>
      <c r="C240" s="24"/>
      <c r="D240" s="117"/>
      <c r="E240" s="118"/>
      <c r="F240" s="119"/>
      <c r="G240" s="120"/>
      <c r="H240" s="121">
        <f>SUM(H227:H239)</f>
        <v>19324900000</v>
      </c>
      <c r="I240" s="122"/>
    </row>
    <row r="241" spans="1:23" ht="3.75" customHeight="1" x14ac:dyDescent="0.25">
      <c r="A241" s="135"/>
      <c r="B241" s="135"/>
      <c r="C241" s="136"/>
      <c r="D241" s="136"/>
      <c r="E241" s="137"/>
      <c r="F241" s="138"/>
      <c r="G241" s="139"/>
      <c r="H241" s="140"/>
      <c r="I241" s="141"/>
    </row>
    <row r="242" spans="1:23" x14ac:dyDescent="0.25">
      <c r="A242" s="142"/>
      <c r="B242" s="142" t="s">
        <v>149</v>
      </c>
      <c r="C242" s="143"/>
      <c r="D242" s="144"/>
      <c r="E242" s="145"/>
      <c r="F242" s="146"/>
      <c r="G242" s="147"/>
      <c r="H242" s="148">
        <f>H63+H92+H135+H173+H225+H240</f>
        <v>581210500000</v>
      </c>
      <c r="I242" s="149"/>
    </row>
    <row r="243" spans="1:23" ht="15.75" thickBot="1" x14ac:dyDescent="0.3">
      <c r="A243" s="150"/>
      <c r="B243" s="150" t="s">
        <v>150</v>
      </c>
      <c r="C243" s="151"/>
      <c r="D243" s="151"/>
      <c r="E243" s="152"/>
      <c r="F243" s="153"/>
      <c r="G243" s="154"/>
      <c r="H243" s="155">
        <f>H242+G32</f>
        <v>774197251349.1499</v>
      </c>
      <c r="I243" s="156"/>
    </row>
    <row r="244" spans="1:23" ht="15.75" thickTop="1" x14ac:dyDescent="0.25">
      <c r="A244" s="157" t="s">
        <v>151</v>
      </c>
      <c r="B244" s="158"/>
      <c r="H244" s="160"/>
      <c r="I244" s="161"/>
    </row>
    <row r="245" spans="1:23" x14ac:dyDescent="0.25">
      <c r="A245" s="157"/>
      <c r="B245" s="158"/>
      <c r="H245" s="160"/>
      <c r="I245" s="161"/>
    </row>
    <row r="246" spans="1:23" x14ac:dyDescent="0.25">
      <c r="A246" s="3"/>
      <c r="B246" s="3"/>
      <c r="C246" s="162"/>
      <c r="D246" s="3"/>
      <c r="E246" s="162"/>
      <c r="F246" s="162"/>
      <c r="G246" s="162"/>
      <c r="H246" s="163"/>
      <c r="I246" s="164"/>
    </row>
    <row r="247" spans="1:23" s="171" customFormat="1" x14ac:dyDescent="0.25">
      <c r="A247" s="165"/>
      <c r="B247" s="165"/>
      <c r="C247" s="165"/>
      <c r="D247" s="166" t="s">
        <v>152</v>
      </c>
      <c r="E247" s="165"/>
      <c r="F247" s="167"/>
      <c r="G247" s="168"/>
      <c r="H247" s="169"/>
      <c r="I247" s="170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x14ac:dyDescent="0.25">
      <c r="B248" s="5">
        <v>45657</v>
      </c>
    </row>
    <row r="249" spans="1:23" x14ac:dyDescent="0.25">
      <c r="A249" s="172" t="s">
        <v>153</v>
      </c>
      <c r="B249" s="173"/>
      <c r="C249" s="172"/>
      <c r="D249" s="172"/>
      <c r="E249" s="337" t="s">
        <v>154</v>
      </c>
      <c r="F249" s="338"/>
      <c r="G249" s="173" t="s">
        <v>155</v>
      </c>
      <c r="H249" s="172" t="s">
        <v>156</v>
      </c>
      <c r="I249" s="172" t="s">
        <v>156</v>
      </c>
    </row>
    <row r="250" spans="1:23" x14ac:dyDescent="0.25">
      <c r="A250" s="174" t="s">
        <v>157</v>
      </c>
      <c r="B250" s="175" t="s">
        <v>158</v>
      </c>
      <c r="C250" s="174" t="s">
        <v>159</v>
      </c>
      <c r="D250" s="174" t="s">
        <v>160</v>
      </c>
      <c r="E250" s="176" t="s">
        <v>161</v>
      </c>
      <c r="F250" s="177" t="s">
        <v>162</v>
      </c>
      <c r="G250" s="175" t="s">
        <v>163</v>
      </c>
      <c r="H250" s="174" t="s">
        <v>164</v>
      </c>
      <c r="I250" s="174" t="s">
        <v>165</v>
      </c>
    </row>
    <row r="251" spans="1:23" x14ac:dyDescent="0.25">
      <c r="A251" s="178" t="s">
        <v>166</v>
      </c>
      <c r="B251" s="178" t="s">
        <v>167</v>
      </c>
      <c r="C251" s="178" t="s">
        <v>168</v>
      </c>
      <c r="D251" s="178" t="s">
        <v>169</v>
      </c>
      <c r="E251" s="179"/>
      <c r="F251" s="179">
        <v>500</v>
      </c>
      <c r="G251" s="178">
        <v>98.15</v>
      </c>
      <c r="H251" s="178" t="s">
        <v>170</v>
      </c>
      <c r="I251" s="180" t="s">
        <v>171</v>
      </c>
    </row>
    <row r="252" spans="1:23" x14ac:dyDescent="0.25">
      <c r="A252" s="181" t="s">
        <v>166</v>
      </c>
      <c r="B252" s="181" t="s">
        <v>167</v>
      </c>
      <c r="C252" s="181" t="s">
        <v>168</v>
      </c>
      <c r="D252" s="181" t="s">
        <v>169</v>
      </c>
      <c r="E252" s="182">
        <v>19.612504000000001</v>
      </c>
      <c r="F252" s="182">
        <f>E252*G251</f>
        <v>1924.9672676000002</v>
      </c>
      <c r="G252" s="181"/>
      <c r="H252" s="181" t="s">
        <v>172</v>
      </c>
      <c r="I252" s="183" t="s">
        <v>171</v>
      </c>
    </row>
    <row r="253" spans="1:23" x14ac:dyDescent="0.25">
      <c r="A253" s="178" t="s">
        <v>173</v>
      </c>
      <c r="B253" s="178" t="s">
        <v>167</v>
      </c>
      <c r="C253" s="178" t="s">
        <v>174</v>
      </c>
      <c r="D253" s="178" t="s">
        <v>169</v>
      </c>
      <c r="E253" s="179">
        <v>6.55194016</v>
      </c>
      <c r="F253" s="179">
        <f>E253*G251</f>
        <v>643.072926704</v>
      </c>
      <c r="G253" s="178"/>
      <c r="H253" s="178" t="s">
        <v>175</v>
      </c>
      <c r="I253" s="180" t="s">
        <v>176</v>
      </c>
    </row>
    <row r="254" spans="1:23" x14ac:dyDescent="0.25">
      <c r="A254" s="181" t="s">
        <v>166</v>
      </c>
      <c r="B254" s="181" t="s">
        <v>177</v>
      </c>
      <c r="C254" s="181" t="s">
        <v>178</v>
      </c>
      <c r="D254" s="181" t="s">
        <v>169</v>
      </c>
      <c r="E254" s="182">
        <v>19.919761170000001</v>
      </c>
      <c r="F254" s="182">
        <f>E254*G251</f>
        <v>1955.1245588355002</v>
      </c>
      <c r="G254" s="181"/>
      <c r="H254" s="181" t="s">
        <v>179</v>
      </c>
      <c r="I254" s="183" t="s">
        <v>180</v>
      </c>
    </row>
    <row r="255" spans="1:23" x14ac:dyDescent="0.25">
      <c r="A255" s="178" t="s">
        <v>166</v>
      </c>
      <c r="B255" s="178" t="s">
        <v>177</v>
      </c>
      <c r="C255" s="178" t="s">
        <v>181</v>
      </c>
      <c r="D255" s="178" t="s">
        <v>169</v>
      </c>
      <c r="E255" s="179">
        <v>19.997698929999999</v>
      </c>
      <c r="F255" s="179">
        <f>E255*G251</f>
        <v>1962.7741499795</v>
      </c>
      <c r="G255" s="178"/>
      <c r="H255" s="178" t="s">
        <v>182</v>
      </c>
      <c r="I255" s="180" t="s">
        <v>183</v>
      </c>
    </row>
    <row r="256" spans="1:23" x14ac:dyDescent="0.25">
      <c r="A256" s="181" t="s">
        <v>166</v>
      </c>
      <c r="B256" s="181" t="s">
        <v>184</v>
      </c>
      <c r="C256" s="181" t="s">
        <v>185</v>
      </c>
      <c r="D256" s="181" t="s">
        <v>169</v>
      </c>
      <c r="E256" s="182">
        <v>14.29929658</v>
      </c>
      <c r="F256" s="182">
        <f>E256*G251</f>
        <v>1403.4759593270001</v>
      </c>
      <c r="G256" s="181"/>
      <c r="H256" s="181" t="s">
        <v>186</v>
      </c>
      <c r="I256" s="183" t="s">
        <v>187</v>
      </c>
    </row>
    <row r="257" spans="1:11" x14ac:dyDescent="0.25">
      <c r="A257" s="178" t="s">
        <v>166</v>
      </c>
      <c r="B257" s="178" t="s">
        <v>188</v>
      </c>
      <c r="C257" s="178" t="s">
        <v>185</v>
      </c>
      <c r="D257" s="178" t="s">
        <v>169</v>
      </c>
      <c r="E257" s="179">
        <v>16.452389480000001</v>
      </c>
      <c r="F257" s="179">
        <f>E257*G251</f>
        <v>1614.8020274620001</v>
      </c>
      <c r="G257" s="178"/>
      <c r="H257" s="178" t="s">
        <v>186</v>
      </c>
      <c r="I257" s="180" t="s">
        <v>187</v>
      </c>
    </row>
    <row r="258" spans="1:11" x14ac:dyDescent="0.25">
      <c r="A258" s="181" t="s">
        <v>166</v>
      </c>
      <c r="B258" s="181" t="s">
        <v>184</v>
      </c>
      <c r="C258" s="181" t="s">
        <v>189</v>
      </c>
      <c r="D258" s="181" t="s">
        <v>169</v>
      </c>
      <c r="E258" s="182">
        <v>9.9863969800000003</v>
      </c>
      <c r="F258" s="182">
        <f>E258*G251</f>
        <v>980.16486358700013</v>
      </c>
      <c r="G258" s="181"/>
      <c r="H258" s="181" t="s">
        <v>179</v>
      </c>
      <c r="I258" s="183" t="s">
        <v>190</v>
      </c>
    </row>
    <row r="259" spans="1:11" ht="16.5" x14ac:dyDescent="0.25">
      <c r="A259" s="178" t="s">
        <v>191</v>
      </c>
      <c r="B259" s="178" t="s">
        <v>192</v>
      </c>
      <c r="C259" s="178" t="s">
        <v>193</v>
      </c>
      <c r="D259" s="178" t="s">
        <v>169</v>
      </c>
      <c r="E259" s="179"/>
      <c r="F259" s="179">
        <v>17.793024130000003</v>
      </c>
      <c r="G259" s="178"/>
      <c r="H259" s="178" t="s">
        <v>194</v>
      </c>
      <c r="I259" s="180" t="s">
        <v>195</v>
      </c>
    </row>
    <row r="260" spans="1:11" ht="16.5" x14ac:dyDescent="0.25">
      <c r="A260" s="181" t="s">
        <v>196</v>
      </c>
      <c r="B260" s="181" t="s">
        <v>192</v>
      </c>
      <c r="C260" s="181" t="s">
        <v>193</v>
      </c>
      <c r="D260" s="181" t="s">
        <v>169</v>
      </c>
      <c r="E260" s="182"/>
      <c r="F260" s="213">
        <v>2920.8206737319992</v>
      </c>
      <c r="G260" s="181"/>
      <c r="H260" s="181" t="s">
        <v>197</v>
      </c>
      <c r="I260" s="183" t="s">
        <v>198</v>
      </c>
    </row>
    <row r="261" spans="1:11" ht="16.5" x14ac:dyDescent="0.25">
      <c r="A261" s="178" t="s">
        <v>199</v>
      </c>
      <c r="B261" s="178" t="s">
        <v>192</v>
      </c>
      <c r="C261" s="178" t="s">
        <v>193</v>
      </c>
      <c r="D261" s="178" t="s">
        <v>169</v>
      </c>
      <c r="E261" s="179"/>
      <c r="F261" s="179">
        <v>213.87397055999998</v>
      </c>
      <c r="G261" s="178"/>
      <c r="H261" s="178" t="s">
        <v>200</v>
      </c>
      <c r="I261" s="180" t="s">
        <v>198</v>
      </c>
    </row>
    <row r="262" spans="1:11" x14ac:dyDescent="0.25">
      <c r="A262" s="181" t="s">
        <v>201</v>
      </c>
      <c r="B262" s="181"/>
      <c r="C262" s="181"/>
      <c r="D262" s="181"/>
      <c r="E262" s="182"/>
      <c r="F262" s="182">
        <v>28</v>
      </c>
      <c r="G262" s="181"/>
      <c r="H262" s="181" t="s">
        <v>202</v>
      </c>
      <c r="I262" s="183" t="s">
        <v>203</v>
      </c>
    </row>
    <row r="263" spans="1:11" x14ac:dyDescent="0.25">
      <c r="A263" s="337"/>
      <c r="B263" s="338"/>
      <c r="C263" s="337"/>
      <c r="D263" s="338"/>
      <c r="E263" s="184">
        <f>SUM(E251:E262)</f>
        <v>106.81998730000001</v>
      </c>
      <c r="F263" s="185">
        <f>SUM(F251:F262)</f>
        <v>14164.869421916999</v>
      </c>
      <c r="G263" s="337"/>
      <c r="H263" s="338"/>
      <c r="I263" s="186"/>
    </row>
    <row r="264" spans="1:11" x14ac:dyDescent="0.25">
      <c r="F264" s="43"/>
    </row>
    <row r="265" spans="1:11" x14ac:dyDescent="0.25">
      <c r="A265" s="43" t="s">
        <v>815</v>
      </c>
      <c r="F265" s="187"/>
    </row>
    <row r="266" spans="1:11" x14ac:dyDescent="0.25">
      <c r="A266" s="43" t="s">
        <v>814</v>
      </c>
    </row>
    <row r="267" spans="1:11" x14ac:dyDescent="0.25">
      <c r="A267" s="43" t="s">
        <v>813</v>
      </c>
    </row>
    <row r="268" spans="1:11" x14ac:dyDescent="0.25">
      <c r="A268" s="43" t="s">
        <v>812</v>
      </c>
      <c r="J268" s="188"/>
      <c r="K268" s="188"/>
    </row>
    <row r="269" spans="1:11" x14ac:dyDescent="0.25">
      <c r="A269" s="359" t="s">
        <v>811</v>
      </c>
      <c r="B269" s="188"/>
      <c r="C269" s="188"/>
      <c r="D269" s="188"/>
      <c r="E269" s="188"/>
      <c r="F269" s="188"/>
      <c r="G269" s="188"/>
      <c r="H269" s="188"/>
      <c r="I269" s="188"/>
      <c r="J269" s="188"/>
      <c r="K269" s="188"/>
    </row>
    <row r="270" spans="1:11" x14ac:dyDescent="0.25">
      <c r="A270" s="188"/>
      <c r="B270" s="188"/>
      <c r="C270" s="188"/>
      <c r="D270" s="188"/>
      <c r="E270" s="188"/>
      <c r="F270" s="188"/>
      <c r="G270" s="188"/>
      <c r="H270" s="188"/>
      <c r="I270" s="188"/>
      <c r="J270" s="188"/>
      <c r="K270" s="188"/>
    </row>
    <row r="271" spans="1:11" x14ac:dyDescent="0.25">
      <c r="A271" s="189"/>
      <c r="B271" s="190"/>
      <c r="C271" s="191"/>
      <c r="D271" s="191"/>
      <c r="E271" s="191"/>
      <c r="F271" s="191"/>
      <c r="G271" s="191"/>
      <c r="H271" s="191"/>
      <c r="I271" s="191"/>
      <c r="J271" s="188"/>
      <c r="K271" s="191"/>
    </row>
    <row r="272" spans="1:11" ht="15" customHeight="1" x14ac:dyDescent="0.25">
      <c r="A272" s="188"/>
      <c r="B272" s="188"/>
      <c r="C272" s="188"/>
      <c r="D272" s="188"/>
      <c r="E272" s="188"/>
      <c r="F272" s="188"/>
      <c r="G272" s="188"/>
      <c r="H272" s="188"/>
      <c r="I272" s="188"/>
      <c r="J272" s="188"/>
      <c r="K272" s="188"/>
    </row>
    <row r="273" spans="1:11" x14ac:dyDescent="0.25">
      <c r="A273" s="188"/>
      <c r="B273" s="188"/>
      <c r="C273" s="188"/>
      <c r="D273" s="188"/>
      <c r="E273" s="188"/>
      <c r="F273" s="188"/>
      <c r="G273" s="188"/>
      <c r="H273" s="188"/>
      <c r="I273" s="188"/>
      <c r="J273" s="188"/>
      <c r="K273" s="188"/>
    </row>
    <row r="274" spans="1:11" ht="15" customHeight="1" x14ac:dyDescent="0.25">
      <c r="A274" s="188"/>
      <c r="B274" s="188"/>
      <c r="C274" s="188"/>
      <c r="D274" s="188"/>
      <c r="E274" s="188"/>
      <c r="F274" s="188"/>
      <c r="G274" s="188"/>
      <c r="H274" s="188"/>
      <c r="I274" s="188"/>
      <c r="J274" s="188"/>
      <c r="K274" s="188"/>
    </row>
    <row r="275" spans="1:11" x14ac:dyDescent="0.25">
      <c r="A275" s="188"/>
      <c r="B275" s="188"/>
      <c r="C275" s="188"/>
      <c r="D275" s="188"/>
      <c r="E275" s="188"/>
      <c r="F275" s="188"/>
      <c r="G275" s="188"/>
      <c r="H275" s="188"/>
      <c r="I275" s="188"/>
      <c r="J275" s="188"/>
      <c r="K275" s="188"/>
    </row>
    <row r="276" spans="1:11" x14ac:dyDescent="0.25">
      <c r="A276" s="188"/>
      <c r="B276" s="188"/>
      <c r="C276" s="188"/>
      <c r="D276" s="188"/>
      <c r="E276" s="188"/>
      <c r="F276" s="188"/>
      <c r="G276" s="188"/>
      <c r="H276" s="188"/>
      <c r="I276" s="188"/>
      <c r="J276" s="188"/>
      <c r="K276" s="188"/>
    </row>
    <row r="277" spans="1:11" x14ac:dyDescent="0.25">
      <c r="A277" s="188"/>
      <c r="B277" s="188"/>
      <c r="C277" s="188"/>
      <c r="D277" s="188"/>
      <c r="E277" s="188"/>
      <c r="F277" s="188"/>
      <c r="G277" s="188"/>
      <c r="H277" s="188"/>
      <c r="I277" s="188"/>
      <c r="J277" s="188"/>
      <c r="K277" s="188"/>
    </row>
    <row r="278" spans="1:11" x14ac:dyDescent="0.25">
      <c r="A278" s="188"/>
      <c r="B278" s="188"/>
      <c r="C278" s="188"/>
      <c r="D278" s="188"/>
      <c r="E278" s="188"/>
      <c r="F278" s="188"/>
      <c r="G278" s="188"/>
      <c r="H278" s="188"/>
      <c r="I278" s="188"/>
      <c r="J278" s="188"/>
      <c r="K278" s="188"/>
    </row>
    <row r="279" spans="1:11" x14ac:dyDescent="0.25">
      <c r="A279" s="188"/>
      <c r="B279" s="188"/>
      <c r="C279" s="188"/>
      <c r="D279" s="188"/>
      <c r="E279" s="188"/>
      <c r="F279" s="188"/>
      <c r="G279" s="188"/>
      <c r="H279" s="188"/>
      <c r="I279" s="188"/>
      <c r="J279" s="188"/>
      <c r="K279" s="188"/>
    </row>
    <row r="280" spans="1:11" x14ac:dyDescent="0.25">
      <c r="A280" s="188"/>
      <c r="B280" s="188"/>
      <c r="C280" s="188"/>
      <c r="D280" s="188"/>
      <c r="E280" s="188"/>
      <c r="F280" s="188"/>
      <c r="G280" s="188"/>
      <c r="H280" s="188"/>
      <c r="I280" s="188"/>
      <c r="J280" s="188"/>
      <c r="K280" s="188"/>
    </row>
    <row r="281" spans="1:11" x14ac:dyDescent="0.25">
      <c r="A281" s="188"/>
      <c r="B281" s="188"/>
      <c r="C281" s="188"/>
      <c r="D281" s="188"/>
      <c r="E281" s="188"/>
      <c r="F281" s="188"/>
      <c r="G281" s="188"/>
      <c r="H281" s="188"/>
      <c r="I281" s="188"/>
      <c r="J281" s="188"/>
      <c r="K281" s="188"/>
    </row>
    <row r="282" spans="1:11" x14ac:dyDescent="0.25">
      <c r="A282" s="188"/>
      <c r="B282" s="188"/>
      <c r="C282" s="188"/>
      <c r="D282" s="188"/>
      <c r="E282" s="188"/>
      <c r="F282" s="188"/>
      <c r="G282" s="188"/>
      <c r="H282" s="188"/>
      <c r="I282" s="188"/>
      <c r="J282" s="188"/>
      <c r="K282" s="188"/>
    </row>
    <row r="283" spans="1:11" x14ac:dyDescent="0.25">
      <c r="A283" s="188"/>
      <c r="B283" s="188"/>
      <c r="C283" s="188"/>
      <c r="D283" s="188"/>
      <c r="E283" s="188"/>
      <c r="F283" s="188"/>
      <c r="G283" s="188"/>
      <c r="H283" s="188"/>
      <c r="I283" s="188"/>
      <c r="J283" s="188"/>
      <c r="K283" s="188"/>
    </row>
    <row r="284" spans="1:11" x14ac:dyDescent="0.25">
      <c r="A284" s="188"/>
      <c r="B284" s="188"/>
      <c r="C284" s="188"/>
      <c r="D284" s="188"/>
      <c r="E284" s="188"/>
      <c r="F284" s="188"/>
      <c r="G284" s="188"/>
      <c r="H284" s="188"/>
      <c r="I284" s="188"/>
      <c r="J284" s="188"/>
      <c r="K284" s="188"/>
    </row>
    <row r="285" spans="1:11" x14ac:dyDescent="0.25">
      <c r="A285" s="188"/>
      <c r="B285" s="188"/>
      <c r="C285" s="188"/>
      <c r="D285" s="188"/>
      <c r="E285" s="188"/>
      <c r="F285" s="188"/>
      <c r="G285" s="188"/>
      <c r="H285" s="188"/>
      <c r="I285" s="188"/>
      <c r="J285" s="188"/>
      <c r="K285" s="188"/>
    </row>
    <row r="286" spans="1:11" x14ac:dyDescent="0.25">
      <c r="A286" s="188"/>
      <c r="B286" s="188"/>
      <c r="C286" s="188"/>
      <c r="D286" s="188"/>
      <c r="E286" s="188"/>
      <c r="F286" s="188"/>
      <c r="G286" s="188"/>
      <c r="H286" s="188"/>
      <c r="I286" s="188"/>
      <c r="J286" s="188"/>
      <c r="K286" s="188"/>
    </row>
    <row r="287" spans="1:11" x14ac:dyDescent="0.25">
      <c r="A287" s="188"/>
      <c r="B287" s="188"/>
      <c r="C287" s="188"/>
      <c r="D287" s="188"/>
      <c r="E287" s="188"/>
      <c r="F287" s="188"/>
      <c r="G287" s="188"/>
      <c r="H287" s="188"/>
      <c r="I287" s="188"/>
      <c r="J287" s="188"/>
      <c r="K287" s="188"/>
    </row>
    <row r="288" spans="1:11" x14ac:dyDescent="0.25">
      <c r="A288" s="188"/>
      <c r="B288" s="188"/>
      <c r="C288" s="188"/>
      <c r="D288" s="188"/>
      <c r="E288" s="188"/>
      <c r="F288" s="188"/>
      <c r="G288" s="188"/>
      <c r="H288" s="188"/>
      <c r="I288" s="188"/>
      <c r="J288" s="188"/>
      <c r="K288" s="188"/>
    </row>
    <row r="289" spans="1:11" x14ac:dyDescent="0.25">
      <c r="A289" s="188"/>
      <c r="B289" s="188"/>
      <c r="C289" s="188"/>
      <c r="D289" s="188"/>
      <c r="E289" s="188"/>
      <c r="F289" s="188"/>
      <c r="G289" s="188"/>
      <c r="H289" s="188"/>
      <c r="I289" s="188"/>
      <c r="J289" s="188"/>
      <c r="K289" s="188"/>
    </row>
    <row r="290" spans="1:11" x14ac:dyDescent="0.25">
      <c r="A290" s="188"/>
      <c r="B290" s="188"/>
      <c r="C290" s="188"/>
      <c r="D290" s="188"/>
      <c r="E290" s="188"/>
      <c r="F290" s="188"/>
      <c r="G290" s="188"/>
      <c r="H290" s="188"/>
      <c r="I290" s="188"/>
      <c r="J290" s="188"/>
      <c r="K290" s="188"/>
    </row>
    <row r="291" spans="1:11" x14ac:dyDescent="0.25">
      <c r="A291" s="188"/>
      <c r="B291" s="188"/>
      <c r="C291" s="188"/>
      <c r="D291" s="188"/>
      <c r="E291" s="188"/>
      <c r="F291" s="188"/>
      <c r="G291" s="188"/>
      <c r="H291" s="188"/>
      <c r="I291" s="188"/>
      <c r="J291" s="188"/>
      <c r="K291" s="188"/>
    </row>
    <row r="292" spans="1:11" x14ac:dyDescent="0.25">
      <c r="A292" s="188"/>
      <c r="B292" s="188"/>
      <c r="C292" s="188"/>
      <c r="D292" s="188"/>
      <c r="E292" s="188"/>
      <c r="F292" s="188"/>
      <c r="G292" s="188"/>
      <c r="H292" s="188"/>
      <c r="I292" s="188"/>
      <c r="J292" s="188"/>
      <c r="K292" s="188"/>
    </row>
    <row r="293" spans="1:11" x14ac:dyDescent="0.25">
      <c r="A293" s="188"/>
      <c r="B293" s="188"/>
      <c r="C293" s="188"/>
      <c r="D293" s="188"/>
      <c r="E293" s="188"/>
      <c r="F293" s="188"/>
      <c r="G293" s="188"/>
      <c r="H293" s="188"/>
      <c r="I293" s="188"/>
      <c r="J293" s="188"/>
      <c r="K293" s="188"/>
    </row>
    <row r="294" spans="1:11" x14ac:dyDescent="0.25">
      <c r="A294" s="188"/>
      <c r="B294" s="188"/>
      <c r="C294" s="188"/>
      <c r="D294" s="188"/>
      <c r="E294" s="188"/>
      <c r="F294" s="188"/>
      <c r="G294" s="188"/>
      <c r="H294" s="188"/>
      <c r="I294" s="188"/>
      <c r="J294" s="188"/>
      <c r="K294" s="188"/>
    </row>
    <row r="295" spans="1:11" x14ac:dyDescent="0.25">
      <c r="F295" s="43"/>
      <c r="H295" s="43"/>
      <c r="I295" s="43"/>
    </row>
    <row r="296" spans="1:11" x14ac:dyDescent="0.25">
      <c r="F296" s="43"/>
      <c r="H296" s="43"/>
      <c r="I296" s="43"/>
    </row>
    <row r="297" spans="1:11" x14ac:dyDescent="0.25">
      <c r="F297" s="43"/>
      <c r="H297" s="43"/>
      <c r="I297" s="43"/>
    </row>
    <row r="298" spans="1:11" x14ac:dyDescent="0.25">
      <c r="F298" s="43"/>
      <c r="H298" s="43"/>
      <c r="I298" s="43"/>
    </row>
    <row r="299" spans="1:11" x14ac:dyDescent="0.25">
      <c r="F299" s="43"/>
      <c r="H299" s="43"/>
      <c r="I299" s="43"/>
    </row>
    <row r="300" spans="1:11" x14ac:dyDescent="0.25">
      <c r="F300" s="43"/>
      <c r="H300" s="43"/>
      <c r="I300" s="43"/>
    </row>
    <row r="301" spans="1:11" x14ac:dyDescent="0.25">
      <c r="F301" s="43"/>
      <c r="H301" s="43"/>
      <c r="I301" s="43"/>
    </row>
  </sheetData>
  <mergeCells count="7">
    <mergeCell ref="A1:G1"/>
    <mergeCell ref="A2:G2"/>
    <mergeCell ref="A36:I36"/>
    <mergeCell ref="E249:F249"/>
    <mergeCell ref="A263:B263"/>
    <mergeCell ref="C263:D263"/>
    <mergeCell ref="G263:H263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1E274-7CB6-404F-8AA4-DB878354A9CD}">
  <dimension ref="A1:M310"/>
  <sheetViews>
    <sheetView workbookViewId="0">
      <selection activeCell="D29" sqref="D29"/>
    </sheetView>
  </sheetViews>
  <sheetFormatPr defaultRowHeight="15" x14ac:dyDescent="0.25"/>
  <cols>
    <col min="1" max="1" width="22.5703125" style="222" customWidth="1"/>
    <col min="2" max="2" width="25" style="326" customWidth="1"/>
    <col min="3" max="3" width="23.5703125" style="222" bestFit="1" customWidth="1"/>
    <col min="4" max="4" width="47.5703125" style="222" customWidth="1"/>
    <col min="5" max="5" width="14.28515625" style="318" customWidth="1"/>
    <col min="6" max="6" width="17.7109375" style="219" bestFit="1" customWidth="1"/>
    <col min="7" max="7" width="16.7109375" style="219" customWidth="1"/>
    <col min="8" max="8" width="18.42578125" style="305" customWidth="1"/>
    <col min="9" max="9" width="19.5703125" style="306" customWidth="1"/>
    <col min="10" max="10" width="18.7109375" style="306" customWidth="1"/>
    <col min="11" max="11" width="74.28515625" style="222" customWidth="1"/>
    <col min="12" max="12" width="20.42578125" style="222" customWidth="1"/>
    <col min="13" max="13" width="16.85546875" style="222" customWidth="1"/>
    <col min="14" max="14" width="14" style="222" bestFit="1" customWidth="1"/>
    <col min="15" max="242" width="9.140625" style="222"/>
    <col min="243" max="243" width="13.85546875" style="222" customWidth="1"/>
    <col min="244" max="244" width="33.42578125" style="222" customWidth="1"/>
    <col min="245" max="245" width="23.5703125" style="222" bestFit="1" customWidth="1"/>
    <col min="246" max="246" width="47.42578125" style="222" customWidth="1"/>
    <col min="247" max="247" width="17.28515625" style="222" customWidth="1"/>
    <col min="248" max="248" width="21" style="222" customWidth="1"/>
    <col min="249" max="249" width="14.85546875" style="222" customWidth="1"/>
    <col min="250" max="250" width="21" style="222" bestFit="1" customWidth="1"/>
    <col min="251" max="251" width="13.140625" style="222" customWidth="1"/>
    <col min="252" max="252" width="11.7109375" style="222" bestFit="1" customWidth="1"/>
    <col min="253" max="253" width="64.85546875" style="222" customWidth="1"/>
    <col min="254" max="254" width="23.140625" style="222" customWidth="1"/>
    <col min="255" max="498" width="9.140625" style="222"/>
    <col min="499" max="499" width="13.85546875" style="222" customWidth="1"/>
    <col min="500" max="500" width="33.42578125" style="222" customWidth="1"/>
    <col min="501" max="501" width="23.5703125" style="222" bestFit="1" customWidth="1"/>
    <col min="502" max="502" width="47.42578125" style="222" customWidth="1"/>
    <col min="503" max="503" width="17.28515625" style="222" customWidth="1"/>
    <col min="504" max="504" width="21" style="222" customWidth="1"/>
    <col min="505" max="505" width="14.85546875" style="222" customWidth="1"/>
    <col min="506" max="506" width="21" style="222" bestFit="1" customWidth="1"/>
    <col min="507" max="507" width="13.140625" style="222" customWidth="1"/>
    <col min="508" max="508" width="11.7109375" style="222" bestFit="1" customWidth="1"/>
    <col min="509" max="509" width="64.85546875" style="222" customWidth="1"/>
    <col min="510" max="510" width="23.140625" style="222" customWidth="1"/>
    <col min="511" max="754" width="9.140625" style="222"/>
    <col min="755" max="755" width="13.85546875" style="222" customWidth="1"/>
    <col min="756" max="756" width="33.42578125" style="222" customWidth="1"/>
    <col min="757" max="757" width="23.5703125" style="222" bestFit="1" customWidth="1"/>
    <col min="758" max="758" width="47.42578125" style="222" customWidth="1"/>
    <col min="759" max="759" width="17.28515625" style="222" customWidth="1"/>
    <col min="760" max="760" width="21" style="222" customWidth="1"/>
    <col min="761" max="761" width="14.85546875" style="222" customWidth="1"/>
    <col min="762" max="762" width="21" style="222" bestFit="1" customWidth="1"/>
    <col min="763" max="763" width="13.140625" style="222" customWidth="1"/>
    <col min="764" max="764" width="11.7109375" style="222" bestFit="1" customWidth="1"/>
    <col min="765" max="765" width="64.85546875" style="222" customWidth="1"/>
    <col min="766" max="766" width="23.140625" style="222" customWidth="1"/>
    <col min="767" max="1010" width="9.140625" style="222"/>
    <col min="1011" max="1011" width="13.85546875" style="222" customWidth="1"/>
    <col min="1012" max="1012" width="33.42578125" style="222" customWidth="1"/>
    <col min="1013" max="1013" width="23.5703125" style="222" bestFit="1" customWidth="1"/>
    <col min="1014" max="1014" width="47.42578125" style="222" customWidth="1"/>
    <col min="1015" max="1015" width="17.28515625" style="222" customWidth="1"/>
    <col min="1016" max="1016" width="21" style="222" customWidth="1"/>
    <col min="1017" max="1017" width="14.85546875" style="222" customWidth="1"/>
    <col min="1018" max="1018" width="21" style="222" bestFit="1" customWidth="1"/>
    <col min="1019" max="1019" width="13.140625" style="222" customWidth="1"/>
    <col min="1020" max="1020" width="11.7109375" style="222" bestFit="1" customWidth="1"/>
    <col min="1021" max="1021" width="64.85546875" style="222" customWidth="1"/>
    <col min="1022" max="1022" width="23.140625" style="222" customWidth="1"/>
    <col min="1023" max="1266" width="9.140625" style="222"/>
    <col min="1267" max="1267" width="13.85546875" style="222" customWidth="1"/>
    <col min="1268" max="1268" width="33.42578125" style="222" customWidth="1"/>
    <col min="1269" max="1269" width="23.5703125" style="222" bestFit="1" customWidth="1"/>
    <col min="1270" max="1270" width="47.42578125" style="222" customWidth="1"/>
    <col min="1271" max="1271" width="17.28515625" style="222" customWidth="1"/>
    <col min="1272" max="1272" width="21" style="222" customWidth="1"/>
    <col min="1273" max="1273" width="14.85546875" style="222" customWidth="1"/>
    <col min="1274" max="1274" width="21" style="222" bestFit="1" customWidth="1"/>
    <col min="1275" max="1275" width="13.140625" style="222" customWidth="1"/>
    <col min="1276" max="1276" width="11.7109375" style="222" bestFit="1" customWidth="1"/>
    <col min="1277" max="1277" width="64.85546875" style="222" customWidth="1"/>
    <col min="1278" max="1278" width="23.140625" style="222" customWidth="1"/>
    <col min="1279" max="1522" width="9.140625" style="222"/>
    <col min="1523" max="1523" width="13.85546875" style="222" customWidth="1"/>
    <col min="1524" max="1524" width="33.42578125" style="222" customWidth="1"/>
    <col min="1525" max="1525" width="23.5703125" style="222" bestFit="1" customWidth="1"/>
    <col min="1526" max="1526" width="47.42578125" style="222" customWidth="1"/>
    <col min="1527" max="1527" width="17.28515625" style="222" customWidth="1"/>
    <col min="1528" max="1528" width="21" style="222" customWidth="1"/>
    <col min="1529" max="1529" width="14.85546875" style="222" customWidth="1"/>
    <col min="1530" max="1530" width="21" style="222" bestFit="1" customWidth="1"/>
    <col min="1531" max="1531" width="13.140625" style="222" customWidth="1"/>
    <col min="1532" max="1532" width="11.7109375" style="222" bestFit="1" customWidth="1"/>
    <col min="1533" max="1533" width="64.85546875" style="222" customWidth="1"/>
    <col min="1534" max="1534" width="23.140625" style="222" customWidth="1"/>
    <col min="1535" max="1778" width="9.140625" style="222"/>
    <col min="1779" max="1779" width="13.85546875" style="222" customWidth="1"/>
    <col min="1780" max="1780" width="33.42578125" style="222" customWidth="1"/>
    <col min="1781" max="1781" width="23.5703125" style="222" bestFit="1" customWidth="1"/>
    <col min="1782" max="1782" width="47.42578125" style="222" customWidth="1"/>
    <col min="1783" max="1783" width="17.28515625" style="222" customWidth="1"/>
    <col min="1784" max="1784" width="21" style="222" customWidth="1"/>
    <col min="1785" max="1785" width="14.85546875" style="222" customWidth="1"/>
    <col min="1786" max="1786" width="21" style="222" bestFit="1" customWidth="1"/>
    <col min="1787" max="1787" width="13.140625" style="222" customWidth="1"/>
    <col min="1788" max="1788" width="11.7109375" style="222" bestFit="1" customWidth="1"/>
    <col min="1789" max="1789" width="64.85546875" style="222" customWidth="1"/>
    <col min="1790" max="1790" width="23.140625" style="222" customWidth="1"/>
    <col min="1791" max="2034" width="9.140625" style="222"/>
    <col min="2035" max="2035" width="13.85546875" style="222" customWidth="1"/>
    <col min="2036" max="2036" width="33.42578125" style="222" customWidth="1"/>
    <col min="2037" max="2037" width="23.5703125" style="222" bestFit="1" customWidth="1"/>
    <col min="2038" max="2038" width="47.42578125" style="222" customWidth="1"/>
    <col min="2039" max="2039" width="17.28515625" style="222" customWidth="1"/>
    <col min="2040" max="2040" width="21" style="222" customWidth="1"/>
    <col min="2041" max="2041" width="14.85546875" style="222" customWidth="1"/>
    <col min="2042" max="2042" width="21" style="222" bestFit="1" customWidth="1"/>
    <col min="2043" max="2043" width="13.140625" style="222" customWidth="1"/>
    <col min="2044" max="2044" width="11.7109375" style="222" bestFit="1" customWidth="1"/>
    <col min="2045" max="2045" width="64.85546875" style="222" customWidth="1"/>
    <col min="2046" max="2046" width="23.140625" style="222" customWidth="1"/>
    <col min="2047" max="2290" width="9.140625" style="222"/>
    <col min="2291" max="2291" width="13.85546875" style="222" customWidth="1"/>
    <col min="2292" max="2292" width="33.42578125" style="222" customWidth="1"/>
    <col min="2293" max="2293" width="23.5703125" style="222" bestFit="1" customWidth="1"/>
    <col min="2294" max="2294" width="47.42578125" style="222" customWidth="1"/>
    <col min="2295" max="2295" width="17.28515625" style="222" customWidth="1"/>
    <col min="2296" max="2296" width="21" style="222" customWidth="1"/>
    <col min="2297" max="2297" width="14.85546875" style="222" customWidth="1"/>
    <col min="2298" max="2298" width="21" style="222" bestFit="1" customWidth="1"/>
    <col min="2299" max="2299" width="13.140625" style="222" customWidth="1"/>
    <col min="2300" max="2300" width="11.7109375" style="222" bestFit="1" customWidth="1"/>
    <col min="2301" max="2301" width="64.85546875" style="222" customWidth="1"/>
    <col min="2302" max="2302" width="23.140625" style="222" customWidth="1"/>
    <col min="2303" max="2546" width="9.140625" style="222"/>
    <col min="2547" max="2547" width="13.85546875" style="222" customWidth="1"/>
    <col min="2548" max="2548" width="33.42578125" style="222" customWidth="1"/>
    <col min="2549" max="2549" width="23.5703125" style="222" bestFit="1" customWidth="1"/>
    <col min="2550" max="2550" width="47.42578125" style="222" customWidth="1"/>
    <col min="2551" max="2551" width="17.28515625" style="222" customWidth="1"/>
    <col min="2552" max="2552" width="21" style="222" customWidth="1"/>
    <col min="2553" max="2553" width="14.85546875" style="222" customWidth="1"/>
    <col min="2554" max="2554" width="21" style="222" bestFit="1" customWidth="1"/>
    <col min="2555" max="2555" width="13.140625" style="222" customWidth="1"/>
    <col min="2556" max="2556" width="11.7109375" style="222" bestFit="1" customWidth="1"/>
    <col min="2557" max="2557" width="64.85546875" style="222" customWidth="1"/>
    <col min="2558" max="2558" width="23.140625" style="222" customWidth="1"/>
    <col min="2559" max="2802" width="9.140625" style="222"/>
    <col min="2803" max="2803" width="13.85546875" style="222" customWidth="1"/>
    <col min="2804" max="2804" width="33.42578125" style="222" customWidth="1"/>
    <col min="2805" max="2805" width="23.5703125" style="222" bestFit="1" customWidth="1"/>
    <col min="2806" max="2806" width="47.42578125" style="222" customWidth="1"/>
    <col min="2807" max="2807" width="17.28515625" style="222" customWidth="1"/>
    <col min="2808" max="2808" width="21" style="222" customWidth="1"/>
    <col min="2809" max="2809" width="14.85546875" style="222" customWidth="1"/>
    <col min="2810" max="2810" width="21" style="222" bestFit="1" customWidth="1"/>
    <col min="2811" max="2811" width="13.140625" style="222" customWidth="1"/>
    <col min="2812" max="2812" width="11.7109375" style="222" bestFit="1" customWidth="1"/>
    <col min="2813" max="2813" width="64.85546875" style="222" customWidth="1"/>
    <col min="2814" max="2814" width="23.140625" style="222" customWidth="1"/>
    <col min="2815" max="3058" width="9.140625" style="222"/>
    <col min="3059" max="3059" width="13.85546875" style="222" customWidth="1"/>
    <col min="3060" max="3060" width="33.42578125" style="222" customWidth="1"/>
    <col min="3061" max="3061" width="23.5703125" style="222" bestFit="1" customWidth="1"/>
    <col min="3062" max="3062" width="47.42578125" style="222" customWidth="1"/>
    <col min="3063" max="3063" width="17.28515625" style="222" customWidth="1"/>
    <col min="3064" max="3064" width="21" style="222" customWidth="1"/>
    <col min="3065" max="3065" width="14.85546875" style="222" customWidth="1"/>
    <col min="3066" max="3066" width="21" style="222" bestFit="1" customWidth="1"/>
    <col min="3067" max="3067" width="13.140625" style="222" customWidth="1"/>
    <col min="3068" max="3068" width="11.7109375" style="222" bestFit="1" customWidth="1"/>
    <col min="3069" max="3069" width="64.85546875" style="222" customWidth="1"/>
    <col min="3070" max="3070" width="23.140625" style="222" customWidth="1"/>
    <col min="3071" max="3314" width="9.140625" style="222"/>
    <col min="3315" max="3315" width="13.85546875" style="222" customWidth="1"/>
    <col min="3316" max="3316" width="33.42578125" style="222" customWidth="1"/>
    <col min="3317" max="3317" width="23.5703125" style="222" bestFit="1" customWidth="1"/>
    <col min="3318" max="3318" width="47.42578125" style="222" customWidth="1"/>
    <col min="3319" max="3319" width="17.28515625" style="222" customWidth="1"/>
    <col min="3320" max="3320" width="21" style="222" customWidth="1"/>
    <col min="3321" max="3321" width="14.85546875" style="222" customWidth="1"/>
    <col min="3322" max="3322" width="21" style="222" bestFit="1" customWidth="1"/>
    <col min="3323" max="3323" width="13.140625" style="222" customWidth="1"/>
    <col min="3324" max="3324" width="11.7109375" style="222" bestFit="1" customWidth="1"/>
    <col min="3325" max="3325" width="64.85546875" style="222" customWidth="1"/>
    <col min="3326" max="3326" width="23.140625" style="222" customWidth="1"/>
    <col min="3327" max="3570" width="9.140625" style="222"/>
    <col min="3571" max="3571" width="13.85546875" style="222" customWidth="1"/>
    <col min="3572" max="3572" width="33.42578125" style="222" customWidth="1"/>
    <col min="3573" max="3573" width="23.5703125" style="222" bestFit="1" customWidth="1"/>
    <col min="3574" max="3574" width="47.42578125" style="222" customWidth="1"/>
    <col min="3575" max="3575" width="17.28515625" style="222" customWidth="1"/>
    <col min="3576" max="3576" width="21" style="222" customWidth="1"/>
    <col min="3577" max="3577" width="14.85546875" style="222" customWidth="1"/>
    <col min="3578" max="3578" width="21" style="222" bestFit="1" customWidth="1"/>
    <col min="3579" max="3579" width="13.140625" style="222" customWidth="1"/>
    <col min="3580" max="3580" width="11.7109375" style="222" bestFit="1" customWidth="1"/>
    <col min="3581" max="3581" width="64.85546875" style="222" customWidth="1"/>
    <col min="3582" max="3582" width="23.140625" style="222" customWidth="1"/>
    <col min="3583" max="3826" width="9.140625" style="222"/>
    <col min="3827" max="3827" width="13.85546875" style="222" customWidth="1"/>
    <col min="3828" max="3828" width="33.42578125" style="222" customWidth="1"/>
    <col min="3829" max="3829" width="23.5703125" style="222" bestFit="1" customWidth="1"/>
    <col min="3830" max="3830" width="47.42578125" style="222" customWidth="1"/>
    <col min="3831" max="3831" width="17.28515625" style="222" customWidth="1"/>
    <col min="3832" max="3832" width="21" style="222" customWidth="1"/>
    <col min="3833" max="3833" width="14.85546875" style="222" customWidth="1"/>
    <col min="3834" max="3834" width="21" style="222" bestFit="1" customWidth="1"/>
    <col min="3835" max="3835" width="13.140625" style="222" customWidth="1"/>
    <col min="3836" max="3836" width="11.7109375" style="222" bestFit="1" customWidth="1"/>
    <col min="3837" max="3837" width="64.85546875" style="222" customWidth="1"/>
    <col min="3838" max="3838" width="23.140625" style="222" customWidth="1"/>
    <col min="3839" max="4082" width="9.140625" style="222"/>
    <col min="4083" max="4083" width="13.85546875" style="222" customWidth="1"/>
    <col min="4084" max="4084" width="33.42578125" style="222" customWidth="1"/>
    <col min="4085" max="4085" width="23.5703125" style="222" bestFit="1" customWidth="1"/>
    <col min="4086" max="4086" width="47.42578125" style="222" customWidth="1"/>
    <col min="4087" max="4087" width="17.28515625" style="222" customWidth="1"/>
    <col min="4088" max="4088" width="21" style="222" customWidth="1"/>
    <col min="4089" max="4089" width="14.85546875" style="222" customWidth="1"/>
    <col min="4090" max="4090" width="21" style="222" bestFit="1" customWidth="1"/>
    <col min="4091" max="4091" width="13.140625" style="222" customWidth="1"/>
    <col min="4092" max="4092" width="11.7109375" style="222" bestFit="1" customWidth="1"/>
    <col min="4093" max="4093" width="64.85546875" style="222" customWidth="1"/>
    <col min="4094" max="4094" width="23.140625" style="222" customWidth="1"/>
    <col min="4095" max="4338" width="9.140625" style="222"/>
    <col min="4339" max="4339" width="13.85546875" style="222" customWidth="1"/>
    <col min="4340" max="4340" width="33.42578125" style="222" customWidth="1"/>
    <col min="4341" max="4341" width="23.5703125" style="222" bestFit="1" customWidth="1"/>
    <col min="4342" max="4342" width="47.42578125" style="222" customWidth="1"/>
    <col min="4343" max="4343" width="17.28515625" style="222" customWidth="1"/>
    <col min="4344" max="4344" width="21" style="222" customWidth="1"/>
    <col min="4345" max="4345" width="14.85546875" style="222" customWidth="1"/>
    <col min="4346" max="4346" width="21" style="222" bestFit="1" customWidth="1"/>
    <col min="4347" max="4347" width="13.140625" style="222" customWidth="1"/>
    <col min="4348" max="4348" width="11.7109375" style="222" bestFit="1" customWidth="1"/>
    <col min="4349" max="4349" width="64.85546875" style="222" customWidth="1"/>
    <col min="4350" max="4350" width="23.140625" style="222" customWidth="1"/>
    <col min="4351" max="4594" width="9.140625" style="222"/>
    <col min="4595" max="4595" width="13.85546875" style="222" customWidth="1"/>
    <col min="4596" max="4596" width="33.42578125" style="222" customWidth="1"/>
    <col min="4597" max="4597" width="23.5703125" style="222" bestFit="1" customWidth="1"/>
    <col min="4598" max="4598" width="47.42578125" style="222" customWidth="1"/>
    <col min="4599" max="4599" width="17.28515625" style="222" customWidth="1"/>
    <col min="4600" max="4600" width="21" style="222" customWidth="1"/>
    <col min="4601" max="4601" width="14.85546875" style="222" customWidth="1"/>
    <col min="4602" max="4602" width="21" style="222" bestFit="1" customWidth="1"/>
    <col min="4603" max="4603" width="13.140625" style="222" customWidth="1"/>
    <col min="4604" max="4604" width="11.7109375" style="222" bestFit="1" customWidth="1"/>
    <col min="4605" max="4605" width="64.85546875" style="222" customWidth="1"/>
    <col min="4606" max="4606" width="23.140625" style="222" customWidth="1"/>
    <col min="4607" max="4850" width="9.140625" style="222"/>
    <col min="4851" max="4851" width="13.85546875" style="222" customWidth="1"/>
    <col min="4852" max="4852" width="33.42578125" style="222" customWidth="1"/>
    <col min="4853" max="4853" width="23.5703125" style="222" bestFit="1" customWidth="1"/>
    <col min="4854" max="4854" width="47.42578125" style="222" customWidth="1"/>
    <col min="4855" max="4855" width="17.28515625" style="222" customWidth="1"/>
    <col min="4856" max="4856" width="21" style="222" customWidth="1"/>
    <col min="4857" max="4857" width="14.85546875" style="222" customWidth="1"/>
    <col min="4858" max="4858" width="21" style="222" bestFit="1" customWidth="1"/>
    <col min="4859" max="4859" width="13.140625" style="222" customWidth="1"/>
    <col min="4860" max="4860" width="11.7109375" style="222" bestFit="1" customWidth="1"/>
    <col min="4861" max="4861" width="64.85546875" style="222" customWidth="1"/>
    <col min="4862" max="4862" width="23.140625" style="222" customWidth="1"/>
    <col min="4863" max="5106" width="9.140625" style="222"/>
    <col min="5107" max="5107" width="13.85546875" style="222" customWidth="1"/>
    <col min="5108" max="5108" width="33.42578125" style="222" customWidth="1"/>
    <col min="5109" max="5109" width="23.5703125" style="222" bestFit="1" customWidth="1"/>
    <col min="5110" max="5110" width="47.42578125" style="222" customWidth="1"/>
    <col min="5111" max="5111" width="17.28515625" style="222" customWidth="1"/>
    <col min="5112" max="5112" width="21" style="222" customWidth="1"/>
    <col min="5113" max="5113" width="14.85546875" style="222" customWidth="1"/>
    <col min="5114" max="5114" width="21" style="222" bestFit="1" customWidth="1"/>
    <col min="5115" max="5115" width="13.140625" style="222" customWidth="1"/>
    <col min="5116" max="5116" width="11.7109375" style="222" bestFit="1" customWidth="1"/>
    <col min="5117" max="5117" width="64.85546875" style="222" customWidth="1"/>
    <col min="5118" max="5118" width="23.140625" style="222" customWidth="1"/>
    <col min="5119" max="5362" width="9.140625" style="222"/>
    <col min="5363" max="5363" width="13.85546875" style="222" customWidth="1"/>
    <col min="5364" max="5364" width="33.42578125" style="222" customWidth="1"/>
    <col min="5365" max="5365" width="23.5703125" style="222" bestFit="1" customWidth="1"/>
    <col min="5366" max="5366" width="47.42578125" style="222" customWidth="1"/>
    <col min="5367" max="5367" width="17.28515625" style="222" customWidth="1"/>
    <col min="5368" max="5368" width="21" style="222" customWidth="1"/>
    <col min="5369" max="5369" width="14.85546875" style="222" customWidth="1"/>
    <col min="5370" max="5370" width="21" style="222" bestFit="1" customWidth="1"/>
    <col min="5371" max="5371" width="13.140625" style="222" customWidth="1"/>
    <col min="5372" max="5372" width="11.7109375" style="222" bestFit="1" customWidth="1"/>
    <col min="5373" max="5373" width="64.85546875" style="222" customWidth="1"/>
    <col min="5374" max="5374" width="23.140625" style="222" customWidth="1"/>
    <col min="5375" max="5618" width="9.140625" style="222"/>
    <col min="5619" max="5619" width="13.85546875" style="222" customWidth="1"/>
    <col min="5620" max="5620" width="33.42578125" style="222" customWidth="1"/>
    <col min="5621" max="5621" width="23.5703125" style="222" bestFit="1" customWidth="1"/>
    <col min="5622" max="5622" width="47.42578125" style="222" customWidth="1"/>
    <col min="5623" max="5623" width="17.28515625" style="222" customWidth="1"/>
    <col min="5624" max="5624" width="21" style="222" customWidth="1"/>
    <col min="5625" max="5625" width="14.85546875" style="222" customWidth="1"/>
    <col min="5626" max="5626" width="21" style="222" bestFit="1" customWidth="1"/>
    <col min="5627" max="5627" width="13.140625" style="222" customWidth="1"/>
    <col min="5628" max="5628" width="11.7109375" style="222" bestFit="1" customWidth="1"/>
    <col min="5629" max="5629" width="64.85546875" style="222" customWidth="1"/>
    <col min="5630" max="5630" width="23.140625" style="222" customWidth="1"/>
    <col min="5631" max="5874" width="9.140625" style="222"/>
    <col min="5875" max="5875" width="13.85546875" style="222" customWidth="1"/>
    <col min="5876" max="5876" width="33.42578125" style="222" customWidth="1"/>
    <col min="5877" max="5877" width="23.5703125" style="222" bestFit="1" customWidth="1"/>
    <col min="5878" max="5878" width="47.42578125" style="222" customWidth="1"/>
    <col min="5879" max="5879" width="17.28515625" style="222" customWidth="1"/>
    <col min="5880" max="5880" width="21" style="222" customWidth="1"/>
    <col min="5881" max="5881" width="14.85546875" style="222" customWidth="1"/>
    <col min="5882" max="5882" width="21" style="222" bestFit="1" customWidth="1"/>
    <col min="5883" max="5883" width="13.140625" style="222" customWidth="1"/>
    <col min="5884" max="5884" width="11.7109375" style="222" bestFit="1" customWidth="1"/>
    <col min="5885" max="5885" width="64.85546875" style="222" customWidth="1"/>
    <col min="5886" max="5886" width="23.140625" style="222" customWidth="1"/>
    <col min="5887" max="6130" width="9.140625" style="222"/>
    <col min="6131" max="6131" width="13.85546875" style="222" customWidth="1"/>
    <col min="6132" max="6132" width="33.42578125" style="222" customWidth="1"/>
    <col min="6133" max="6133" width="23.5703125" style="222" bestFit="1" customWidth="1"/>
    <col min="6134" max="6134" width="47.42578125" style="222" customWidth="1"/>
    <col min="6135" max="6135" width="17.28515625" style="222" customWidth="1"/>
    <col min="6136" max="6136" width="21" style="222" customWidth="1"/>
    <col min="6137" max="6137" width="14.85546875" style="222" customWidth="1"/>
    <col min="6138" max="6138" width="21" style="222" bestFit="1" customWidth="1"/>
    <col min="6139" max="6139" width="13.140625" style="222" customWidth="1"/>
    <col min="6140" max="6140" width="11.7109375" style="222" bestFit="1" customWidth="1"/>
    <col min="6141" max="6141" width="64.85546875" style="222" customWidth="1"/>
    <col min="6142" max="6142" width="23.140625" style="222" customWidth="1"/>
    <col min="6143" max="6386" width="9.140625" style="222"/>
    <col min="6387" max="6387" width="13.85546875" style="222" customWidth="1"/>
    <col min="6388" max="6388" width="33.42578125" style="222" customWidth="1"/>
    <col min="6389" max="6389" width="23.5703125" style="222" bestFit="1" customWidth="1"/>
    <col min="6390" max="6390" width="47.42578125" style="222" customWidth="1"/>
    <col min="6391" max="6391" width="17.28515625" style="222" customWidth="1"/>
    <col min="6392" max="6392" width="21" style="222" customWidth="1"/>
    <col min="6393" max="6393" width="14.85546875" style="222" customWidth="1"/>
    <col min="6394" max="6394" width="21" style="222" bestFit="1" customWidth="1"/>
    <col min="6395" max="6395" width="13.140625" style="222" customWidth="1"/>
    <col min="6396" max="6396" width="11.7109375" style="222" bestFit="1" customWidth="1"/>
    <col min="6397" max="6397" width="64.85546875" style="222" customWidth="1"/>
    <col min="6398" max="6398" width="23.140625" style="222" customWidth="1"/>
    <col min="6399" max="6642" width="9.140625" style="222"/>
    <col min="6643" max="6643" width="13.85546875" style="222" customWidth="1"/>
    <col min="6644" max="6644" width="33.42578125" style="222" customWidth="1"/>
    <col min="6645" max="6645" width="23.5703125" style="222" bestFit="1" customWidth="1"/>
    <col min="6646" max="6646" width="47.42578125" style="222" customWidth="1"/>
    <col min="6647" max="6647" width="17.28515625" style="222" customWidth="1"/>
    <col min="6648" max="6648" width="21" style="222" customWidth="1"/>
    <col min="6649" max="6649" width="14.85546875" style="222" customWidth="1"/>
    <col min="6650" max="6650" width="21" style="222" bestFit="1" customWidth="1"/>
    <col min="6651" max="6651" width="13.140625" style="222" customWidth="1"/>
    <col min="6652" max="6652" width="11.7109375" style="222" bestFit="1" customWidth="1"/>
    <col min="6653" max="6653" width="64.85546875" style="222" customWidth="1"/>
    <col min="6654" max="6654" width="23.140625" style="222" customWidth="1"/>
    <col min="6655" max="6898" width="9.140625" style="222"/>
    <col min="6899" max="6899" width="13.85546875" style="222" customWidth="1"/>
    <col min="6900" max="6900" width="33.42578125" style="222" customWidth="1"/>
    <col min="6901" max="6901" width="23.5703125" style="222" bestFit="1" customWidth="1"/>
    <col min="6902" max="6902" width="47.42578125" style="222" customWidth="1"/>
    <col min="6903" max="6903" width="17.28515625" style="222" customWidth="1"/>
    <col min="6904" max="6904" width="21" style="222" customWidth="1"/>
    <col min="6905" max="6905" width="14.85546875" style="222" customWidth="1"/>
    <col min="6906" max="6906" width="21" style="222" bestFit="1" customWidth="1"/>
    <col min="6907" max="6907" width="13.140625" style="222" customWidth="1"/>
    <col min="6908" max="6908" width="11.7109375" style="222" bestFit="1" customWidth="1"/>
    <col min="6909" max="6909" width="64.85546875" style="222" customWidth="1"/>
    <col min="6910" max="6910" width="23.140625" style="222" customWidth="1"/>
    <col min="6911" max="7154" width="9.140625" style="222"/>
    <col min="7155" max="7155" width="13.85546875" style="222" customWidth="1"/>
    <col min="7156" max="7156" width="33.42578125" style="222" customWidth="1"/>
    <col min="7157" max="7157" width="23.5703125" style="222" bestFit="1" customWidth="1"/>
    <col min="7158" max="7158" width="47.42578125" style="222" customWidth="1"/>
    <col min="7159" max="7159" width="17.28515625" style="222" customWidth="1"/>
    <col min="7160" max="7160" width="21" style="222" customWidth="1"/>
    <col min="7161" max="7161" width="14.85546875" style="222" customWidth="1"/>
    <col min="7162" max="7162" width="21" style="222" bestFit="1" customWidth="1"/>
    <col min="7163" max="7163" width="13.140625" style="222" customWidth="1"/>
    <col min="7164" max="7164" width="11.7109375" style="222" bestFit="1" customWidth="1"/>
    <col min="7165" max="7165" width="64.85546875" style="222" customWidth="1"/>
    <col min="7166" max="7166" width="23.140625" style="222" customWidth="1"/>
    <col min="7167" max="7410" width="9.140625" style="222"/>
    <col min="7411" max="7411" width="13.85546875" style="222" customWidth="1"/>
    <col min="7412" max="7412" width="33.42578125" style="222" customWidth="1"/>
    <col min="7413" max="7413" width="23.5703125" style="222" bestFit="1" customWidth="1"/>
    <col min="7414" max="7414" width="47.42578125" style="222" customWidth="1"/>
    <col min="7415" max="7415" width="17.28515625" style="222" customWidth="1"/>
    <col min="7416" max="7416" width="21" style="222" customWidth="1"/>
    <col min="7417" max="7417" width="14.85546875" style="222" customWidth="1"/>
    <col min="7418" max="7418" width="21" style="222" bestFit="1" customWidth="1"/>
    <col min="7419" max="7419" width="13.140625" style="222" customWidth="1"/>
    <col min="7420" max="7420" width="11.7109375" style="222" bestFit="1" customWidth="1"/>
    <col min="7421" max="7421" width="64.85546875" style="222" customWidth="1"/>
    <col min="7422" max="7422" width="23.140625" style="222" customWidth="1"/>
    <col min="7423" max="7666" width="9.140625" style="222"/>
    <col min="7667" max="7667" width="13.85546875" style="222" customWidth="1"/>
    <col min="7668" max="7668" width="33.42578125" style="222" customWidth="1"/>
    <col min="7669" max="7669" width="23.5703125" style="222" bestFit="1" customWidth="1"/>
    <col min="7670" max="7670" width="47.42578125" style="222" customWidth="1"/>
    <col min="7671" max="7671" width="17.28515625" style="222" customWidth="1"/>
    <col min="7672" max="7672" width="21" style="222" customWidth="1"/>
    <col min="7673" max="7673" width="14.85546875" style="222" customWidth="1"/>
    <col min="7674" max="7674" width="21" style="222" bestFit="1" customWidth="1"/>
    <col min="7675" max="7675" width="13.140625" style="222" customWidth="1"/>
    <col min="7676" max="7676" width="11.7109375" style="222" bestFit="1" customWidth="1"/>
    <col min="7677" max="7677" width="64.85546875" style="222" customWidth="1"/>
    <col min="7678" max="7678" width="23.140625" style="222" customWidth="1"/>
    <col min="7679" max="7922" width="9.140625" style="222"/>
    <col min="7923" max="7923" width="13.85546875" style="222" customWidth="1"/>
    <col min="7924" max="7924" width="33.42578125" style="222" customWidth="1"/>
    <col min="7925" max="7925" width="23.5703125" style="222" bestFit="1" customWidth="1"/>
    <col min="7926" max="7926" width="47.42578125" style="222" customWidth="1"/>
    <col min="7927" max="7927" width="17.28515625" style="222" customWidth="1"/>
    <col min="7928" max="7928" width="21" style="222" customWidth="1"/>
    <col min="7929" max="7929" width="14.85546875" style="222" customWidth="1"/>
    <col min="7930" max="7930" width="21" style="222" bestFit="1" customWidth="1"/>
    <col min="7931" max="7931" width="13.140625" style="222" customWidth="1"/>
    <col min="7932" max="7932" width="11.7109375" style="222" bestFit="1" customWidth="1"/>
    <col min="7933" max="7933" width="64.85546875" style="222" customWidth="1"/>
    <col min="7934" max="7934" width="23.140625" style="222" customWidth="1"/>
    <col min="7935" max="8178" width="9.140625" style="222"/>
    <col min="8179" max="8179" width="13.85546875" style="222" customWidth="1"/>
    <col min="8180" max="8180" width="33.42578125" style="222" customWidth="1"/>
    <col min="8181" max="8181" width="23.5703125" style="222" bestFit="1" customWidth="1"/>
    <col min="8182" max="8182" width="47.42578125" style="222" customWidth="1"/>
    <col min="8183" max="8183" width="17.28515625" style="222" customWidth="1"/>
    <col min="8184" max="8184" width="21" style="222" customWidth="1"/>
    <col min="8185" max="8185" width="14.85546875" style="222" customWidth="1"/>
    <col min="8186" max="8186" width="21" style="222" bestFit="1" customWidth="1"/>
    <col min="8187" max="8187" width="13.140625" style="222" customWidth="1"/>
    <col min="8188" max="8188" width="11.7109375" style="222" bestFit="1" customWidth="1"/>
    <col min="8189" max="8189" width="64.85546875" style="222" customWidth="1"/>
    <col min="8190" max="8190" width="23.140625" style="222" customWidth="1"/>
    <col min="8191" max="8434" width="9.140625" style="222"/>
    <col min="8435" max="8435" width="13.85546875" style="222" customWidth="1"/>
    <col min="8436" max="8436" width="33.42578125" style="222" customWidth="1"/>
    <col min="8437" max="8437" width="23.5703125" style="222" bestFit="1" customWidth="1"/>
    <col min="8438" max="8438" width="47.42578125" style="222" customWidth="1"/>
    <col min="8439" max="8439" width="17.28515625" style="222" customWidth="1"/>
    <col min="8440" max="8440" width="21" style="222" customWidth="1"/>
    <col min="8441" max="8441" width="14.85546875" style="222" customWidth="1"/>
    <col min="8442" max="8442" width="21" style="222" bestFit="1" customWidth="1"/>
    <col min="8443" max="8443" width="13.140625" style="222" customWidth="1"/>
    <col min="8444" max="8444" width="11.7109375" style="222" bestFit="1" customWidth="1"/>
    <col min="8445" max="8445" width="64.85546875" style="222" customWidth="1"/>
    <col min="8446" max="8446" width="23.140625" style="222" customWidth="1"/>
    <col min="8447" max="8690" width="9.140625" style="222"/>
    <col min="8691" max="8691" width="13.85546875" style="222" customWidth="1"/>
    <col min="8692" max="8692" width="33.42578125" style="222" customWidth="1"/>
    <col min="8693" max="8693" width="23.5703125" style="222" bestFit="1" customWidth="1"/>
    <col min="8694" max="8694" width="47.42578125" style="222" customWidth="1"/>
    <col min="8695" max="8695" width="17.28515625" style="222" customWidth="1"/>
    <col min="8696" max="8696" width="21" style="222" customWidth="1"/>
    <col min="8697" max="8697" width="14.85546875" style="222" customWidth="1"/>
    <col min="8698" max="8698" width="21" style="222" bestFit="1" customWidth="1"/>
    <col min="8699" max="8699" width="13.140625" style="222" customWidth="1"/>
    <col min="8700" max="8700" width="11.7109375" style="222" bestFit="1" customWidth="1"/>
    <col min="8701" max="8701" width="64.85546875" style="222" customWidth="1"/>
    <col min="8702" max="8702" width="23.140625" style="222" customWidth="1"/>
    <col min="8703" max="8946" width="9.140625" style="222"/>
    <col min="8947" max="8947" width="13.85546875" style="222" customWidth="1"/>
    <col min="8948" max="8948" width="33.42578125" style="222" customWidth="1"/>
    <col min="8949" max="8949" width="23.5703125" style="222" bestFit="1" customWidth="1"/>
    <col min="8950" max="8950" width="47.42578125" style="222" customWidth="1"/>
    <col min="8951" max="8951" width="17.28515625" style="222" customWidth="1"/>
    <col min="8952" max="8952" width="21" style="222" customWidth="1"/>
    <col min="8953" max="8953" width="14.85546875" style="222" customWidth="1"/>
    <col min="8954" max="8954" width="21" style="222" bestFit="1" customWidth="1"/>
    <col min="8955" max="8955" width="13.140625" style="222" customWidth="1"/>
    <col min="8956" max="8956" width="11.7109375" style="222" bestFit="1" customWidth="1"/>
    <col min="8957" max="8957" width="64.85546875" style="222" customWidth="1"/>
    <col min="8958" max="8958" width="23.140625" style="222" customWidth="1"/>
    <col min="8959" max="9202" width="9.140625" style="222"/>
    <col min="9203" max="9203" width="13.85546875" style="222" customWidth="1"/>
    <col min="9204" max="9204" width="33.42578125" style="222" customWidth="1"/>
    <col min="9205" max="9205" width="23.5703125" style="222" bestFit="1" customWidth="1"/>
    <col min="9206" max="9206" width="47.42578125" style="222" customWidth="1"/>
    <col min="9207" max="9207" width="17.28515625" style="222" customWidth="1"/>
    <col min="9208" max="9208" width="21" style="222" customWidth="1"/>
    <col min="9209" max="9209" width="14.85546875" style="222" customWidth="1"/>
    <col min="9210" max="9210" width="21" style="222" bestFit="1" customWidth="1"/>
    <col min="9211" max="9211" width="13.140625" style="222" customWidth="1"/>
    <col min="9212" max="9212" width="11.7109375" style="222" bestFit="1" customWidth="1"/>
    <col min="9213" max="9213" width="64.85546875" style="222" customWidth="1"/>
    <col min="9214" max="9214" width="23.140625" style="222" customWidth="1"/>
    <col min="9215" max="9458" width="9.140625" style="222"/>
    <col min="9459" max="9459" width="13.85546875" style="222" customWidth="1"/>
    <col min="9460" max="9460" width="33.42578125" style="222" customWidth="1"/>
    <col min="9461" max="9461" width="23.5703125" style="222" bestFit="1" customWidth="1"/>
    <col min="9462" max="9462" width="47.42578125" style="222" customWidth="1"/>
    <col min="9463" max="9463" width="17.28515625" style="222" customWidth="1"/>
    <col min="9464" max="9464" width="21" style="222" customWidth="1"/>
    <col min="9465" max="9465" width="14.85546875" style="222" customWidth="1"/>
    <col min="9466" max="9466" width="21" style="222" bestFit="1" customWidth="1"/>
    <col min="9467" max="9467" width="13.140625" style="222" customWidth="1"/>
    <col min="9468" max="9468" width="11.7109375" style="222" bestFit="1" customWidth="1"/>
    <col min="9469" max="9469" width="64.85546875" style="222" customWidth="1"/>
    <col min="9470" max="9470" width="23.140625" style="222" customWidth="1"/>
    <col min="9471" max="9714" width="9.140625" style="222"/>
    <col min="9715" max="9715" width="13.85546875" style="222" customWidth="1"/>
    <col min="9716" max="9716" width="33.42578125" style="222" customWidth="1"/>
    <col min="9717" max="9717" width="23.5703125" style="222" bestFit="1" customWidth="1"/>
    <col min="9718" max="9718" width="47.42578125" style="222" customWidth="1"/>
    <col min="9719" max="9719" width="17.28515625" style="222" customWidth="1"/>
    <col min="9720" max="9720" width="21" style="222" customWidth="1"/>
    <col min="9721" max="9721" width="14.85546875" style="222" customWidth="1"/>
    <col min="9722" max="9722" width="21" style="222" bestFit="1" customWidth="1"/>
    <col min="9723" max="9723" width="13.140625" style="222" customWidth="1"/>
    <col min="9724" max="9724" width="11.7109375" style="222" bestFit="1" customWidth="1"/>
    <col min="9725" max="9725" width="64.85546875" style="222" customWidth="1"/>
    <col min="9726" max="9726" width="23.140625" style="222" customWidth="1"/>
    <col min="9727" max="9970" width="9.140625" style="222"/>
    <col min="9971" max="9971" width="13.85546875" style="222" customWidth="1"/>
    <col min="9972" max="9972" width="33.42578125" style="222" customWidth="1"/>
    <col min="9973" max="9973" width="23.5703125" style="222" bestFit="1" customWidth="1"/>
    <col min="9974" max="9974" width="47.42578125" style="222" customWidth="1"/>
    <col min="9975" max="9975" width="17.28515625" style="222" customWidth="1"/>
    <col min="9976" max="9976" width="21" style="222" customWidth="1"/>
    <col min="9977" max="9977" width="14.85546875" style="222" customWidth="1"/>
    <col min="9978" max="9978" width="21" style="222" bestFit="1" customWidth="1"/>
    <col min="9979" max="9979" width="13.140625" style="222" customWidth="1"/>
    <col min="9980" max="9980" width="11.7109375" style="222" bestFit="1" customWidth="1"/>
    <col min="9981" max="9981" width="64.85546875" style="222" customWidth="1"/>
    <col min="9982" max="9982" width="23.140625" style="222" customWidth="1"/>
    <col min="9983" max="10226" width="9.140625" style="222"/>
    <col min="10227" max="10227" width="13.85546875" style="222" customWidth="1"/>
    <col min="10228" max="10228" width="33.42578125" style="222" customWidth="1"/>
    <col min="10229" max="10229" width="23.5703125" style="222" bestFit="1" customWidth="1"/>
    <col min="10230" max="10230" width="47.42578125" style="222" customWidth="1"/>
    <col min="10231" max="10231" width="17.28515625" style="222" customWidth="1"/>
    <col min="10232" max="10232" width="21" style="222" customWidth="1"/>
    <col min="10233" max="10233" width="14.85546875" style="222" customWidth="1"/>
    <col min="10234" max="10234" width="21" style="222" bestFit="1" customWidth="1"/>
    <col min="10235" max="10235" width="13.140625" style="222" customWidth="1"/>
    <col min="10236" max="10236" width="11.7109375" style="222" bestFit="1" customWidth="1"/>
    <col min="10237" max="10237" width="64.85546875" style="222" customWidth="1"/>
    <col min="10238" max="10238" width="23.140625" style="222" customWidth="1"/>
    <col min="10239" max="10482" width="9.140625" style="222"/>
    <col min="10483" max="10483" width="13.85546875" style="222" customWidth="1"/>
    <col min="10484" max="10484" width="33.42578125" style="222" customWidth="1"/>
    <col min="10485" max="10485" width="23.5703125" style="222" bestFit="1" customWidth="1"/>
    <col min="10486" max="10486" width="47.42578125" style="222" customWidth="1"/>
    <col min="10487" max="10487" width="17.28515625" style="222" customWidth="1"/>
    <col min="10488" max="10488" width="21" style="222" customWidth="1"/>
    <col min="10489" max="10489" width="14.85546875" style="222" customWidth="1"/>
    <col min="10490" max="10490" width="21" style="222" bestFit="1" customWidth="1"/>
    <col min="10491" max="10491" width="13.140625" style="222" customWidth="1"/>
    <col min="10492" max="10492" width="11.7109375" style="222" bestFit="1" customWidth="1"/>
    <col min="10493" max="10493" width="64.85546875" style="222" customWidth="1"/>
    <col min="10494" max="10494" width="23.140625" style="222" customWidth="1"/>
    <col min="10495" max="10738" width="9.140625" style="222"/>
    <col min="10739" max="10739" width="13.85546875" style="222" customWidth="1"/>
    <col min="10740" max="10740" width="33.42578125" style="222" customWidth="1"/>
    <col min="10741" max="10741" width="23.5703125" style="222" bestFit="1" customWidth="1"/>
    <col min="10742" max="10742" width="47.42578125" style="222" customWidth="1"/>
    <col min="10743" max="10743" width="17.28515625" style="222" customWidth="1"/>
    <col min="10744" max="10744" width="21" style="222" customWidth="1"/>
    <col min="10745" max="10745" width="14.85546875" style="222" customWidth="1"/>
    <col min="10746" max="10746" width="21" style="222" bestFit="1" customWidth="1"/>
    <col min="10747" max="10747" width="13.140625" style="222" customWidth="1"/>
    <col min="10748" max="10748" width="11.7109375" style="222" bestFit="1" customWidth="1"/>
    <col min="10749" max="10749" width="64.85546875" style="222" customWidth="1"/>
    <col min="10750" max="10750" width="23.140625" style="222" customWidth="1"/>
    <col min="10751" max="10994" width="9.140625" style="222"/>
    <col min="10995" max="10995" width="13.85546875" style="222" customWidth="1"/>
    <col min="10996" max="10996" width="33.42578125" style="222" customWidth="1"/>
    <col min="10997" max="10997" width="23.5703125" style="222" bestFit="1" customWidth="1"/>
    <col min="10998" max="10998" width="47.42578125" style="222" customWidth="1"/>
    <col min="10999" max="10999" width="17.28515625" style="222" customWidth="1"/>
    <col min="11000" max="11000" width="21" style="222" customWidth="1"/>
    <col min="11001" max="11001" width="14.85546875" style="222" customWidth="1"/>
    <col min="11002" max="11002" width="21" style="222" bestFit="1" customWidth="1"/>
    <col min="11003" max="11003" width="13.140625" style="222" customWidth="1"/>
    <col min="11004" max="11004" width="11.7109375" style="222" bestFit="1" customWidth="1"/>
    <col min="11005" max="11005" width="64.85546875" style="222" customWidth="1"/>
    <col min="11006" max="11006" width="23.140625" style="222" customWidth="1"/>
    <col min="11007" max="11250" width="9.140625" style="222"/>
    <col min="11251" max="11251" width="13.85546875" style="222" customWidth="1"/>
    <col min="11252" max="11252" width="33.42578125" style="222" customWidth="1"/>
    <col min="11253" max="11253" width="23.5703125" style="222" bestFit="1" customWidth="1"/>
    <col min="11254" max="11254" width="47.42578125" style="222" customWidth="1"/>
    <col min="11255" max="11255" width="17.28515625" style="222" customWidth="1"/>
    <col min="11256" max="11256" width="21" style="222" customWidth="1"/>
    <col min="11257" max="11257" width="14.85546875" style="222" customWidth="1"/>
    <col min="11258" max="11258" width="21" style="222" bestFit="1" customWidth="1"/>
    <col min="11259" max="11259" width="13.140625" style="222" customWidth="1"/>
    <col min="11260" max="11260" width="11.7109375" style="222" bestFit="1" customWidth="1"/>
    <col min="11261" max="11261" width="64.85546875" style="222" customWidth="1"/>
    <col min="11262" max="11262" width="23.140625" style="222" customWidth="1"/>
    <col min="11263" max="11506" width="9.140625" style="222"/>
    <col min="11507" max="11507" width="13.85546875" style="222" customWidth="1"/>
    <col min="11508" max="11508" width="33.42578125" style="222" customWidth="1"/>
    <col min="11509" max="11509" width="23.5703125" style="222" bestFit="1" customWidth="1"/>
    <col min="11510" max="11510" width="47.42578125" style="222" customWidth="1"/>
    <col min="11511" max="11511" width="17.28515625" style="222" customWidth="1"/>
    <col min="11512" max="11512" width="21" style="222" customWidth="1"/>
    <col min="11513" max="11513" width="14.85546875" style="222" customWidth="1"/>
    <col min="11514" max="11514" width="21" style="222" bestFit="1" customWidth="1"/>
    <col min="11515" max="11515" width="13.140625" style="222" customWidth="1"/>
    <col min="11516" max="11516" width="11.7109375" style="222" bestFit="1" customWidth="1"/>
    <col min="11517" max="11517" width="64.85546875" style="222" customWidth="1"/>
    <col min="11518" max="11518" width="23.140625" style="222" customWidth="1"/>
    <col min="11519" max="11762" width="9.140625" style="222"/>
    <col min="11763" max="11763" width="13.85546875" style="222" customWidth="1"/>
    <col min="11764" max="11764" width="33.42578125" style="222" customWidth="1"/>
    <col min="11765" max="11765" width="23.5703125" style="222" bestFit="1" customWidth="1"/>
    <col min="11766" max="11766" width="47.42578125" style="222" customWidth="1"/>
    <col min="11767" max="11767" width="17.28515625" style="222" customWidth="1"/>
    <col min="11768" max="11768" width="21" style="222" customWidth="1"/>
    <col min="11769" max="11769" width="14.85546875" style="222" customWidth="1"/>
    <col min="11770" max="11770" width="21" style="222" bestFit="1" customWidth="1"/>
    <col min="11771" max="11771" width="13.140625" style="222" customWidth="1"/>
    <col min="11772" max="11772" width="11.7109375" style="222" bestFit="1" customWidth="1"/>
    <col min="11773" max="11773" width="64.85546875" style="222" customWidth="1"/>
    <col min="11774" max="11774" width="23.140625" style="222" customWidth="1"/>
    <col min="11775" max="12018" width="9.140625" style="222"/>
    <col min="12019" max="12019" width="13.85546875" style="222" customWidth="1"/>
    <col min="12020" max="12020" width="33.42578125" style="222" customWidth="1"/>
    <col min="12021" max="12021" width="23.5703125" style="222" bestFit="1" customWidth="1"/>
    <col min="12022" max="12022" width="47.42578125" style="222" customWidth="1"/>
    <col min="12023" max="12023" width="17.28515625" style="222" customWidth="1"/>
    <col min="12024" max="12024" width="21" style="222" customWidth="1"/>
    <col min="12025" max="12025" width="14.85546875" style="222" customWidth="1"/>
    <col min="12026" max="12026" width="21" style="222" bestFit="1" customWidth="1"/>
    <col min="12027" max="12027" width="13.140625" style="222" customWidth="1"/>
    <col min="12028" max="12028" width="11.7109375" style="222" bestFit="1" customWidth="1"/>
    <col min="12029" max="12029" width="64.85546875" style="222" customWidth="1"/>
    <col min="12030" max="12030" width="23.140625" style="222" customWidth="1"/>
    <col min="12031" max="12274" width="9.140625" style="222"/>
    <col min="12275" max="12275" width="13.85546875" style="222" customWidth="1"/>
    <col min="12276" max="12276" width="33.42578125" style="222" customWidth="1"/>
    <col min="12277" max="12277" width="23.5703125" style="222" bestFit="1" customWidth="1"/>
    <col min="12278" max="12278" width="47.42578125" style="222" customWidth="1"/>
    <col min="12279" max="12279" width="17.28515625" style="222" customWidth="1"/>
    <col min="12280" max="12280" width="21" style="222" customWidth="1"/>
    <col min="12281" max="12281" width="14.85546875" style="222" customWidth="1"/>
    <col min="12282" max="12282" width="21" style="222" bestFit="1" customWidth="1"/>
    <col min="12283" max="12283" width="13.140625" style="222" customWidth="1"/>
    <col min="12284" max="12284" width="11.7109375" style="222" bestFit="1" customWidth="1"/>
    <col min="12285" max="12285" width="64.85546875" style="222" customWidth="1"/>
    <col min="12286" max="12286" width="23.140625" style="222" customWidth="1"/>
    <col min="12287" max="12530" width="9.140625" style="222"/>
    <col min="12531" max="12531" width="13.85546875" style="222" customWidth="1"/>
    <col min="12532" max="12532" width="33.42578125" style="222" customWidth="1"/>
    <col min="12533" max="12533" width="23.5703125" style="222" bestFit="1" customWidth="1"/>
    <col min="12534" max="12534" width="47.42578125" style="222" customWidth="1"/>
    <col min="12535" max="12535" width="17.28515625" style="222" customWidth="1"/>
    <col min="12536" max="12536" width="21" style="222" customWidth="1"/>
    <col min="12537" max="12537" width="14.85546875" style="222" customWidth="1"/>
    <col min="12538" max="12538" width="21" style="222" bestFit="1" customWidth="1"/>
    <col min="12539" max="12539" width="13.140625" style="222" customWidth="1"/>
    <col min="12540" max="12540" width="11.7109375" style="222" bestFit="1" customWidth="1"/>
    <col min="12541" max="12541" width="64.85546875" style="222" customWidth="1"/>
    <col min="12542" max="12542" width="23.140625" style="222" customWidth="1"/>
    <col min="12543" max="12786" width="9.140625" style="222"/>
    <col min="12787" max="12787" width="13.85546875" style="222" customWidth="1"/>
    <col min="12788" max="12788" width="33.42578125" style="222" customWidth="1"/>
    <col min="12789" max="12789" width="23.5703125" style="222" bestFit="1" customWidth="1"/>
    <col min="12790" max="12790" width="47.42578125" style="222" customWidth="1"/>
    <col min="12791" max="12791" width="17.28515625" style="222" customWidth="1"/>
    <col min="12792" max="12792" width="21" style="222" customWidth="1"/>
    <col min="12793" max="12793" width="14.85546875" style="222" customWidth="1"/>
    <col min="12794" max="12794" width="21" style="222" bestFit="1" customWidth="1"/>
    <col min="12795" max="12795" width="13.140625" style="222" customWidth="1"/>
    <col min="12796" max="12796" width="11.7109375" style="222" bestFit="1" customWidth="1"/>
    <col min="12797" max="12797" width="64.85546875" style="222" customWidth="1"/>
    <col min="12798" max="12798" width="23.140625" style="222" customWidth="1"/>
    <col min="12799" max="13042" width="9.140625" style="222"/>
    <col min="13043" max="13043" width="13.85546875" style="222" customWidth="1"/>
    <col min="13044" max="13044" width="33.42578125" style="222" customWidth="1"/>
    <col min="13045" max="13045" width="23.5703125" style="222" bestFit="1" customWidth="1"/>
    <col min="13046" max="13046" width="47.42578125" style="222" customWidth="1"/>
    <col min="13047" max="13047" width="17.28515625" style="222" customWidth="1"/>
    <col min="13048" max="13048" width="21" style="222" customWidth="1"/>
    <col min="13049" max="13049" width="14.85546875" style="222" customWidth="1"/>
    <col min="13050" max="13050" width="21" style="222" bestFit="1" customWidth="1"/>
    <col min="13051" max="13051" width="13.140625" style="222" customWidth="1"/>
    <col min="13052" max="13052" width="11.7109375" style="222" bestFit="1" customWidth="1"/>
    <col min="13053" max="13053" width="64.85546875" style="222" customWidth="1"/>
    <col min="13054" max="13054" width="23.140625" style="222" customWidth="1"/>
    <col min="13055" max="13298" width="9.140625" style="222"/>
    <col min="13299" max="13299" width="13.85546875" style="222" customWidth="1"/>
    <col min="13300" max="13300" width="33.42578125" style="222" customWidth="1"/>
    <col min="13301" max="13301" width="23.5703125" style="222" bestFit="1" customWidth="1"/>
    <col min="13302" max="13302" width="47.42578125" style="222" customWidth="1"/>
    <col min="13303" max="13303" width="17.28515625" style="222" customWidth="1"/>
    <col min="13304" max="13304" width="21" style="222" customWidth="1"/>
    <col min="13305" max="13305" width="14.85546875" style="222" customWidth="1"/>
    <col min="13306" max="13306" width="21" style="222" bestFit="1" customWidth="1"/>
    <col min="13307" max="13307" width="13.140625" style="222" customWidth="1"/>
    <col min="13308" max="13308" width="11.7109375" style="222" bestFit="1" customWidth="1"/>
    <col min="13309" max="13309" width="64.85546875" style="222" customWidth="1"/>
    <col min="13310" max="13310" width="23.140625" style="222" customWidth="1"/>
    <col min="13311" max="13554" width="9.140625" style="222"/>
    <col min="13555" max="13555" width="13.85546875" style="222" customWidth="1"/>
    <col min="13556" max="13556" width="33.42578125" style="222" customWidth="1"/>
    <col min="13557" max="13557" width="23.5703125" style="222" bestFit="1" customWidth="1"/>
    <col min="13558" max="13558" width="47.42578125" style="222" customWidth="1"/>
    <col min="13559" max="13559" width="17.28515625" style="222" customWidth="1"/>
    <col min="13560" max="13560" width="21" style="222" customWidth="1"/>
    <col min="13561" max="13561" width="14.85546875" style="222" customWidth="1"/>
    <col min="13562" max="13562" width="21" style="222" bestFit="1" customWidth="1"/>
    <col min="13563" max="13563" width="13.140625" style="222" customWidth="1"/>
    <col min="13564" max="13564" width="11.7109375" style="222" bestFit="1" customWidth="1"/>
    <col min="13565" max="13565" width="64.85546875" style="222" customWidth="1"/>
    <col min="13566" max="13566" width="23.140625" style="222" customWidth="1"/>
    <col min="13567" max="13810" width="9.140625" style="222"/>
    <col min="13811" max="13811" width="13.85546875" style="222" customWidth="1"/>
    <col min="13812" max="13812" width="33.42578125" style="222" customWidth="1"/>
    <col min="13813" max="13813" width="23.5703125" style="222" bestFit="1" customWidth="1"/>
    <col min="13814" max="13814" width="47.42578125" style="222" customWidth="1"/>
    <col min="13815" max="13815" width="17.28515625" style="222" customWidth="1"/>
    <col min="13816" max="13816" width="21" style="222" customWidth="1"/>
    <col min="13817" max="13817" width="14.85546875" style="222" customWidth="1"/>
    <col min="13818" max="13818" width="21" style="222" bestFit="1" customWidth="1"/>
    <col min="13819" max="13819" width="13.140625" style="222" customWidth="1"/>
    <col min="13820" max="13820" width="11.7109375" style="222" bestFit="1" customWidth="1"/>
    <col min="13821" max="13821" width="64.85546875" style="222" customWidth="1"/>
    <col min="13822" max="13822" width="23.140625" style="222" customWidth="1"/>
    <col min="13823" max="14066" width="9.140625" style="222"/>
    <col min="14067" max="14067" width="13.85546875" style="222" customWidth="1"/>
    <col min="14068" max="14068" width="33.42578125" style="222" customWidth="1"/>
    <col min="14069" max="14069" width="23.5703125" style="222" bestFit="1" customWidth="1"/>
    <col min="14070" max="14070" width="47.42578125" style="222" customWidth="1"/>
    <col min="14071" max="14071" width="17.28515625" style="222" customWidth="1"/>
    <col min="14072" max="14072" width="21" style="222" customWidth="1"/>
    <col min="14073" max="14073" width="14.85546875" style="222" customWidth="1"/>
    <col min="14074" max="14074" width="21" style="222" bestFit="1" customWidth="1"/>
    <col min="14075" max="14075" width="13.140625" style="222" customWidth="1"/>
    <col min="14076" max="14076" width="11.7109375" style="222" bestFit="1" customWidth="1"/>
    <col min="14077" max="14077" width="64.85546875" style="222" customWidth="1"/>
    <col min="14078" max="14078" width="23.140625" style="222" customWidth="1"/>
    <col min="14079" max="14322" width="9.140625" style="222"/>
    <col min="14323" max="14323" width="13.85546875" style="222" customWidth="1"/>
    <col min="14324" max="14324" width="33.42578125" style="222" customWidth="1"/>
    <col min="14325" max="14325" width="23.5703125" style="222" bestFit="1" customWidth="1"/>
    <col min="14326" max="14326" width="47.42578125" style="222" customWidth="1"/>
    <col min="14327" max="14327" width="17.28515625" style="222" customWidth="1"/>
    <col min="14328" max="14328" width="21" style="222" customWidth="1"/>
    <col min="14329" max="14329" width="14.85546875" style="222" customWidth="1"/>
    <col min="14330" max="14330" width="21" style="222" bestFit="1" customWidth="1"/>
    <col min="14331" max="14331" width="13.140625" style="222" customWidth="1"/>
    <col min="14332" max="14332" width="11.7109375" style="222" bestFit="1" customWidth="1"/>
    <col min="14333" max="14333" width="64.85546875" style="222" customWidth="1"/>
    <col min="14334" max="14334" width="23.140625" style="222" customWidth="1"/>
    <col min="14335" max="14578" width="9.140625" style="222"/>
    <col min="14579" max="14579" width="13.85546875" style="222" customWidth="1"/>
    <col min="14580" max="14580" width="33.42578125" style="222" customWidth="1"/>
    <col min="14581" max="14581" width="23.5703125" style="222" bestFit="1" customWidth="1"/>
    <col min="14582" max="14582" width="47.42578125" style="222" customWidth="1"/>
    <col min="14583" max="14583" width="17.28515625" style="222" customWidth="1"/>
    <col min="14584" max="14584" width="21" style="222" customWidth="1"/>
    <col min="14585" max="14585" width="14.85546875" style="222" customWidth="1"/>
    <col min="14586" max="14586" width="21" style="222" bestFit="1" customWidth="1"/>
    <col min="14587" max="14587" width="13.140625" style="222" customWidth="1"/>
    <col min="14588" max="14588" width="11.7109375" style="222" bestFit="1" customWidth="1"/>
    <col min="14589" max="14589" width="64.85546875" style="222" customWidth="1"/>
    <col min="14590" max="14590" width="23.140625" style="222" customWidth="1"/>
    <col min="14591" max="14834" width="9.140625" style="222"/>
    <col min="14835" max="14835" width="13.85546875" style="222" customWidth="1"/>
    <col min="14836" max="14836" width="33.42578125" style="222" customWidth="1"/>
    <col min="14837" max="14837" width="23.5703125" style="222" bestFit="1" customWidth="1"/>
    <col min="14838" max="14838" width="47.42578125" style="222" customWidth="1"/>
    <col min="14839" max="14839" width="17.28515625" style="222" customWidth="1"/>
    <col min="14840" max="14840" width="21" style="222" customWidth="1"/>
    <col min="14841" max="14841" width="14.85546875" style="222" customWidth="1"/>
    <col min="14842" max="14842" width="21" style="222" bestFit="1" customWidth="1"/>
    <col min="14843" max="14843" width="13.140625" style="222" customWidth="1"/>
    <col min="14844" max="14844" width="11.7109375" style="222" bestFit="1" customWidth="1"/>
    <col min="14845" max="14845" width="64.85546875" style="222" customWidth="1"/>
    <col min="14846" max="14846" width="23.140625" style="222" customWidth="1"/>
    <col min="14847" max="15090" width="9.140625" style="222"/>
    <col min="15091" max="15091" width="13.85546875" style="222" customWidth="1"/>
    <col min="15092" max="15092" width="33.42578125" style="222" customWidth="1"/>
    <col min="15093" max="15093" width="23.5703125" style="222" bestFit="1" customWidth="1"/>
    <col min="15094" max="15094" width="47.42578125" style="222" customWidth="1"/>
    <col min="15095" max="15095" width="17.28515625" style="222" customWidth="1"/>
    <col min="15096" max="15096" width="21" style="222" customWidth="1"/>
    <col min="15097" max="15097" width="14.85546875" style="222" customWidth="1"/>
    <col min="15098" max="15098" width="21" style="222" bestFit="1" customWidth="1"/>
    <col min="15099" max="15099" width="13.140625" style="222" customWidth="1"/>
    <col min="15100" max="15100" width="11.7109375" style="222" bestFit="1" customWidth="1"/>
    <col min="15101" max="15101" width="64.85546875" style="222" customWidth="1"/>
    <col min="15102" max="15102" width="23.140625" style="222" customWidth="1"/>
    <col min="15103" max="15346" width="9.140625" style="222"/>
    <col min="15347" max="15347" width="13.85546875" style="222" customWidth="1"/>
    <col min="15348" max="15348" width="33.42578125" style="222" customWidth="1"/>
    <col min="15349" max="15349" width="23.5703125" style="222" bestFit="1" customWidth="1"/>
    <col min="15350" max="15350" width="47.42578125" style="222" customWidth="1"/>
    <col min="15351" max="15351" width="17.28515625" style="222" customWidth="1"/>
    <col min="15352" max="15352" width="21" style="222" customWidth="1"/>
    <col min="15353" max="15353" width="14.85546875" style="222" customWidth="1"/>
    <col min="15354" max="15354" width="21" style="222" bestFit="1" customWidth="1"/>
    <col min="15355" max="15355" width="13.140625" style="222" customWidth="1"/>
    <col min="15356" max="15356" width="11.7109375" style="222" bestFit="1" customWidth="1"/>
    <col min="15357" max="15357" width="64.85546875" style="222" customWidth="1"/>
    <col min="15358" max="15358" width="23.140625" style="222" customWidth="1"/>
    <col min="15359" max="15602" width="9.140625" style="222"/>
    <col min="15603" max="15603" width="13.85546875" style="222" customWidth="1"/>
    <col min="15604" max="15604" width="33.42578125" style="222" customWidth="1"/>
    <col min="15605" max="15605" width="23.5703125" style="222" bestFit="1" customWidth="1"/>
    <col min="15606" max="15606" width="47.42578125" style="222" customWidth="1"/>
    <col min="15607" max="15607" width="17.28515625" style="222" customWidth="1"/>
    <col min="15608" max="15608" width="21" style="222" customWidth="1"/>
    <col min="15609" max="15609" width="14.85546875" style="222" customWidth="1"/>
    <col min="15610" max="15610" width="21" style="222" bestFit="1" customWidth="1"/>
    <col min="15611" max="15611" width="13.140625" style="222" customWidth="1"/>
    <col min="15612" max="15612" width="11.7109375" style="222" bestFit="1" customWidth="1"/>
    <col min="15613" max="15613" width="64.85546875" style="222" customWidth="1"/>
    <col min="15614" max="15614" width="23.140625" style="222" customWidth="1"/>
    <col min="15615" max="15858" width="9.140625" style="222"/>
    <col min="15859" max="15859" width="13.85546875" style="222" customWidth="1"/>
    <col min="15860" max="15860" width="33.42578125" style="222" customWidth="1"/>
    <col min="15861" max="15861" width="23.5703125" style="222" bestFit="1" customWidth="1"/>
    <col min="15862" max="15862" width="47.42578125" style="222" customWidth="1"/>
    <col min="15863" max="15863" width="17.28515625" style="222" customWidth="1"/>
    <col min="15864" max="15864" width="21" style="222" customWidth="1"/>
    <col min="15865" max="15865" width="14.85546875" style="222" customWidth="1"/>
    <col min="15866" max="15866" width="21" style="222" bestFit="1" customWidth="1"/>
    <col min="15867" max="15867" width="13.140625" style="222" customWidth="1"/>
    <col min="15868" max="15868" width="11.7109375" style="222" bestFit="1" customWidth="1"/>
    <col min="15869" max="15869" width="64.85546875" style="222" customWidth="1"/>
    <col min="15870" max="15870" width="23.140625" style="222" customWidth="1"/>
    <col min="15871" max="16114" width="9.140625" style="222"/>
    <col min="16115" max="16115" width="13.85546875" style="222" customWidth="1"/>
    <col min="16116" max="16116" width="33.42578125" style="222" customWidth="1"/>
    <col min="16117" max="16117" width="23.5703125" style="222" bestFit="1" customWidth="1"/>
    <col min="16118" max="16118" width="47.42578125" style="222" customWidth="1"/>
    <col min="16119" max="16119" width="17.28515625" style="222" customWidth="1"/>
    <col min="16120" max="16120" width="21" style="222" customWidth="1"/>
    <col min="16121" max="16121" width="14.85546875" style="222" customWidth="1"/>
    <col min="16122" max="16122" width="21" style="222" bestFit="1" customWidth="1"/>
    <col min="16123" max="16123" width="13.140625" style="222" customWidth="1"/>
    <col min="16124" max="16124" width="11.7109375" style="222" bestFit="1" customWidth="1"/>
    <col min="16125" max="16125" width="64.85546875" style="222" customWidth="1"/>
    <col min="16126" max="16126" width="23.140625" style="222" customWidth="1"/>
    <col min="16127" max="16384" width="9.140625" style="222"/>
  </cols>
  <sheetData>
    <row r="1" spans="1:11" ht="19.5" customHeight="1" x14ac:dyDescent="0.3">
      <c r="A1" s="214" t="s">
        <v>215</v>
      </c>
      <c r="B1" s="215"/>
      <c r="C1" s="188"/>
      <c r="D1" s="188"/>
      <c r="E1" s="216"/>
      <c r="F1" s="217"/>
      <c r="G1" s="218"/>
      <c r="H1" s="219"/>
      <c r="I1" s="220"/>
      <c r="J1" s="220"/>
      <c r="K1" s="221"/>
    </row>
    <row r="2" spans="1:11" x14ac:dyDescent="0.25">
      <c r="A2" s="188"/>
      <c r="B2" s="215"/>
      <c r="C2" s="188"/>
      <c r="D2" s="188"/>
      <c r="E2" s="216"/>
      <c r="F2" s="217"/>
      <c r="G2" s="223"/>
      <c r="H2" s="224"/>
      <c r="I2" s="225"/>
      <c r="J2" s="226"/>
      <c r="K2" s="188"/>
    </row>
    <row r="3" spans="1:11" s="227" customFormat="1" ht="15" customHeight="1" x14ac:dyDescent="0.2">
      <c r="A3" s="347" t="s">
        <v>216</v>
      </c>
      <c r="B3" s="347" t="s">
        <v>217</v>
      </c>
      <c r="C3" s="347" t="s">
        <v>218</v>
      </c>
      <c r="D3" s="347" t="s">
        <v>219</v>
      </c>
      <c r="E3" s="353" t="s">
        <v>220</v>
      </c>
      <c r="F3" s="348" t="s">
        <v>154</v>
      </c>
      <c r="G3" s="347" t="s">
        <v>221</v>
      </c>
      <c r="H3" s="348" t="s">
        <v>208</v>
      </c>
      <c r="I3" s="349" t="s">
        <v>222</v>
      </c>
      <c r="J3" s="349"/>
      <c r="K3" s="350" t="s">
        <v>223</v>
      </c>
    </row>
    <row r="4" spans="1:11" s="227" customFormat="1" ht="15" customHeight="1" x14ac:dyDescent="0.2">
      <c r="A4" s="347"/>
      <c r="B4" s="347"/>
      <c r="C4" s="347"/>
      <c r="D4" s="347"/>
      <c r="E4" s="353"/>
      <c r="F4" s="348"/>
      <c r="G4" s="347"/>
      <c r="H4" s="348"/>
      <c r="I4" s="228" t="s">
        <v>224</v>
      </c>
      <c r="J4" s="228" t="s">
        <v>225</v>
      </c>
      <c r="K4" s="350"/>
    </row>
    <row r="5" spans="1:11" s="227" customFormat="1" ht="15" customHeight="1" x14ac:dyDescent="0.25">
      <c r="A5" s="229">
        <v>8</v>
      </c>
      <c r="B5" s="230" t="s">
        <v>226</v>
      </c>
      <c r="C5" s="231" t="s">
        <v>227</v>
      </c>
      <c r="D5" s="231" t="s">
        <v>228</v>
      </c>
      <c r="E5" s="232">
        <v>32758</v>
      </c>
      <c r="F5" s="233">
        <v>1533875.64</v>
      </c>
      <c r="G5" s="234" t="s">
        <v>229</v>
      </c>
      <c r="H5" s="235">
        <v>230081.55</v>
      </c>
      <c r="I5" s="232">
        <v>36525</v>
      </c>
      <c r="J5" s="236">
        <v>47299</v>
      </c>
      <c r="K5" s="231" t="s">
        <v>230</v>
      </c>
    </row>
    <row r="6" spans="1:11" s="227" customFormat="1" ht="15" customHeight="1" x14ac:dyDescent="0.25">
      <c r="A6" s="237">
        <v>12</v>
      </c>
      <c r="B6" s="238" t="s">
        <v>226</v>
      </c>
      <c r="C6" s="237" t="s">
        <v>227</v>
      </c>
      <c r="D6" s="238" t="s">
        <v>231</v>
      </c>
      <c r="E6" s="239">
        <v>33735</v>
      </c>
      <c r="F6" s="240">
        <v>2556459.41</v>
      </c>
      <c r="G6" s="241" t="s">
        <v>229</v>
      </c>
      <c r="H6" s="242">
        <v>644227.61</v>
      </c>
      <c r="I6" s="239">
        <v>37621</v>
      </c>
      <c r="J6" s="239">
        <v>48395</v>
      </c>
      <c r="K6" s="243" t="s">
        <v>232</v>
      </c>
    </row>
    <row r="7" spans="1:11" s="227" customFormat="1" ht="15" customHeight="1" x14ac:dyDescent="0.25">
      <c r="A7" s="244">
        <v>17</v>
      </c>
      <c r="B7" s="245" t="s">
        <v>233</v>
      </c>
      <c r="C7" s="246" t="s">
        <v>234</v>
      </c>
      <c r="D7" s="246" t="s">
        <v>235</v>
      </c>
      <c r="E7" s="247">
        <v>33780</v>
      </c>
      <c r="F7" s="248">
        <v>29999757.859999999</v>
      </c>
      <c r="G7" s="249" t="s">
        <v>236</v>
      </c>
      <c r="H7" s="250">
        <v>8999942.8599999994</v>
      </c>
      <c r="I7" s="247">
        <v>37483</v>
      </c>
      <c r="J7" s="251">
        <v>48259</v>
      </c>
      <c r="K7" s="246" t="s">
        <v>230</v>
      </c>
    </row>
    <row r="8" spans="1:11" s="227" customFormat="1" ht="15" customHeight="1" x14ac:dyDescent="0.25">
      <c r="A8" s="237">
        <v>18</v>
      </c>
      <c r="B8" s="238" t="s">
        <v>233</v>
      </c>
      <c r="C8" s="237" t="s">
        <v>234</v>
      </c>
      <c r="D8" s="238" t="s">
        <v>237</v>
      </c>
      <c r="E8" s="239">
        <v>34030</v>
      </c>
      <c r="F8" s="240">
        <v>1800000</v>
      </c>
      <c r="G8" s="241" t="s">
        <v>236</v>
      </c>
      <c r="H8" s="242">
        <v>576000</v>
      </c>
      <c r="I8" s="239">
        <v>37787</v>
      </c>
      <c r="J8" s="239">
        <v>48563</v>
      </c>
      <c r="K8" s="243" t="s">
        <v>238</v>
      </c>
    </row>
    <row r="9" spans="1:11" s="227" customFormat="1" ht="15" customHeight="1" x14ac:dyDescent="0.25">
      <c r="A9" s="244">
        <v>19</v>
      </c>
      <c r="B9" s="245" t="s">
        <v>233</v>
      </c>
      <c r="C9" s="246" t="s">
        <v>234</v>
      </c>
      <c r="D9" s="246" t="s">
        <v>239</v>
      </c>
      <c r="E9" s="247">
        <v>34242</v>
      </c>
      <c r="F9" s="248">
        <v>3606062.89</v>
      </c>
      <c r="G9" s="249" t="s">
        <v>236</v>
      </c>
      <c r="H9" s="250">
        <v>1298200.8899999999</v>
      </c>
      <c r="I9" s="247">
        <v>38032</v>
      </c>
      <c r="J9" s="251">
        <v>48806</v>
      </c>
      <c r="K9" s="246" t="s">
        <v>240</v>
      </c>
    </row>
    <row r="10" spans="1:11" s="227" customFormat="1" ht="15" customHeight="1" x14ac:dyDescent="0.25">
      <c r="A10" s="237">
        <v>20</v>
      </c>
      <c r="B10" s="238" t="s">
        <v>233</v>
      </c>
      <c r="C10" s="237" t="s">
        <v>234</v>
      </c>
      <c r="D10" s="238" t="s">
        <v>241</v>
      </c>
      <c r="E10" s="239">
        <v>34242</v>
      </c>
      <c r="F10" s="240">
        <v>3829701.79</v>
      </c>
      <c r="G10" s="241" t="s">
        <v>236</v>
      </c>
      <c r="H10" s="242">
        <v>1378693.79</v>
      </c>
      <c r="I10" s="239">
        <v>38032</v>
      </c>
      <c r="J10" s="239">
        <v>48806</v>
      </c>
      <c r="K10" s="243" t="s">
        <v>240</v>
      </c>
    </row>
    <row r="11" spans="1:11" s="227" customFormat="1" ht="15" customHeight="1" x14ac:dyDescent="0.25">
      <c r="A11" s="244">
        <v>21</v>
      </c>
      <c r="B11" s="245" t="s">
        <v>233</v>
      </c>
      <c r="C11" s="246" t="s">
        <v>234</v>
      </c>
      <c r="D11" s="246" t="s">
        <v>242</v>
      </c>
      <c r="E11" s="247">
        <v>34157</v>
      </c>
      <c r="F11" s="248">
        <v>13144418.82</v>
      </c>
      <c r="G11" s="249" t="s">
        <v>236</v>
      </c>
      <c r="H11" s="250">
        <v>4469114.82</v>
      </c>
      <c r="I11" s="247">
        <v>37817</v>
      </c>
      <c r="J11" s="251">
        <v>48594</v>
      </c>
      <c r="K11" s="246" t="s">
        <v>243</v>
      </c>
    </row>
    <row r="12" spans="1:11" s="227" customFormat="1" ht="15" customHeight="1" x14ac:dyDescent="0.25">
      <c r="A12" s="237">
        <v>22</v>
      </c>
      <c r="B12" s="238" t="s">
        <v>233</v>
      </c>
      <c r="C12" s="237" t="s">
        <v>234</v>
      </c>
      <c r="D12" s="238" t="s">
        <v>244</v>
      </c>
      <c r="E12" s="239">
        <v>34127</v>
      </c>
      <c r="F12" s="240">
        <v>2885019.21</v>
      </c>
      <c r="G12" s="241" t="s">
        <v>236</v>
      </c>
      <c r="H12" s="242">
        <v>980919.21</v>
      </c>
      <c r="I12" s="239">
        <v>37848</v>
      </c>
      <c r="J12" s="239">
        <v>48625</v>
      </c>
      <c r="K12" s="243" t="s">
        <v>230</v>
      </c>
    </row>
    <row r="13" spans="1:11" s="227" customFormat="1" ht="15" customHeight="1" x14ac:dyDescent="0.25">
      <c r="A13" s="244">
        <v>23</v>
      </c>
      <c r="B13" s="245" t="s">
        <v>233</v>
      </c>
      <c r="C13" s="246" t="s">
        <v>234</v>
      </c>
      <c r="D13" s="246" t="s">
        <v>245</v>
      </c>
      <c r="E13" s="247">
        <v>34166</v>
      </c>
      <c r="F13" s="248">
        <v>10322589.640000001</v>
      </c>
      <c r="G13" s="249" t="s">
        <v>236</v>
      </c>
      <c r="H13" s="250">
        <v>3509716.64</v>
      </c>
      <c r="I13" s="247">
        <v>37848</v>
      </c>
      <c r="J13" s="251">
        <v>48625</v>
      </c>
      <c r="K13" s="246" t="s">
        <v>246</v>
      </c>
    </row>
    <row r="14" spans="1:11" s="227" customFormat="1" ht="15" customHeight="1" x14ac:dyDescent="0.25">
      <c r="A14" s="237">
        <v>24</v>
      </c>
      <c r="B14" s="238" t="s">
        <v>233</v>
      </c>
      <c r="C14" s="237" t="s">
        <v>234</v>
      </c>
      <c r="D14" s="238" t="s">
        <v>247</v>
      </c>
      <c r="E14" s="239">
        <v>34157</v>
      </c>
      <c r="F14" s="240">
        <v>12995348.25</v>
      </c>
      <c r="G14" s="241" t="s">
        <v>236</v>
      </c>
      <c r="H14" s="242">
        <v>4418450.25</v>
      </c>
      <c r="I14" s="239">
        <v>37848</v>
      </c>
      <c r="J14" s="239">
        <v>48625</v>
      </c>
      <c r="K14" s="243" t="s">
        <v>246</v>
      </c>
    </row>
    <row r="15" spans="1:11" s="227" customFormat="1" ht="15" customHeight="1" x14ac:dyDescent="0.25">
      <c r="A15" s="244">
        <v>29</v>
      </c>
      <c r="B15" s="245" t="s">
        <v>233</v>
      </c>
      <c r="C15" s="246" t="s">
        <v>234</v>
      </c>
      <c r="D15" s="246" t="s">
        <v>248</v>
      </c>
      <c r="E15" s="247">
        <v>34521</v>
      </c>
      <c r="F15" s="248">
        <v>6622130.3799999999</v>
      </c>
      <c r="G15" s="249" t="s">
        <v>236</v>
      </c>
      <c r="H15" s="250">
        <v>2516428.38</v>
      </c>
      <c r="I15" s="247">
        <v>38275</v>
      </c>
      <c r="J15" s="251">
        <v>49049</v>
      </c>
      <c r="K15" s="246" t="s">
        <v>249</v>
      </c>
    </row>
    <row r="16" spans="1:11" s="227" customFormat="1" ht="15" customHeight="1" x14ac:dyDescent="0.25">
      <c r="A16" s="237">
        <v>30</v>
      </c>
      <c r="B16" s="238" t="s">
        <v>250</v>
      </c>
      <c r="C16" s="237" t="s">
        <v>251</v>
      </c>
      <c r="D16" s="238" t="s">
        <v>252</v>
      </c>
      <c r="E16" s="239">
        <v>34381</v>
      </c>
      <c r="F16" s="240">
        <v>8027333.21</v>
      </c>
      <c r="G16" s="241" t="s">
        <v>236</v>
      </c>
      <c r="H16" s="242">
        <v>3812969.21</v>
      </c>
      <c r="I16" s="239">
        <v>38001</v>
      </c>
      <c r="J16" s="239">
        <v>52427</v>
      </c>
      <c r="K16" s="243" t="s">
        <v>253</v>
      </c>
    </row>
    <row r="17" spans="1:11" s="227" customFormat="1" ht="15" customHeight="1" x14ac:dyDescent="0.25">
      <c r="A17" s="244">
        <v>31</v>
      </c>
      <c r="B17" s="245" t="s">
        <v>233</v>
      </c>
      <c r="C17" s="246" t="s">
        <v>234</v>
      </c>
      <c r="D17" s="246" t="s">
        <v>254</v>
      </c>
      <c r="E17" s="247">
        <v>34586</v>
      </c>
      <c r="F17" s="248">
        <v>7100000</v>
      </c>
      <c r="G17" s="249" t="s">
        <v>236</v>
      </c>
      <c r="H17" s="250">
        <v>2840000</v>
      </c>
      <c r="I17" s="247">
        <v>38398</v>
      </c>
      <c r="J17" s="251">
        <v>49171</v>
      </c>
      <c r="K17" s="246" t="s">
        <v>243</v>
      </c>
    </row>
    <row r="18" spans="1:11" s="227" customFormat="1" ht="15" customHeight="1" x14ac:dyDescent="0.25">
      <c r="A18" s="237">
        <v>32</v>
      </c>
      <c r="B18" s="238" t="s">
        <v>233</v>
      </c>
      <c r="C18" s="237" t="s">
        <v>234</v>
      </c>
      <c r="D18" s="238" t="s">
        <v>255</v>
      </c>
      <c r="E18" s="239">
        <v>34499</v>
      </c>
      <c r="F18" s="240">
        <v>8224915.25</v>
      </c>
      <c r="G18" s="241" t="s">
        <v>236</v>
      </c>
      <c r="H18" s="242">
        <v>3125477.25</v>
      </c>
      <c r="I18" s="239">
        <v>38200</v>
      </c>
      <c r="J18" s="239">
        <v>48976</v>
      </c>
      <c r="K18" s="243" t="s">
        <v>256</v>
      </c>
    </row>
    <row r="19" spans="1:11" s="227" customFormat="1" ht="15" customHeight="1" x14ac:dyDescent="0.25">
      <c r="A19" s="244">
        <v>33</v>
      </c>
      <c r="B19" s="245" t="s">
        <v>233</v>
      </c>
      <c r="C19" s="246" t="s">
        <v>234</v>
      </c>
      <c r="D19" s="246" t="s">
        <v>257</v>
      </c>
      <c r="E19" s="247">
        <v>34568</v>
      </c>
      <c r="F19" s="248">
        <v>2335721</v>
      </c>
      <c r="G19" s="249" t="s">
        <v>236</v>
      </c>
      <c r="H19" s="250">
        <v>934340.98499999999</v>
      </c>
      <c r="I19" s="247">
        <v>38353</v>
      </c>
      <c r="J19" s="251">
        <v>49126</v>
      </c>
      <c r="K19" s="246" t="s">
        <v>230</v>
      </c>
    </row>
    <row r="20" spans="1:11" s="227" customFormat="1" ht="15" customHeight="1" x14ac:dyDescent="0.25">
      <c r="A20" s="237">
        <v>34</v>
      </c>
      <c r="B20" s="238" t="s">
        <v>233</v>
      </c>
      <c r="C20" s="237" t="s">
        <v>234</v>
      </c>
      <c r="D20" s="238" t="s">
        <v>258</v>
      </c>
      <c r="E20" s="239">
        <v>34568</v>
      </c>
      <c r="F20" s="240">
        <v>10600000</v>
      </c>
      <c r="G20" s="241" t="s">
        <v>236</v>
      </c>
      <c r="H20" s="242">
        <v>4240000</v>
      </c>
      <c r="I20" s="239">
        <v>38353</v>
      </c>
      <c r="J20" s="239">
        <v>49126</v>
      </c>
      <c r="K20" s="243" t="s">
        <v>230</v>
      </c>
    </row>
    <row r="21" spans="1:11" s="227" customFormat="1" ht="15" customHeight="1" x14ac:dyDescent="0.25">
      <c r="A21" s="244">
        <v>36</v>
      </c>
      <c r="B21" s="245" t="s">
        <v>233</v>
      </c>
      <c r="C21" s="246" t="s">
        <v>234</v>
      </c>
      <c r="D21" s="246" t="s">
        <v>259</v>
      </c>
      <c r="E21" s="247">
        <v>34654</v>
      </c>
      <c r="F21" s="248">
        <v>8600000</v>
      </c>
      <c r="G21" s="249" t="s">
        <v>236</v>
      </c>
      <c r="H21" s="250">
        <v>3440000</v>
      </c>
      <c r="I21" s="247">
        <v>38367</v>
      </c>
      <c r="J21" s="251">
        <v>49140</v>
      </c>
      <c r="K21" s="246" t="s">
        <v>260</v>
      </c>
    </row>
    <row r="22" spans="1:11" s="227" customFormat="1" ht="15" customHeight="1" x14ac:dyDescent="0.25">
      <c r="A22" s="237">
        <v>38</v>
      </c>
      <c r="B22" s="238" t="s">
        <v>233</v>
      </c>
      <c r="C22" s="237" t="s">
        <v>234</v>
      </c>
      <c r="D22" s="238" t="s">
        <v>261</v>
      </c>
      <c r="E22" s="239">
        <v>34751</v>
      </c>
      <c r="F22" s="240">
        <v>3951344.12</v>
      </c>
      <c r="G22" s="241" t="s">
        <v>236</v>
      </c>
      <c r="H22" s="242">
        <v>1580563.6429999999</v>
      </c>
      <c r="I22" s="239">
        <v>38504</v>
      </c>
      <c r="J22" s="239">
        <v>49279</v>
      </c>
      <c r="K22" s="243" t="s">
        <v>262</v>
      </c>
    </row>
    <row r="23" spans="1:11" s="227" customFormat="1" ht="15" customHeight="1" x14ac:dyDescent="0.25">
      <c r="A23" s="244">
        <v>40</v>
      </c>
      <c r="B23" s="245" t="s">
        <v>233</v>
      </c>
      <c r="C23" s="246" t="s">
        <v>234</v>
      </c>
      <c r="D23" s="246" t="s">
        <v>263</v>
      </c>
      <c r="E23" s="247">
        <v>34760</v>
      </c>
      <c r="F23" s="248">
        <v>3378641.03</v>
      </c>
      <c r="G23" s="249" t="s">
        <v>236</v>
      </c>
      <c r="H23" s="250">
        <v>1351481.03</v>
      </c>
      <c r="I23" s="247">
        <v>38504</v>
      </c>
      <c r="J23" s="251">
        <v>49279</v>
      </c>
      <c r="K23" s="246" t="s">
        <v>264</v>
      </c>
    </row>
    <row r="24" spans="1:11" s="227" customFormat="1" ht="15" customHeight="1" x14ac:dyDescent="0.25">
      <c r="A24" s="237">
        <v>41</v>
      </c>
      <c r="B24" s="238" t="s">
        <v>250</v>
      </c>
      <c r="C24" s="237" t="s">
        <v>251</v>
      </c>
      <c r="D24" s="238" t="s">
        <v>265</v>
      </c>
      <c r="E24" s="239">
        <v>34794</v>
      </c>
      <c r="F24" s="240">
        <v>6100000</v>
      </c>
      <c r="G24" s="241" t="s">
        <v>236</v>
      </c>
      <c r="H24" s="242">
        <v>2033360</v>
      </c>
      <c r="I24" s="239">
        <v>38457</v>
      </c>
      <c r="J24" s="239">
        <v>49232</v>
      </c>
      <c r="K24" s="243" t="s">
        <v>266</v>
      </c>
    </row>
    <row r="25" spans="1:11" s="227" customFormat="1" ht="15" customHeight="1" x14ac:dyDescent="0.25">
      <c r="A25" s="244">
        <v>45</v>
      </c>
      <c r="B25" s="245" t="s">
        <v>267</v>
      </c>
      <c r="C25" s="246" t="s">
        <v>268</v>
      </c>
      <c r="D25" s="246" t="s">
        <v>269</v>
      </c>
      <c r="E25" s="247">
        <v>34497</v>
      </c>
      <c r="F25" s="248">
        <v>2000000</v>
      </c>
      <c r="G25" s="249" t="s">
        <v>270</v>
      </c>
      <c r="H25" s="250">
        <v>1858225</v>
      </c>
      <c r="I25" s="247">
        <v>36707</v>
      </c>
      <c r="J25" s="251">
        <v>38533</v>
      </c>
      <c r="K25" s="246" t="s">
        <v>271</v>
      </c>
    </row>
    <row r="26" spans="1:11" s="227" customFormat="1" ht="15" customHeight="1" x14ac:dyDescent="0.25">
      <c r="A26" s="237">
        <v>55</v>
      </c>
      <c r="B26" s="238" t="s">
        <v>233</v>
      </c>
      <c r="C26" s="237" t="s">
        <v>234</v>
      </c>
      <c r="D26" s="238" t="s">
        <v>272</v>
      </c>
      <c r="E26" s="239">
        <v>34922</v>
      </c>
      <c r="F26" s="240">
        <v>2521082.75</v>
      </c>
      <c r="G26" s="241" t="s">
        <v>236</v>
      </c>
      <c r="H26" s="242">
        <v>1058883.75</v>
      </c>
      <c r="I26" s="239">
        <v>38701</v>
      </c>
      <c r="J26" s="239">
        <v>49475</v>
      </c>
      <c r="K26" s="243" t="s">
        <v>262</v>
      </c>
    </row>
    <row r="27" spans="1:11" s="227" customFormat="1" ht="15" customHeight="1" x14ac:dyDescent="0.25">
      <c r="A27" s="244">
        <v>57</v>
      </c>
      <c r="B27" s="245" t="s">
        <v>233</v>
      </c>
      <c r="C27" s="246" t="s">
        <v>234</v>
      </c>
      <c r="D27" s="246" t="s">
        <v>273</v>
      </c>
      <c r="E27" s="247">
        <v>34893</v>
      </c>
      <c r="F27" s="248">
        <v>9904164.4600000009</v>
      </c>
      <c r="G27" s="249" t="s">
        <v>236</v>
      </c>
      <c r="H27" s="250">
        <v>3961684.46</v>
      </c>
      <c r="I27" s="247">
        <v>38518</v>
      </c>
      <c r="J27" s="251">
        <v>49293</v>
      </c>
      <c r="K27" s="246" t="s">
        <v>246</v>
      </c>
    </row>
    <row r="28" spans="1:11" s="227" customFormat="1" ht="15" customHeight="1" x14ac:dyDescent="0.25">
      <c r="A28" s="237">
        <v>62</v>
      </c>
      <c r="B28" s="238" t="s">
        <v>226</v>
      </c>
      <c r="C28" s="237" t="s">
        <v>227</v>
      </c>
      <c r="D28" s="238" t="s">
        <v>274</v>
      </c>
      <c r="E28" s="239">
        <v>34996</v>
      </c>
      <c r="F28" s="240">
        <v>3579043.16</v>
      </c>
      <c r="G28" s="241" t="s">
        <v>229</v>
      </c>
      <c r="H28" s="242">
        <v>1293568.71</v>
      </c>
      <c r="I28" s="239">
        <v>38716</v>
      </c>
      <c r="J28" s="239">
        <v>49673</v>
      </c>
      <c r="K28" s="243" t="s">
        <v>230</v>
      </c>
    </row>
    <row r="29" spans="1:11" s="227" customFormat="1" ht="15" customHeight="1" x14ac:dyDescent="0.25">
      <c r="A29" s="244">
        <v>63</v>
      </c>
      <c r="B29" s="245" t="s">
        <v>233</v>
      </c>
      <c r="C29" s="246" t="s">
        <v>234</v>
      </c>
      <c r="D29" s="246" t="s">
        <v>275</v>
      </c>
      <c r="E29" s="247">
        <v>35043</v>
      </c>
      <c r="F29" s="248">
        <v>3486514.76</v>
      </c>
      <c r="G29" s="249" t="s">
        <v>236</v>
      </c>
      <c r="H29" s="250">
        <v>1534074.76</v>
      </c>
      <c r="I29" s="247">
        <v>38777</v>
      </c>
      <c r="J29" s="251">
        <v>49553</v>
      </c>
      <c r="K29" s="246" t="s">
        <v>276</v>
      </c>
    </row>
    <row r="30" spans="1:11" s="227" customFormat="1" ht="15" customHeight="1" x14ac:dyDescent="0.25">
      <c r="A30" s="237">
        <v>64</v>
      </c>
      <c r="B30" s="238" t="s">
        <v>233</v>
      </c>
      <c r="C30" s="237" t="s">
        <v>234</v>
      </c>
      <c r="D30" s="238" t="s">
        <v>277</v>
      </c>
      <c r="E30" s="239">
        <v>35188</v>
      </c>
      <c r="F30" s="240">
        <v>5500000</v>
      </c>
      <c r="G30" s="241" t="s">
        <v>236</v>
      </c>
      <c r="H30" s="242">
        <v>2420000</v>
      </c>
      <c r="I30" s="239">
        <v>38883</v>
      </c>
      <c r="J30" s="239">
        <v>49658</v>
      </c>
      <c r="K30" s="243" t="s">
        <v>278</v>
      </c>
    </row>
    <row r="31" spans="1:11" s="227" customFormat="1" ht="15" customHeight="1" x14ac:dyDescent="0.25">
      <c r="A31" s="244">
        <v>65</v>
      </c>
      <c r="B31" s="245" t="s">
        <v>233</v>
      </c>
      <c r="C31" s="246" t="s">
        <v>234</v>
      </c>
      <c r="D31" s="246" t="s">
        <v>279</v>
      </c>
      <c r="E31" s="247">
        <v>35233</v>
      </c>
      <c r="F31" s="248">
        <v>17318355.760000002</v>
      </c>
      <c r="G31" s="249" t="s">
        <v>236</v>
      </c>
      <c r="H31" s="250">
        <v>7966456.7599999998</v>
      </c>
      <c r="I31" s="247">
        <v>39036</v>
      </c>
      <c r="J31" s="251">
        <v>49810</v>
      </c>
      <c r="K31" s="246" t="s">
        <v>246</v>
      </c>
    </row>
    <row r="32" spans="1:11" s="227" customFormat="1" ht="15" customHeight="1" x14ac:dyDescent="0.25">
      <c r="A32" s="237">
        <v>66</v>
      </c>
      <c r="B32" s="238" t="s">
        <v>233</v>
      </c>
      <c r="C32" s="237" t="s">
        <v>234</v>
      </c>
      <c r="D32" s="238" t="s">
        <v>280</v>
      </c>
      <c r="E32" s="239">
        <v>35149</v>
      </c>
      <c r="F32" s="240">
        <v>13359692.970000001</v>
      </c>
      <c r="G32" s="241" t="s">
        <v>236</v>
      </c>
      <c r="H32" s="242">
        <v>6145491.9699999997</v>
      </c>
      <c r="I32" s="239">
        <v>38961</v>
      </c>
      <c r="J32" s="239">
        <v>49735</v>
      </c>
      <c r="K32" s="243" t="s">
        <v>264</v>
      </c>
    </row>
    <row r="33" spans="1:11" s="227" customFormat="1" ht="15" customHeight="1" x14ac:dyDescent="0.25">
      <c r="A33" s="244">
        <v>67</v>
      </c>
      <c r="B33" s="245" t="s">
        <v>226</v>
      </c>
      <c r="C33" s="246" t="s">
        <v>227</v>
      </c>
      <c r="D33" s="246" t="s">
        <v>281</v>
      </c>
      <c r="E33" s="247">
        <v>35196</v>
      </c>
      <c r="F33" s="248">
        <v>23638118.030000001</v>
      </c>
      <c r="G33" s="249" t="s">
        <v>229</v>
      </c>
      <c r="H33" s="250">
        <v>11338118.02</v>
      </c>
      <c r="I33" s="247">
        <v>41273</v>
      </c>
      <c r="J33" s="251">
        <v>49856</v>
      </c>
      <c r="K33" s="246" t="s">
        <v>282</v>
      </c>
    </row>
    <row r="34" spans="1:11" s="227" customFormat="1" ht="15" customHeight="1" x14ac:dyDescent="0.25">
      <c r="A34" s="237">
        <v>69</v>
      </c>
      <c r="B34" s="238" t="s">
        <v>283</v>
      </c>
      <c r="C34" s="237" t="s">
        <v>284</v>
      </c>
      <c r="D34" s="238" t="s">
        <v>285</v>
      </c>
      <c r="E34" s="239">
        <v>35114</v>
      </c>
      <c r="F34" s="240">
        <v>4441529.33</v>
      </c>
      <c r="G34" s="241" t="s">
        <v>229</v>
      </c>
      <c r="H34" s="242">
        <v>370127.6</v>
      </c>
      <c r="I34" s="239">
        <v>39712</v>
      </c>
      <c r="J34" s="239">
        <v>46102</v>
      </c>
      <c r="K34" s="243" t="s">
        <v>264</v>
      </c>
    </row>
    <row r="35" spans="1:11" s="227" customFormat="1" ht="15" customHeight="1" x14ac:dyDescent="0.25">
      <c r="A35" s="244">
        <v>76</v>
      </c>
      <c r="B35" s="245" t="s">
        <v>233</v>
      </c>
      <c r="C35" s="246" t="s">
        <v>234</v>
      </c>
      <c r="D35" s="246" t="s">
        <v>286</v>
      </c>
      <c r="E35" s="247">
        <v>35783</v>
      </c>
      <c r="F35" s="248">
        <v>18300000</v>
      </c>
      <c r="G35" s="249" t="s">
        <v>236</v>
      </c>
      <c r="H35" s="250">
        <v>9516000</v>
      </c>
      <c r="I35" s="247">
        <v>39479</v>
      </c>
      <c r="J35" s="251">
        <v>50253</v>
      </c>
      <c r="K35" s="246" t="s">
        <v>230</v>
      </c>
    </row>
    <row r="36" spans="1:11" s="227" customFormat="1" ht="15" customHeight="1" x14ac:dyDescent="0.25">
      <c r="A36" s="237">
        <v>77</v>
      </c>
      <c r="B36" s="238" t="s">
        <v>233</v>
      </c>
      <c r="C36" s="237" t="s">
        <v>234</v>
      </c>
      <c r="D36" s="238" t="s">
        <v>287</v>
      </c>
      <c r="E36" s="239">
        <v>35783</v>
      </c>
      <c r="F36" s="240">
        <v>3694909.25</v>
      </c>
      <c r="G36" s="241" t="s">
        <v>236</v>
      </c>
      <c r="H36" s="242">
        <v>1921357.25</v>
      </c>
      <c r="I36" s="239">
        <v>39569</v>
      </c>
      <c r="J36" s="239">
        <v>50345</v>
      </c>
      <c r="K36" s="243" t="s">
        <v>230</v>
      </c>
    </row>
    <row r="37" spans="1:11" s="227" customFormat="1" ht="15" customHeight="1" x14ac:dyDescent="0.25">
      <c r="A37" s="244">
        <v>78</v>
      </c>
      <c r="B37" s="245" t="s">
        <v>226</v>
      </c>
      <c r="C37" s="246" t="s">
        <v>227</v>
      </c>
      <c r="D37" s="246" t="s">
        <v>288</v>
      </c>
      <c r="E37" s="247">
        <v>35566</v>
      </c>
      <c r="F37" s="248">
        <v>9970191.6899999995</v>
      </c>
      <c r="G37" s="249" t="s">
        <v>229</v>
      </c>
      <c r="H37" s="250">
        <v>5315947.53</v>
      </c>
      <c r="I37" s="247">
        <v>39446</v>
      </c>
      <c r="J37" s="251">
        <v>52230</v>
      </c>
      <c r="K37" s="246" t="s">
        <v>289</v>
      </c>
    </row>
    <row r="38" spans="1:11" s="227" customFormat="1" ht="15" customHeight="1" x14ac:dyDescent="0.25">
      <c r="A38" s="237">
        <v>79</v>
      </c>
      <c r="B38" s="238" t="s">
        <v>233</v>
      </c>
      <c r="C38" s="237" t="s">
        <v>234</v>
      </c>
      <c r="D38" s="238" t="s">
        <v>290</v>
      </c>
      <c r="E38" s="239">
        <v>35851</v>
      </c>
      <c r="F38" s="240">
        <v>3330842.11</v>
      </c>
      <c r="G38" s="241" t="s">
        <v>236</v>
      </c>
      <c r="H38" s="242">
        <v>1732058.11</v>
      </c>
      <c r="I38" s="239">
        <v>39522</v>
      </c>
      <c r="J38" s="239">
        <v>50298</v>
      </c>
      <c r="K38" s="243" t="s">
        <v>291</v>
      </c>
    </row>
    <row r="39" spans="1:11" s="227" customFormat="1" ht="15" customHeight="1" x14ac:dyDescent="0.25">
      <c r="A39" s="244">
        <v>83</v>
      </c>
      <c r="B39" s="245" t="s">
        <v>233</v>
      </c>
      <c r="C39" s="246" t="s">
        <v>234</v>
      </c>
      <c r="D39" s="246" t="s">
        <v>292</v>
      </c>
      <c r="E39" s="247">
        <v>35955</v>
      </c>
      <c r="F39" s="248">
        <v>7500000</v>
      </c>
      <c r="G39" s="249" t="s">
        <v>236</v>
      </c>
      <c r="H39" s="250">
        <v>3900000</v>
      </c>
      <c r="I39" s="247">
        <v>39614</v>
      </c>
      <c r="J39" s="251">
        <v>50389</v>
      </c>
      <c r="K39" s="246" t="s">
        <v>246</v>
      </c>
    </row>
    <row r="40" spans="1:11" s="227" customFormat="1" ht="15" customHeight="1" x14ac:dyDescent="0.25">
      <c r="A40" s="237">
        <v>84</v>
      </c>
      <c r="B40" s="238" t="s">
        <v>233</v>
      </c>
      <c r="C40" s="237" t="s">
        <v>234</v>
      </c>
      <c r="D40" s="238" t="s">
        <v>293</v>
      </c>
      <c r="E40" s="239">
        <v>35955</v>
      </c>
      <c r="F40" s="240">
        <v>8602035.4600000009</v>
      </c>
      <c r="G40" s="241" t="s">
        <v>236</v>
      </c>
      <c r="H40" s="242">
        <v>4645148.46</v>
      </c>
      <c r="I40" s="239">
        <v>39675</v>
      </c>
      <c r="J40" s="239">
        <v>50451</v>
      </c>
      <c r="K40" s="243" t="s">
        <v>260</v>
      </c>
    </row>
    <row r="41" spans="1:11" s="227" customFormat="1" ht="15" customHeight="1" x14ac:dyDescent="0.25">
      <c r="A41" s="244">
        <v>85</v>
      </c>
      <c r="B41" s="245" t="s">
        <v>233</v>
      </c>
      <c r="C41" s="246" t="s">
        <v>234</v>
      </c>
      <c r="D41" s="246" t="s">
        <v>294</v>
      </c>
      <c r="E41" s="247">
        <v>35955</v>
      </c>
      <c r="F41" s="248">
        <v>12553022.75</v>
      </c>
      <c r="G41" s="249" t="s">
        <v>236</v>
      </c>
      <c r="H41" s="250">
        <v>6778642.75</v>
      </c>
      <c r="I41" s="247">
        <v>39736</v>
      </c>
      <c r="J41" s="251">
        <v>50510</v>
      </c>
      <c r="K41" s="246" t="s">
        <v>295</v>
      </c>
    </row>
    <row r="42" spans="1:11" s="227" customFormat="1" ht="15" customHeight="1" x14ac:dyDescent="0.25">
      <c r="A42" s="237">
        <v>86</v>
      </c>
      <c r="B42" s="238" t="s">
        <v>226</v>
      </c>
      <c r="C42" s="237" t="s">
        <v>227</v>
      </c>
      <c r="D42" s="238" t="s">
        <v>296</v>
      </c>
      <c r="E42" s="239">
        <v>35961</v>
      </c>
      <c r="F42" s="240">
        <v>5112918.8099999996</v>
      </c>
      <c r="G42" s="241" t="s">
        <v>229</v>
      </c>
      <c r="H42" s="242">
        <v>2305415.19</v>
      </c>
      <c r="I42" s="239">
        <v>39812</v>
      </c>
      <c r="J42" s="239">
        <v>50586</v>
      </c>
      <c r="K42" s="243" t="s">
        <v>297</v>
      </c>
    </row>
    <row r="43" spans="1:11" s="227" customFormat="1" ht="15" customHeight="1" x14ac:dyDescent="0.25">
      <c r="A43" s="244">
        <v>88</v>
      </c>
      <c r="B43" s="245" t="s">
        <v>283</v>
      </c>
      <c r="C43" s="246" t="s">
        <v>284</v>
      </c>
      <c r="D43" s="246" t="s">
        <v>298</v>
      </c>
      <c r="E43" s="247">
        <v>35982</v>
      </c>
      <c r="F43" s="248">
        <v>11350864.890000001</v>
      </c>
      <c r="G43" s="249" t="s">
        <v>229</v>
      </c>
      <c r="H43" s="250">
        <v>2522415.3199999998</v>
      </c>
      <c r="I43" s="247">
        <v>40551</v>
      </c>
      <c r="J43" s="251">
        <v>46942</v>
      </c>
      <c r="K43" s="246" t="s">
        <v>299</v>
      </c>
    </row>
    <row r="44" spans="1:11" s="227" customFormat="1" ht="15" customHeight="1" x14ac:dyDescent="0.25">
      <c r="A44" s="237">
        <v>90</v>
      </c>
      <c r="B44" s="238" t="s">
        <v>233</v>
      </c>
      <c r="C44" s="237" t="s">
        <v>234</v>
      </c>
      <c r="D44" s="238" t="s">
        <v>300</v>
      </c>
      <c r="E44" s="239">
        <v>36192</v>
      </c>
      <c r="F44" s="240">
        <v>6500000</v>
      </c>
      <c r="G44" s="241" t="s">
        <v>236</v>
      </c>
      <c r="H44" s="242">
        <v>3640000</v>
      </c>
      <c r="I44" s="239">
        <v>39845</v>
      </c>
      <c r="J44" s="239">
        <v>50618</v>
      </c>
      <c r="K44" s="243" t="s">
        <v>262</v>
      </c>
    </row>
    <row r="45" spans="1:11" s="227" customFormat="1" ht="15" customHeight="1" x14ac:dyDescent="0.25">
      <c r="A45" s="244">
        <v>90.1</v>
      </c>
      <c r="B45" s="245" t="s">
        <v>233</v>
      </c>
      <c r="C45" s="246" t="s">
        <v>234</v>
      </c>
      <c r="D45" s="246" t="s">
        <v>301</v>
      </c>
      <c r="E45" s="247">
        <v>36359</v>
      </c>
      <c r="F45" s="248">
        <v>3696756.52</v>
      </c>
      <c r="G45" s="249" t="s">
        <v>236</v>
      </c>
      <c r="H45" s="250">
        <v>2070196.52</v>
      </c>
      <c r="I45" s="247">
        <v>39845</v>
      </c>
      <c r="J45" s="251">
        <v>50618</v>
      </c>
      <c r="K45" s="246" t="s">
        <v>262</v>
      </c>
    </row>
    <row r="46" spans="1:11" s="227" customFormat="1" ht="15" customHeight="1" x14ac:dyDescent="0.25">
      <c r="A46" s="237">
        <v>91</v>
      </c>
      <c r="B46" s="238" t="s">
        <v>233</v>
      </c>
      <c r="C46" s="237" t="s">
        <v>234</v>
      </c>
      <c r="D46" s="238" t="s">
        <v>302</v>
      </c>
      <c r="E46" s="239">
        <v>36286</v>
      </c>
      <c r="F46" s="240">
        <v>22100000</v>
      </c>
      <c r="G46" s="241" t="s">
        <v>236</v>
      </c>
      <c r="H46" s="242">
        <v>12818000</v>
      </c>
      <c r="I46" s="239">
        <v>40009</v>
      </c>
      <c r="J46" s="239">
        <v>50785</v>
      </c>
      <c r="K46" s="243" t="s">
        <v>230</v>
      </c>
    </row>
    <row r="47" spans="1:11" s="227" customFormat="1" ht="15" customHeight="1" x14ac:dyDescent="0.25">
      <c r="A47" s="244">
        <v>93</v>
      </c>
      <c r="B47" s="245" t="s">
        <v>303</v>
      </c>
      <c r="C47" s="246" t="s">
        <v>303</v>
      </c>
      <c r="D47" s="246" t="s">
        <v>304</v>
      </c>
      <c r="E47" s="247">
        <v>36111</v>
      </c>
      <c r="F47" s="248">
        <v>1467351.43</v>
      </c>
      <c r="G47" s="249" t="s">
        <v>229</v>
      </c>
      <c r="H47" s="250">
        <v>118974.33</v>
      </c>
      <c r="I47" s="247">
        <v>39582</v>
      </c>
      <c r="J47" s="251">
        <v>46156</v>
      </c>
      <c r="K47" s="246" t="s">
        <v>246</v>
      </c>
    </row>
    <row r="48" spans="1:11" s="227" customFormat="1" ht="15" customHeight="1" x14ac:dyDescent="0.25">
      <c r="A48" s="237">
        <v>94</v>
      </c>
      <c r="B48" s="238" t="s">
        <v>233</v>
      </c>
      <c r="C48" s="237" t="s">
        <v>234</v>
      </c>
      <c r="D48" s="238" t="s">
        <v>305</v>
      </c>
      <c r="E48" s="239">
        <v>36335</v>
      </c>
      <c r="F48" s="240">
        <v>33200000</v>
      </c>
      <c r="G48" s="241" t="s">
        <v>236</v>
      </c>
      <c r="H48" s="242">
        <v>19256000</v>
      </c>
      <c r="I48" s="239">
        <v>40101</v>
      </c>
      <c r="J48" s="239">
        <v>50875</v>
      </c>
      <c r="K48" s="243" t="s">
        <v>230</v>
      </c>
    </row>
    <row r="49" spans="1:11" s="227" customFormat="1" ht="15" customHeight="1" x14ac:dyDescent="0.25">
      <c r="A49" s="244">
        <v>96</v>
      </c>
      <c r="B49" s="245" t="s">
        <v>233</v>
      </c>
      <c r="C49" s="246" t="s">
        <v>234</v>
      </c>
      <c r="D49" s="246" t="s">
        <v>306</v>
      </c>
      <c r="E49" s="247">
        <v>36359</v>
      </c>
      <c r="F49" s="248">
        <v>17700000</v>
      </c>
      <c r="G49" s="249" t="s">
        <v>236</v>
      </c>
      <c r="H49" s="250">
        <v>10266000</v>
      </c>
      <c r="I49" s="247">
        <v>40009</v>
      </c>
      <c r="J49" s="251">
        <v>50785</v>
      </c>
      <c r="K49" s="246" t="s">
        <v>243</v>
      </c>
    </row>
    <row r="50" spans="1:11" s="227" customFormat="1" ht="15" customHeight="1" x14ac:dyDescent="0.25">
      <c r="A50" s="237">
        <v>97</v>
      </c>
      <c r="B50" s="238" t="s">
        <v>233</v>
      </c>
      <c r="C50" s="237" t="s">
        <v>234</v>
      </c>
      <c r="D50" s="238" t="s">
        <v>307</v>
      </c>
      <c r="E50" s="239">
        <v>36359</v>
      </c>
      <c r="F50" s="240">
        <v>8889243.5099999998</v>
      </c>
      <c r="G50" s="241" t="s">
        <v>236</v>
      </c>
      <c r="H50" s="242">
        <v>5155779.51</v>
      </c>
      <c r="I50" s="239">
        <v>40009</v>
      </c>
      <c r="J50" s="239">
        <v>50785</v>
      </c>
      <c r="K50" s="243" t="s">
        <v>308</v>
      </c>
    </row>
    <row r="51" spans="1:11" s="227" customFormat="1" ht="15" customHeight="1" x14ac:dyDescent="0.25">
      <c r="A51" s="244">
        <v>98</v>
      </c>
      <c r="B51" s="245" t="s">
        <v>226</v>
      </c>
      <c r="C51" s="246" t="s">
        <v>227</v>
      </c>
      <c r="D51" s="246" t="s">
        <v>309</v>
      </c>
      <c r="E51" s="247">
        <v>36365</v>
      </c>
      <c r="F51" s="248">
        <v>17888516.370000001</v>
      </c>
      <c r="G51" s="249" t="s">
        <v>229</v>
      </c>
      <c r="H51" s="250">
        <v>8805516.3699999992</v>
      </c>
      <c r="I51" s="247">
        <v>40177</v>
      </c>
      <c r="J51" s="251">
        <v>51134</v>
      </c>
      <c r="K51" s="246" t="s">
        <v>264</v>
      </c>
    </row>
    <row r="52" spans="1:11" s="227" customFormat="1" ht="15" customHeight="1" x14ac:dyDescent="0.25">
      <c r="A52" s="237">
        <v>98.1</v>
      </c>
      <c r="B52" s="238" t="s">
        <v>226</v>
      </c>
      <c r="C52" s="237" t="s">
        <v>227</v>
      </c>
      <c r="D52" s="238" t="s">
        <v>309</v>
      </c>
      <c r="E52" s="239">
        <v>37534</v>
      </c>
      <c r="F52" s="240">
        <v>2556245.48</v>
      </c>
      <c r="G52" s="241" t="s">
        <v>229</v>
      </c>
      <c r="H52" s="242">
        <v>1470245.48</v>
      </c>
      <c r="I52" s="239">
        <v>41090</v>
      </c>
      <c r="J52" s="239">
        <v>52047</v>
      </c>
      <c r="K52" s="243" t="s">
        <v>264</v>
      </c>
    </row>
    <row r="53" spans="1:11" s="227" customFormat="1" ht="15" customHeight="1" x14ac:dyDescent="0.25">
      <c r="A53" s="244">
        <v>100</v>
      </c>
      <c r="B53" s="245" t="s">
        <v>226</v>
      </c>
      <c r="C53" s="246" t="s">
        <v>227</v>
      </c>
      <c r="D53" s="246" t="s">
        <v>310</v>
      </c>
      <c r="E53" s="247">
        <v>36500</v>
      </c>
      <c r="F53" s="248">
        <v>5112918.0999999996</v>
      </c>
      <c r="G53" s="249" t="s">
        <v>229</v>
      </c>
      <c r="H53" s="250">
        <v>2561571.7000000002</v>
      </c>
      <c r="I53" s="247">
        <v>40359</v>
      </c>
      <c r="J53" s="251">
        <v>51134</v>
      </c>
      <c r="K53" s="246" t="s">
        <v>264</v>
      </c>
    </row>
    <row r="54" spans="1:11" s="227" customFormat="1" ht="15" customHeight="1" x14ac:dyDescent="0.25">
      <c r="A54" s="237">
        <v>103</v>
      </c>
      <c r="B54" s="238" t="s">
        <v>233</v>
      </c>
      <c r="C54" s="237" t="s">
        <v>234</v>
      </c>
      <c r="D54" s="238" t="s">
        <v>311</v>
      </c>
      <c r="E54" s="239">
        <v>36510</v>
      </c>
      <c r="F54" s="240">
        <v>9900000</v>
      </c>
      <c r="G54" s="241" t="s">
        <v>236</v>
      </c>
      <c r="H54" s="242">
        <v>5940000</v>
      </c>
      <c r="I54" s="239">
        <v>40210</v>
      </c>
      <c r="J54" s="239">
        <v>50983</v>
      </c>
      <c r="K54" s="243" t="s">
        <v>246</v>
      </c>
    </row>
    <row r="55" spans="1:11" s="227" customFormat="1" ht="15" customHeight="1" x14ac:dyDescent="0.25">
      <c r="A55" s="244" t="s">
        <v>312</v>
      </c>
      <c r="B55" s="245" t="s">
        <v>250</v>
      </c>
      <c r="C55" s="246" t="s">
        <v>251</v>
      </c>
      <c r="D55" s="246" t="s">
        <v>313</v>
      </c>
      <c r="E55" s="247">
        <v>36553</v>
      </c>
      <c r="F55" s="248">
        <v>9592294.0399999991</v>
      </c>
      <c r="G55" s="249" t="s">
        <v>236</v>
      </c>
      <c r="H55" s="250">
        <v>4796134.04</v>
      </c>
      <c r="I55" s="247">
        <v>40330</v>
      </c>
      <c r="J55" s="251">
        <v>51105</v>
      </c>
      <c r="K55" s="246" t="s">
        <v>314</v>
      </c>
    </row>
    <row r="56" spans="1:11" s="227" customFormat="1" ht="15" customHeight="1" x14ac:dyDescent="0.25">
      <c r="A56" s="237" t="s">
        <v>315</v>
      </c>
      <c r="B56" s="238" t="s">
        <v>226</v>
      </c>
      <c r="C56" s="237" t="s">
        <v>227</v>
      </c>
      <c r="D56" s="238" t="s">
        <v>316</v>
      </c>
      <c r="E56" s="239">
        <v>36608</v>
      </c>
      <c r="F56" s="240">
        <v>4882837.47</v>
      </c>
      <c r="G56" s="241" t="s">
        <v>229</v>
      </c>
      <c r="H56" s="242">
        <v>2525270.5699999998</v>
      </c>
      <c r="I56" s="239">
        <v>40542</v>
      </c>
      <c r="J56" s="239">
        <v>51317</v>
      </c>
      <c r="K56" s="243" t="s">
        <v>317</v>
      </c>
    </row>
    <row r="57" spans="1:11" s="227" customFormat="1" ht="15" customHeight="1" x14ac:dyDescent="0.25">
      <c r="A57" s="244" t="s">
        <v>318</v>
      </c>
      <c r="B57" s="245" t="s">
        <v>233</v>
      </c>
      <c r="C57" s="246" t="s">
        <v>234</v>
      </c>
      <c r="D57" s="246" t="s">
        <v>319</v>
      </c>
      <c r="E57" s="247">
        <v>36634</v>
      </c>
      <c r="F57" s="248">
        <v>7300000</v>
      </c>
      <c r="G57" s="249" t="s">
        <v>236</v>
      </c>
      <c r="H57" s="250">
        <v>4526000</v>
      </c>
      <c r="I57" s="247">
        <v>40391</v>
      </c>
      <c r="J57" s="251">
        <v>51167</v>
      </c>
      <c r="K57" s="246" t="s">
        <v>246</v>
      </c>
    </row>
    <row r="58" spans="1:11" s="227" customFormat="1" ht="15" customHeight="1" x14ac:dyDescent="0.25">
      <c r="A58" s="237" t="s">
        <v>320</v>
      </c>
      <c r="B58" s="238" t="s">
        <v>233</v>
      </c>
      <c r="C58" s="237" t="s">
        <v>234</v>
      </c>
      <c r="D58" s="238" t="s">
        <v>321</v>
      </c>
      <c r="E58" s="239">
        <v>36634</v>
      </c>
      <c r="F58" s="240">
        <v>5873096.4400000004</v>
      </c>
      <c r="G58" s="241" t="s">
        <v>236</v>
      </c>
      <c r="H58" s="242">
        <v>3641347.29</v>
      </c>
      <c r="I58" s="239">
        <v>40391</v>
      </c>
      <c r="J58" s="239">
        <v>51167</v>
      </c>
      <c r="K58" s="243" t="s">
        <v>322</v>
      </c>
    </row>
    <row r="59" spans="1:11" s="227" customFormat="1" ht="15" customHeight="1" x14ac:dyDescent="0.25">
      <c r="A59" s="244" t="s">
        <v>323</v>
      </c>
      <c r="B59" s="245" t="s">
        <v>233</v>
      </c>
      <c r="C59" s="246" t="s">
        <v>234</v>
      </c>
      <c r="D59" s="246" t="s">
        <v>324</v>
      </c>
      <c r="E59" s="247">
        <v>36634</v>
      </c>
      <c r="F59" s="248">
        <v>6043709.75</v>
      </c>
      <c r="G59" s="249" t="s">
        <v>236</v>
      </c>
      <c r="H59" s="250">
        <v>3747100.04</v>
      </c>
      <c r="I59" s="247">
        <v>40391</v>
      </c>
      <c r="J59" s="251">
        <v>51167</v>
      </c>
      <c r="K59" s="246" t="s">
        <v>325</v>
      </c>
    </row>
    <row r="60" spans="1:11" s="227" customFormat="1" ht="15" customHeight="1" x14ac:dyDescent="0.25">
      <c r="A60" s="237" t="s">
        <v>326</v>
      </c>
      <c r="B60" s="238" t="s">
        <v>283</v>
      </c>
      <c r="C60" s="237" t="s">
        <v>284</v>
      </c>
      <c r="D60" s="238" t="s">
        <v>327</v>
      </c>
      <c r="E60" s="239">
        <v>36657</v>
      </c>
      <c r="F60" s="240">
        <v>11358160.789999999</v>
      </c>
      <c r="G60" s="241" t="s">
        <v>229</v>
      </c>
      <c r="H60" s="242">
        <v>11358160.789999999</v>
      </c>
      <c r="I60" s="239">
        <v>46825</v>
      </c>
      <c r="J60" s="239">
        <v>51392</v>
      </c>
      <c r="K60" s="243" t="s">
        <v>264</v>
      </c>
    </row>
    <row r="61" spans="1:11" s="227" customFormat="1" ht="15" customHeight="1" x14ac:dyDescent="0.25">
      <c r="A61" s="244" t="s">
        <v>328</v>
      </c>
      <c r="B61" s="245" t="s">
        <v>233</v>
      </c>
      <c r="C61" s="246" t="s">
        <v>234</v>
      </c>
      <c r="D61" s="246" t="s">
        <v>329</v>
      </c>
      <c r="E61" s="247">
        <v>36685</v>
      </c>
      <c r="F61" s="248">
        <v>4771528.1100000003</v>
      </c>
      <c r="G61" s="249" t="s">
        <v>236</v>
      </c>
      <c r="H61" s="250">
        <v>2958358.11</v>
      </c>
      <c r="I61" s="247">
        <v>40452</v>
      </c>
      <c r="J61" s="251">
        <v>51227</v>
      </c>
      <c r="K61" s="246" t="s">
        <v>230</v>
      </c>
    </row>
    <row r="62" spans="1:11" s="227" customFormat="1" ht="15" customHeight="1" x14ac:dyDescent="0.25">
      <c r="A62" s="237" t="s">
        <v>330</v>
      </c>
      <c r="B62" s="238" t="s">
        <v>233</v>
      </c>
      <c r="C62" s="237" t="s">
        <v>234</v>
      </c>
      <c r="D62" s="238" t="s">
        <v>331</v>
      </c>
      <c r="E62" s="239">
        <v>36685</v>
      </c>
      <c r="F62" s="240">
        <v>8161570.2000000002</v>
      </c>
      <c r="G62" s="241" t="s">
        <v>236</v>
      </c>
      <c r="H62" s="242">
        <v>5060191.2</v>
      </c>
      <c r="I62" s="239">
        <v>40374</v>
      </c>
      <c r="J62" s="239">
        <v>51150</v>
      </c>
      <c r="K62" s="243" t="s">
        <v>332</v>
      </c>
    </row>
    <row r="63" spans="1:11" s="227" customFormat="1" ht="15" customHeight="1" x14ac:dyDescent="0.25">
      <c r="A63" s="244" t="s">
        <v>333</v>
      </c>
      <c r="B63" s="245" t="s">
        <v>334</v>
      </c>
      <c r="C63" s="246" t="s">
        <v>335</v>
      </c>
      <c r="D63" s="246" t="s">
        <v>336</v>
      </c>
      <c r="E63" s="247">
        <v>36838</v>
      </c>
      <c r="F63" s="248">
        <v>4888994.28</v>
      </c>
      <c r="G63" s="249" t="s">
        <v>337</v>
      </c>
      <c r="H63" s="250">
        <v>270387.03999999998</v>
      </c>
      <c r="I63" s="247">
        <v>39629</v>
      </c>
      <c r="J63" s="251">
        <v>46022</v>
      </c>
      <c r="K63" s="246" t="s">
        <v>262</v>
      </c>
    </row>
    <row r="64" spans="1:11" s="227" customFormat="1" ht="15" customHeight="1" x14ac:dyDescent="0.25">
      <c r="A64" s="237" t="s">
        <v>338</v>
      </c>
      <c r="B64" s="238" t="s">
        <v>233</v>
      </c>
      <c r="C64" s="237" t="s">
        <v>234</v>
      </c>
      <c r="D64" s="238" t="s">
        <v>339</v>
      </c>
      <c r="E64" s="239">
        <v>36859</v>
      </c>
      <c r="F64" s="240">
        <v>6133414.6699999999</v>
      </c>
      <c r="G64" s="241" t="s">
        <v>236</v>
      </c>
      <c r="H64" s="242">
        <v>3802722.67</v>
      </c>
      <c r="I64" s="239">
        <v>40527</v>
      </c>
      <c r="J64" s="239">
        <v>51302</v>
      </c>
      <c r="K64" s="243" t="s">
        <v>230</v>
      </c>
    </row>
    <row r="65" spans="1:11" s="227" customFormat="1" ht="15" customHeight="1" x14ac:dyDescent="0.25">
      <c r="A65" s="244" t="s">
        <v>340</v>
      </c>
      <c r="B65" s="245" t="s">
        <v>283</v>
      </c>
      <c r="C65" s="246" t="s">
        <v>284</v>
      </c>
      <c r="D65" s="246" t="s">
        <v>279</v>
      </c>
      <c r="E65" s="247">
        <v>36942</v>
      </c>
      <c r="F65" s="248">
        <v>6563886.8200000003</v>
      </c>
      <c r="G65" s="249" t="s">
        <v>229</v>
      </c>
      <c r="H65" s="250">
        <v>6563886.8300000001</v>
      </c>
      <c r="I65" s="247">
        <v>47026</v>
      </c>
      <c r="J65" s="251">
        <v>51225</v>
      </c>
      <c r="K65" s="246" t="s">
        <v>246</v>
      </c>
    </row>
    <row r="66" spans="1:11" s="227" customFormat="1" ht="15" customHeight="1" x14ac:dyDescent="0.25">
      <c r="A66" s="237" t="s">
        <v>341</v>
      </c>
      <c r="B66" s="238" t="s">
        <v>226</v>
      </c>
      <c r="C66" s="237" t="s">
        <v>227</v>
      </c>
      <c r="D66" s="238" t="s">
        <v>342</v>
      </c>
      <c r="E66" s="239">
        <v>37001</v>
      </c>
      <c r="F66" s="240">
        <v>8515359.2100000009</v>
      </c>
      <c r="G66" s="241" t="s">
        <v>229</v>
      </c>
      <c r="H66" s="242">
        <v>4686359.21</v>
      </c>
      <c r="I66" s="239">
        <v>40907</v>
      </c>
      <c r="J66" s="239">
        <v>51682</v>
      </c>
      <c r="K66" s="243" t="s">
        <v>343</v>
      </c>
    </row>
    <row r="67" spans="1:11" s="227" customFormat="1" ht="15" customHeight="1" x14ac:dyDescent="0.25">
      <c r="A67" s="244" t="s">
        <v>344</v>
      </c>
      <c r="B67" s="245" t="s">
        <v>334</v>
      </c>
      <c r="C67" s="246" t="s">
        <v>335</v>
      </c>
      <c r="D67" s="246" t="s">
        <v>345</v>
      </c>
      <c r="E67" s="247">
        <v>37018</v>
      </c>
      <c r="F67" s="248">
        <v>3766021.21</v>
      </c>
      <c r="G67" s="249" t="s">
        <v>337</v>
      </c>
      <c r="H67" s="250">
        <v>313835.11</v>
      </c>
      <c r="I67" s="247">
        <v>40178</v>
      </c>
      <c r="J67" s="251">
        <v>46203</v>
      </c>
      <c r="K67" s="246" t="s">
        <v>246</v>
      </c>
    </row>
    <row r="68" spans="1:11" s="227" customFormat="1" ht="15" customHeight="1" x14ac:dyDescent="0.25">
      <c r="A68" s="237" t="s">
        <v>346</v>
      </c>
      <c r="B68" s="238" t="s">
        <v>233</v>
      </c>
      <c r="C68" s="237" t="s">
        <v>234</v>
      </c>
      <c r="D68" s="238" t="s">
        <v>347</v>
      </c>
      <c r="E68" s="239">
        <v>37075</v>
      </c>
      <c r="F68" s="240">
        <v>7603736.4800000004</v>
      </c>
      <c r="G68" s="241" t="s">
        <v>236</v>
      </c>
      <c r="H68" s="242">
        <v>5008174.79</v>
      </c>
      <c r="I68" s="239">
        <v>40739</v>
      </c>
      <c r="J68" s="239">
        <v>51516</v>
      </c>
      <c r="K68" s="243" t="s">
        <v>240</v>
      </c>
    </row>
    <row r="69" spans="1:11" s="227" customFormat="1" ht="15" customHeight="1" x14ac:dyDescent="0.25">
      <c r="A69" s="244" t="s">
        <v>348</v>
      </c>
      <c r="B69" s="245" t="s">
        <v>233</v>
      </c>
      <c r="C69" s="246" t="s">
        <v>234</v>
      </c>
      <c r="D69" s="246" t="s">
        <v>349</v>
      </c>
      <c r="E69" s="247">
        <v>37075</v>
      </c>
      <c r="F69" s="248">
        <v>6984497.04</v>
      </c>
      <c r="G69" s="249" t="s">
        <v>236</v>
      </c>
      <c r="H69" s="250">
        <v>4609768.0599999996</v>
      </c>
      <c r="I69" s="247">
        <v>40739</v>
      </c>
      <c r="J69" s="251">
        <v>51516</v>
      </c>
      <c r="K69" s="246" t="s">
        <v>243</v>
      </c>
    </row>
    <row r="70" spans="1:11" s="227" customFormat="1" ht="15" customHeight="1" x14ac:dyDescent="0.25">
      <c r="A70" s="237" t="s">
        <v>350</v>
      </c>
      <c r="B70" s="238" t="s">
        <v>351</v>
      </c>
      <c r="C70" s="237" t="s">
        <v>335</v>
      </c>
      <c r="D70" s="238" t="s">
        <v>352</v>
      </c>
      <c r="E70" s="239">
        <v>37253</v>
      </c>
      <c r="F70" s="240">
        <v>16000000</v>
      </c>
      <c r="G70" s="241" t="s">
        <v>229</v>
      </c>
      <c r="H70" s="242">
        <v>100000</v>
      </c>
      <c r="I70" s="239">
        <v>40091</v>
      </c>
      <c r="J70" s="239">
        <v>45693</v>
      </c>
      <c r="K70" s="243" t="s">
        <v>295</v>
      </c>
    </row>
    <row r="71" spans="1:11" s="227" customFormat="1" ht="15" customHeight="1" x14ac:dyDescent="0.25">
      <c r="A71" s="244" t="s">
        <v>353</v>
      </c>
      <c r="B71" s="245" t="s">
        <v>233</v>
      </c>
      <c r="C71" s="246" t="s">
        <v>234</v>
      </c>
      <c r="D71" s="246" t="s">
        <v>354</v>
      </c>
      <c r="E71" s="247">
        <v>37354</v>
      </c>
      <c r="F71" s="248">
        <v>4066156.94</v>
      </c>
      <c r="G71" s="249" t="s">
        <v>236</v>
      </c>
      <c r="H71" s="250">
        <v>2764986.7</v>
      </c>
      <c r="I71" s="247">
        <v>41014</v>
      </c>
      <c r="J71" s="251">
        <v>51789</v>
      </c>
      <c r="K71" s="246" t="s">
        <v>243</v>
      </c>
    </row>
    <row r="72" spans="1:11" s="227" customFormat="1" ht="15" customHeight="1" x14ac:dyDescent="0.25">
      <c r="A72" s="237" t="s">
        <v>355</v>
      </c>
      <c r="B72" s="238" t="s">
        <v>283</v>
      </c>
      <c r="C72" s="237" t="s">
        <v>284</v>
      </c>
      <c r="D72" s="238" t="s">
        <v>356</v>
      </c>
      <c r="E72" s="239">
        <v>37413</v>
      </c>
      <c r="F72" s="240">
        <v>8505697</v>
      </c>
      <c r="G72" s="241" t="s">
        <v>229</v>
      </c>
      <c r="H72" s="242">
        <v>6278014.4000000004</v>
      </c>
      <c r="I72" s="239">
        <v>43811</v>
      </c>
      <c r="J72" s="239">
        <v>51299</v>
      </c>
      <c r="K72" s="243" t="s">
        <v>264</v>
      </c>
    </row>
    <row r="73" spans="1:11" s="227" customFormat="1" ht="15" customHeight="1" x14ac:dyDescent="0.25">
      <c r="A73" s="244" t="s">
        <v>357</v>
      </c>
      <c r="B73" s="245" t="s">
        <v>233</v>
      </c>
      <c r="C73" s="246" t="s">
        <v>234</v>
      </c>
      <c r="D73" s="246" t="s">
        <v>358</v>
      </c>
      <c r="E73" s="247">
        <v>37433</v>
      </c>
      <c r="F73" s="248">
        <v>16000000</v>
      </c>
      <c r="G73" s="249" t="s">
        <v>236</v>
      </c>
      <c r="H73" s="250">
        <v>11200000</v>
      </c>
      <c r="I73" s="247">
        <v>41197</v>
      </c>
      <c r="J73" s="251">
        <v>51971</v>
      </c>
      <c r="K73" s="246" t="s">
        <v>230</v>
      </c>
    </row>
    <row r="74" spans="1:11" s="227" customFormat="1" ht="15" customHeight="1" x14ac:dyDescent="0.25">
      <c r="A74" s="237" t="s">
        <v>359</v>
      </c>
      <c r="B74" s="238" t="s">
        <v>233</v>
      </c>
      <c r="C74" s="237" t="s">
        <v>234</v>
      </c>
      <c r="D74" s="238" t="s">
        <v>360</v>
      </c>
      <c r="E74" s="239">
        <v>37433</v>
      </c>
      <c r="F74" s="240">
        <v>12000000</v>
      </c>
      <c r="G74" s="241" t="s">
        <v>236</v>
      </c>
      <c r="H74" s="242">
        <v>8400000</v>
      </c>
      <c r="I74" s="239">
        <v>41197</v>
      </c>
      <c r="J74" s="239">
        <v>51971</v>
      </c>
      <c r="K74" s="243" t="s">
        <v>230</v>
      </c>
    </row>
    <row r="75" spans="1:11" s="227" customFormat="1" ht="15" customHeight="1" x14ac:dyDescent="0.25">
      <c r="A75" s="244" t="s">
        <v>361</v>
      </c>
      <c r="B75" s="245" t="s">
        <v>233</v>
      </c>
      <c r="C75" s="246" t="s">
        <v>234</v>
      </c>
      <c r="D75" s="246" t="s">
        <v>362</v>
      </c>
      <c r="E75" s="247">
        <v>37433</v>
      </c>
      <c r="F75" s="248">
        <v>23284675.739999998</v>
      </c>
      <c r="G75" s="249" t="s">
        <v>236</v>
      </c>
      <c r="H75" s="250">
        <v>16299290.74</v>
      </c>
      <c r="I75" s="247">
        <v>41197</v>
      </c>
      <c r="J75" s="251">
        <v>51971</v>
      </c>
      <c r="K75" s="246" t="s">
        <v>363</v>
      </c>
    </row>
    <row r="76" spans="1:11" s="227" customFormat="1" ht="15" customHeight="1" x14ac:dyDescent="0.25">
      <c r="A76" s="237" t="s">
        <v>364</v>
      </c>
      <c r="B76" s="238" t="s">
        <v>233</v>
      </c>
      <c r="C76" s="237" t="s">
        <v>234</v>
      </c>
      <c r="D76" s="238" t="s">
        <v>365</v>
      </c>
      <c r="E76" s="239">
        <v>37452</v>
      </c>
      <c r="F76" s="240">
        <v>13467384.859999999</v>
      </c>
      <c r="G76" s="241" t="s">
        <v>236</v>
      </c>
      <c r="H76" s="242">
        <v>9427189.8599999994</v>
      </c>
      <c r="I76" s="239">
        <v>41197</v>
      </c>
      <c r="J76" s="239">
        <v>51971</v>
      </c>
      <c r="K76" s="243" t="s">
        <v>246</v>
      </c>
    </row>
    <row r="77" spans="1:11" s="227" customFormat="1" ht="15" customHeight="1" x14ac:dyDescent="0.25">
      <c r="A77" s="244" t="s">
        <v>366</v>
      </c>
      <c r="B77" s="245" t="s">
        <v>226</v>
      </c>
      <c r="C77" s="246" t="s">
        <v>227</v>
      </c>
      <c r="D77" s="246" t="s">
        <v>367</v>
      </c>
      <c r="E77" s="247">
        <v>37534</v>
      </c>
      <c r="F77" s="248">
        <v>2261579.7599999998</v>
      </c>
      <c r="G77" s="249" t="s">
        <v>229</v>
      </c>
      <c r="H77" s="250">
        <v>1354579.76</v>
      </c>
      <c r="I77" s="247">
        <v>41273</v>
      </c>
      <c r="J77" s="251">
        <v>53143</v>
      </c>
      <c r="K77" s="246" t="s">
        <v>262</v>
      </c>
    </row>
    <row r="78" spans="1:11" s="227" customFormat="1" ht="15" customHeight="1" x14ac:dyDescent="0.25">
      <c r="A78" s="237" t="s">
        <v>368</v>
      </c>
      <c r="B78" s="238" t="s">
        <v>226</v>
      </c>
      <c r="C78" s="237" t="s">
        <v>227</v>
      </c>
      <c r="D78" s="238" t="s">
        <v>369</v>
      </c>
      <c r="E78" s="239">
        <v>37636</v>
      </c>
      <c r="F78" s="240">
        <v>2045167.52</v>
      </c>
      <c r="G78" s="241" t="s">
        <v>229</v>
      </c>
      <c r="H78" s="242">
        <v>1195167.52</v>
      </c>
      <c r="I78" s="239">
        <v>41273</v>
      </c>
      <c r="J78" s="239">
        <v>52047</v>
      </c>
      <c r="K78" s="243" t="s">
        <v>370</v>
      </c>
    </row>
    <row r="79" spans="1:11" s="227" customFormat="1" ht="15" customHeight="1" x14ac:dyDescent="0.25">
      <c r="A79" s="244" t="s">
        <v>371</v>
      </c>
      <c r="B79" s="245" t="s">
        <v>226</v>
      </c>
      <c r="C79" s="246" t="s">
        <v>227</v>
      </c>
      <c r="D79" s="246" t="s">
        <v>372</v>
      </c>
      <c r="E79" s="247">
        <v>37636</v>
      </c>
      <c r="F79" s="248">
        <v>6646794.46</v>
      </c>
      <c r="G79" s="249" t="s">
        <v>229</v>
      </c>
      <c r="H79" s="250">
        <v>3880794.46</v>
      </c>
      <c r="I79" s="247">
        <v>41273</v>
      </c>
      <c r="J79" s="251">
        <v>52047</v>
      </c>
      <c r="K79" s="246" t="s">
        <v>373</v>
      </c>
    </row>
    <row r="80" spans="1:11" s="227" customFormat="1" ht="15" customHeight="1" x14ac:dyDescent="0.25">
      <c r="A80" s="237" t="s">
        <v>374</v>
      </c>
      <c r="B80" s="238" t="s">
        <v>226</v>
      </c>
      <c r="C80" s="237" t="s">
        <v>227</v>
      </c>
      <c r="D80" s="238" t="s">
        <v>375</v>
      </c>
      <c r="E80" s="239">
        <v>37636</v>
      </c>
      <c r="F80" s="240">
        <v>4601626.93</v>
      </c>
      <c r="G80" s="241" t="s">
        <v>229</v>
      </c>
      <c r="H80" s="242">
        <v>2694626.93</v>
      </c>
      <c r="I80" s="239">
        <v>41273</v>
      </c>
      <c r="J80" s="239">
        <v>52047</v>
      </c>
      <c r="K80" s="243" t="s">
        <v>376</v>
      </c>
    </row>
    <row r="81" spans="1:11" s="227" customFormat="1" ht="15" customHeight="1" x14ac:dyDescent="0.25">
      <c r="A81" s="244" t="s">
        <v>377</v>
      </c>
      <c r="B81" s="245" t="s">
        <v>283</v>
      </c>
      <c r="C81" s="246" t="s">
        <v>284</v>
      </c>
      <c r="D81" s="246" t="s">
        <v>378</v>
      </c>
      <c r="E81" s="247">
        <v>37818</v>
      </c>
      <c r="F81" s="248">
        <v>41528041.030000001</v>
      </c>
      <c r="G81" s="249" t="s">
        <v>229</v>
      </c>
      <c r="H81" s="250">
        <v>22831153.399999999</v>
      </c>
      <c r="I81" s="247">
        <v>44992</v>
      </c>
      <c r="J81" s="251">
        <v>51386</v>
      </c>
      <c r="K81" s="246" t="s">
        <v>264</v>
      </c>
    </row>
    <row r="82" spans="1:11" s="227" customFormat="1" ht="15" customHeight="1" x14ac:dyDescent="0.25">
      <c r="A82" s="237" t="s">
        <v>379</v>
      </c>
      <c r="B82" s="238" t="s">
        <v>334</v>
      </c>
      <c r="C82" s="237" t="s">
        <v>335</v>
      </c>
      <c r="D82" s="238" t="s">
        <v>380</v>
      </c>
      <c r="E82" s="239">
        <v>37892</v>
      </c>
      <c r="F82" s="240">
        <v>6189587.9299999997</v>
      </c>
      <c r="G82" s="241" t="s">
        <v>337</v>
      </c>
      <c r="H82" s="242">
        <v>1031319.24</v>
      </c>
      <c r="I82" s="239">
        <v>39994</v>
      </c>
      <c r="J82" s="239">
        <v>46752</v>
      </c>
      <c r="K82" s="243" t="s">
        <v>381</v>
      </c>
    </row>
    <row r="83" spans="1:11" s="227" customFormat="1" ht="15" customHeight="1" x14ac:dyDescent="0.25">
      <c r="A83" s="244" t="s">
        <v>382</v>
      </c>
      <c r="B83" s="245" t="s">
        <v>226</v>
      </c>
      <c r="C83" s="246" t="s">
        <v>227</v>
      </c>
      <c r="D83" s="246" t="s">
        <v>383</v>
      </c>
      <c r="E83" s="247">
        <v>37908</v>
      </c>
      <c r="F83" s="248">
        <v>2300813.4700000002</v>
      </c>
      <c r="G83" s="249" t="s">
        <v>229</v>
      </c>
      <c r="H83" s="250">
        <v>1464813.47</v>
      </c>
      <c r="I83" s="247">
        <v>41820</v>
      </c>
      <c r="J83" s="251">
        <v>52595</v>
      </c>
      <c r="K83" s="246" t="s">
        <v>262</v>
      </c>
    </row>
    <row r="84" spans="1:11" s="227" customFormat="1" ht="15" customHeight="1" x14ac:dyDescent="0.25">
      <c r="A84" s="237" t="s">
        <v>384</v>
      </c>
      <c r="B84" s="238" t="s">
        <v>351</v>
      </c>
      <c r="C84" s="237" t="s">
        <v>335</v>
      </c>
      <c r="D84" s="238" t="s">
        <v>385</v>
      </c>
      <c r="E84" s="239">
        <v>37977</v>
      </c>
      <c r="F84" s="240">
        <v>27000000</v>
      </c>
      <c r="G84" s="241" t="s">
        <v>229</v>
      </c>
      <c r="H84" s="242">
        <v>6674293.8600000003</v>
      </c>
      <c r="I84" s="239">
        <v>41532</v>
      </c>
      <c r="J84" s="239">
        <v>46827</v>
      </c>
      <c r="K84" s="243" t="s">
        <v>246</v>
      </c>
    </row>
    <row r="85" spans="1:11" s="227" customFormat="1" ht="15" customHeight="1" x14ac:dyDescent="0.25">
      <c r="A85" s="244" t="s">
        <v>386</v>
      </c>
      <c r="B85" s="245" t="s">
        <v>334</v>
      </c>
      <c r="C85" s="246" t="s">
        <v>335</v>
      </c>
      <c r="D85" s="246" t="s">
        <v>387</v>
      </c>
      <c r="E85" s="247">
        <v>38067</v>
      </c>
      <c r="F85" s="248">
        <v>4663299.26</v>
      </c>
      <c r="G85" s="249" t="s">
        <v>337</v>
      </c>
      <c r="H85" s="250">
        <v>1034207.2</v>
      </c>
      <c r="I85" s="247">
        <v>40724</v>
      </c>
      <c r="J85" s="251">
        <v>47118</v>
      </c>
      <c r="K85" s="246" t="s">
        <v>260</v>
      </c>
    </row>
    <row r="86" spans="1:11" s="227" customFormat="1" ht="15" customHeight="1" x14ac:dyDescent="0.25">
      <c r="A86" s="237" t="s">
        <v>388</v>
      </c>
      <c r="B86" s="238" t="s">
        <v>283</v>
      </c>
      <c r="C86" s="237" t="s">
        <v>284</v>
      </c>
      <c r="D86" s="238" t="s">
        <v>389</v>
      </c>
      <c r="E86" s="239">
        <v>38289</v>
      </c>
      <c r="F86" s="240">
        <v>22319417.59</v>
      </c>
      <c r="G86" s="241" t="s">
        <v>229</v>
      </c>
      <c r="H86" s="242">
        <v>21103677.100000001</v>
      </c>
      <c r="I86" s="239">
        <v>45346</v>
      </c>
      <c r="J86" s="239">
        <v>52833</v>
      </c>
      <c r="K86" s="243" t="s">
        <v>381</v>
      </c>
    </row>
    <row r="87" spans="1:11" s="227" customFormat="1" ht="15" customHeight="1" x14ac:dyDescent="0.25">
      <c r="A87" s="244" t="s">
        <v>390</v>
      </c>
      <c r="B87" s="245" t="s">
        <v>391</v>
      </c>
      <c r="C87" s="246" t="s">
        <v>392</v>
      </c>
      <c r="D87" s="246" t="s">
        <v>393</v>
      </c>
      <c r="E87" s="247">
        <v>38335</v>
      </c>
      <c r="F87" s="248">
        <v>3868038.72</v>
      </c>
      <c r="G87" s="249" t="s">
        <v>394</v>
      </c>
      <c r="H87" s="250">
        <v>852640.00300000003</v>
      </c>
      <c r="I87" s="247">
        <v>40678</v>
      </c>
      <c r="J87" s="251">
        <v>47072</v>
      </c>
      <c r="K87" s="246" t="s">
        <v>243</v>
      </c>
    </row>
    <row r="88" spans="1:11" s="227" customFormat="1" ht="15" customHeight="1" x14ac:dyDescent="0.25">
      <c r="A88" s="237" t="s">
        <v>395</v>
      </c>
      <c r="B88" s="238" t="s">
        <v>334</v>
      </c>
      <c r="C88" s="237" t="s">
        <v>335</v>
      </c>
      <c r="D88" s="238" t="s">
        <v>396</v>
      </c>
      <c r="E88" s="239">
        <v>38432</v>
      </c>
      <c r="F88" s="240">
        <v>3562251.59</v>
      </c>
      <c r="G88" s="241" t="s">
        <v>337</v>
      </c>
      <c r="H88" s="242">
        <v>989351.65</v>
      </c>
      <c r="I88" s="239">
        <v>40908</v>
      </c>
      <c r="J88" s="239">
        <v>47482</v>
      </c>
      <c r="K88" s="243" t="s">
        <v>260</v>
      </c>
    </row>
    <row r="89" spans="1:11" s="227" customFormat="1" ht="15" customHeight="1" x14ac:dyDescent="0.25">
      <c r="A89" s="244" t="s">
        <v>397</v>
      </c>
      <c r="B89" s="245" t="s">
        <v>398</v>
      </c>
      <c r="C89" s="246" t="s">
        <v>335</v>
      </c>
      <c r="D89" s="246" t="s">
        <v>399</v>
      </c>
      <c r="E89" s="247">
        <v>38481</v>
      </c>
      <c r="F89" s="248">
        <v>14000000</v>
      </c>
      <c r="G89" s="249" t="s">
        <v>270</v>
      </c>
      <c r="H89" s="250">
        <v>1206161.612</v>
      </c>
      <c r="I89" s="247">
        <v>40850</v>
      </c>
      <c r="J89" s="251">
        <v>48831</v>
      </c>
      <c r="K89" s="246" t="s">
        <v>260</v>
      </c>
    </row>
    <row r="90" spans="1:11" s="227" customFormat="1" ht="15" customHeight="1" x14ac:dyDescent="0.25">
      <c r="A90" s="237" t="s">
        <v>400</v>
      </c>
      <c r="B90" s="238" t="s">
        <v>398</v>
      </c>
      <c r="C90" s="237" t="s">
        <v>335</v>
      </c>
      <c r="D90" s="238" t="s">
        <v>401</v>
      </c>
      <c r="E90" s="239">
        <v>38481</v>
      </c>
      <c r="F90" s="240">
        <v>12400000</v>
      </c>
      <c r="G90" s="241" t="s">
        <v>229</v>
      </c>
      <c r="H90" s="242">
        <v>1066666.74</v>
      </c>
      <c r="I90" s="239">
        <v>40872</v>
      </c>
      <c r="J90" s="239">
        <v>46959</v>
      </c>
      <c r="K90" s="243" t="s">
        <v>402</v>
      </c>
    </row>
    <row r="91" spans="1:11" s="227" customFormat="1" ht="15" customHeight="1" x14ac:dyDescent="0.25">
      <c r="A91" s="244" t="s">
        <v>403</v>
      </c>
      <c r="B91" s="245" t="s">
        <v>351</v>
      </c>
      <c r="C91" s="246" t="s">
        <v>335</v>
      </c>
      <c r="D91" s="246" t="s">
        <v>404</v>
      </c>
      <c r="E91" s="247">
        <v>38518</v>
      </c>
      <c r="F91" s="248">
        <v>35000000</v>
      </c>
      <c r="G91" s="249" t="s">
        <v>229</v>
      </c>
      <c r="H91" s="250">
        <v>10451750</v>
      </c>
      <c r="I91" s="247">
        <v>40892</v>
      </c>
      <c r="J91" s="251">
        <v>47649</v>
      </c>
      <c r="K91" s="246" t="s">
        <v>246</v>
      </c>
    </row>
    <row r="92" spans="1:11" s="227" customFormat="1" ht="15" customHeight="1" x14ac:dyDescent="0.25">
      <c r="A92" s="237" t="s">
        <v>405</v>
      </c>
      <c r="B92" s="238" t="s">
        <v>233</v>
      </c>
      <c r="C92" s="237" t="s">
        <v>234</v>
      </c>
      <c r="D92" s="238" t="s">
        <v>406</v>
      </c>
      <c r="E92" s="239">
        <v>38532</v>
      </c>
      <c r="F92" s="240">
        <v>4501668.66</v>
      </c>
      <c r="G92" s="241" t="s">
        <v>236</v>
      </c>
      <c r="H92" s="242">
        <v>225083.49</v>
      </c>
      <c r="I92" s="239">
        <v>42292</v>
      </c>
      <c r="J92" s="239">
        <v>45762</v>
      </c>
      <c r="K92" s="243" t="s">
        <v>243</v>
      </c>
    </row>
    <row r="93" spans="1:11" s="227" customFormat="1" ht="15" customHeight="1" x14ac:dyDescent="0.25">
      <c r="A93" s="244" t="s">
        <v>407</v>
      </c>
      <c r="B93" s="245" t="s">
        <v>233</v>
      </c>
      <c r="C93" s="246" t="s">
        <v>234</v>
      </c>
      <c r="D93" s="246" t="s">
        <v>408</v>
      </c>
      <c r="E93" s="247">
        <v>38532</v>
      </c>
      <c r="F93" s="248">
        <v>10512712.66</v>
      </c>
      <c r="G93" s="249" t="s">
        <v>236</v>
      </c>
      <c r="H93" s="250">
        <v>522511.24</v>
      </c>
      <c r="I93" s="247">
        <v>42262</v>
      </c>
      <c r="J93" s="251">
        <v>45731</v>
      </c>
      <c r="K93" s="246" t="s">
        <v>409</v>
      </c>
    </row>
    <row r="94" spans="1:11" s="227" customFormat="1" ht="15" customHeight="1" x14ac:dyDescent="0.25">
      <c r="A94" s="237" t="s">
        <v>410</v>
      </c>
      <c r="B94" s="238" t="s">
        <v>226</v>
      </c>
      <c r="C94" s="237" t="s">
        <v>227</v>
      </c>
      <c r="D94" s="238" t="s">
        <v>309</v>
      </c>
      <c r="E94" s="239">
        <v>38363</v>
      </c>
      <c r="F94" s="240">
        <v>3287166.25</v>
      </c>
      <c r="G94" s="241" t="s">
        <v>229</v>
      </c>
      <c r="H94" s="242">
        <v>2198166.25</v>
      </c>
      <c r="I94" s="239">
        <v>42185</v>
      </c>
      <c r="J94" s="239">
        <v>52961</v>
      </c>
      <c r="K94" s="243" t="s">
        <v>264</v>
      </c>
    </row>
    <row r="95" spans="1:11" s="227" customFormat="1" ht="15" customHeight="1" x14ac:dyDescent="0.25">
      <c r="A95" s="244" t="s">
        <v>411</v>
      </c>
      <c r="B95" s="245" t="s">
        <v>233</v>
      </c>
      <c r="C95" s="246" t="s">
        <v>234</v>
      </c>
      <c r="D95" s="246" t="s">
        <v>412</v>
      </c>
      <c r="E95" s="247">
        <v>38558</v>
      </c>
      <c r="F95" s="248">
        <v>14323860.619999999</v>
      </c>
      <c r="G95" s="249" t="s">
        <v>236</v>
      </c>
      <c r="H95" s="250">
        <v>716193.05</v>
      </c>
      <c r="I95" s="247">
        <v>42262</v>
      </c>
      <c r="J95" s="251">
        <v>45731</v>
      </c>
      <c r="K95" s="246" t="s">
        <v>264</v>
      </c>
    </row>
    <row r="96" spans="1:11" s="227" customFormat="1" ht="15" customHeight="1" x14ac:dyDescent="0.25">
      <c r="A96" s="237" t="s">
        <v>413</v>
      </c>
      <c r="B96" s="238" t="s">
        <v>351</v>
      </c>
      <c r="C96" s="237" t="s">
        <v>335</v>
      </c>
      <c r="D96" s="238" t="s">
        <v>414</v>
      </c>
      <c r="E96" s="239">
        <v>38636</v>
      </c>
      <c r="F96" s="240">
        <v>19000000</v>
      </c>
      <c r="G96" s="241" t="s">
        <v>229</v>
      </c>
      <c r="H96" s="242">
        <v>1124800</v>
      </c>
      <c r="I96" s="239">
        <v>39969</v>
      </c>
      <c r="J96" s="239">
        <v>45996</v>
      </c>
      <c r="K96" s="243" t="s">
        <v>246</v>
      </c>
    </row>
    <row r="97" spans="1:13" s="227" customFormat="1" ht="15" customHeight="1" x14ac:dyDescent="0.25">
      <c r="A97" s="244" t="s">
        <v>415</v>
      </c>
      <c r="B97" s="245" t="s">
        <v>416</v>
      </c>
      <c r="C97" s="246" t="s">
        <v>417</v>
      </c>
      <c r="D97" s="246" t="s">
        <v>418</v>
      </c>
      <c r="E97" s="247">
        <v>38658</v>
      </c>
      <c r="F97" s="248">
        <v>9304464.3499999996</v>
      </c>
      <c r="G97" s="249" t="s">
        <v>270</v>
      </c>
      <c r="H97" s="250">
        <v>6877212.8300000001</v>
      </c>
      <c r="I97" s="247">
        <v>43482</v>
      </c>
      <c r="J97" s="251">
        <v>51699</v>
      </c>
      <c r="K97" s="246" t="s">
        <v>264</v>
      </c>
    </row>
    <row r="98" spans="1:13" s="227" customFormat="1" ht="15" customHeight="1" x14ac:dyDescent="0.25">
      <c r="A98" s="237" t="s">
        <v>419</v>
      </c>
      <c r="B98" s="238" t="s">
        <v>283</v>
      </c>
      <c r="C98" s="237" t="s">
        <v>284</v>
      </c>
      <c r="D98" s="238" t="s">
        <v>420</v>
      </c>
      <c r="E98" s="239">
        <v>38679</v>
      </c>
      <c r="F98" s="240">
        <v>5080000</v>
      </c>
      <c r="G98" s="241" t="s">
        <v>229</v>
      </c>
      <c r="H98" s="242">
        <v>4549125.6900000004</v>
      </c>
      <c r="I98" s="239">
        <v>46057</v>
      </c>
      <c r="J98" s="239">
        <v>53543</v>
      </c>
      <c r="K98" s="243" t="s">
        <v>260</v>
      </c>
    </row>
    <row r="99" spans="1:13" s="227" customFormat="1" ht="15" customHeight="1" x14ac:dyDescent="0.25">
      <c r="A99" s="244" t="s">
        <v>421</v>
      </c>
      <c r="B99" s="245" t="s">
        <v>422</v>
      </c>
      <c r="C99" s="246" t="s">
        <v>251</v>
      </c>
      <c r="D99" s="246" t="s">
        <v>423</v>
      </c>
      <c r="E99" s="247">
        <v>38707</v>
      </c>
      <c r="F99" s="248">
        <v>2413440.46</v>
      </c>
      <c r="G99" s="249" t="s">
        <v>270</v>
      </c>
      <c r="H99" s="250">
        <v>160710.46</v>
      </c>
      <c r="I99" s="247">
        <v>40558</v>
      </c>
      <c r="J99" s="251">
        <v>45853</v>
      </c>
      <c r="K99" s="246" t="s">
        <v>260</v>
      </c>
    </row>
    <row r="100" spans="1:13" s="227" customFormat="1" ht="15" customHeight="1" x14ac:dyDescent="0.25">
      <c r="A100" s="237" t="s">
        <v>424</v>
      </c>
      <c r="B100" s="238" t="s">
        <v>283</v>
      </c>
      <c r="C100" s="237" t="s">
        <v>284</v>
      </c>
      <c r="D100" s="238" t="s">
        <v>425</v>
      </c>
      <c r="E100" s="239">
        <v>38726</v>
      </c>
      <c r="F100" s="240">
        <v>2978489.54</v>
      </c>
      <c r="G100" s="241" t="s">
        <v>229</v>
      </c>
      <c r="H100" s="242">
        <v>2907573.13</v>
      </c>
      <c r="I100" s="239">
        <v>45485</v>
      </c>
      <c r="J100" s="239">
        <v>52974</v>
      </c>
      <c r="K100" s="243" t="s">
        <v>426</v>
      </c>
    </row>
    <row r="101" spans="1:13" s="227" customFormat="1" ht="15" customHeight="1" x14ac:dyDescent="0.25">
      <c r="A101" s="244" t="s">
        <v>427</v>
      </c>
      <c r="B101" s="245" t="s">
        <v>283</v>
      </c>
      <c r="C101" s="246" t="s">
        <v>284</v>
      </c>
      <c r="D101" s="246" t="s">
        <v>428</v>
      </c>
      <c r="E101" s="247">
        <v>38726</v>
      </c>
      <c r="F101" s="248">
        <v>5980265.2199999997</v>
      </c>
      <c r="G101" s="249" t="s">
        <v>229</v>
      </c>
      <c r="H101" s="250">
        <v>5980265.2199999997</v>
      </c>
      <c r="I101" s="247">
        <v>45796</v>
      </c>
      <c r="J101" s="251">
        <v>53285</v>
      </c>
      <c r="K101" s="246" t="s">
        <v>426</v>
      </c>
    </row>
    <row r="102" spans="1:13" s="227" customFormat="1" ht="15" customHeight="1" x14ac:dyDescent="0.25">
      <c r="A102" s="237" t="s">
        <v>429</v>
      </c>
      <c r="B102" s="238" t="s">
        <v>283</v>
      </c>
      <c r="C102" s="237" t="s">
        <v>284</v>
      </c>
      <c r="D102" s="238" t="s">
        <v>430</v>
      </c>
      <c r="E102" s="239">
        <v>38772</v>
      </c>
      <c r="F102" s="240">
        <v>27500000</v>
      </c>
      <c r="G102" s="241" t="s">
        <v>229</v>
      </c>
      <c r="H102" s="242">
        <v>25500000</v>
      </c>
      <c r="I102" s="239">
        <v>46303</v>
      </c>
      <c r="J102" s="239">
        <v>53425</v>
      </c>
      <c r="K102" s="243" t="s">
        <v>299</v>
      </c>
    </row>
    <row r="103" spans="1:13" s="227" customFormat="1" ht="15" customHeight="1" x14ac:dyDescent="0.25">
      <c r="A103" s="244" t="s">
        <v>431</v>
      </c>
      <c r="B103" s="245" t="s">
        <v>233</v>
      </c>
      <c r="C103" s="246" t="s">
        <v>234</v>
      </c>
      <c r="D103" s="246" t="s">
        <v>432</v>
      </c>
      <c r="E103" s="247">
        <v>38829</v>
      </c>
      <c r="F103" s="248">
        <v>9410012.4199999999</v>
      </c>
      <c r="G103" s="249" t="s">
        <v>236</v>
      </c>
      <c r="H103" s="250">
        <v>941001.26</v>
      </c>
      <c r="I103" s="247">
        <v>42461</v>
      </c>
      <c r="J103" s="251">
        <v>45931</v>
      </c>
      <c r="K103" s="246" t="s">
        <v>260</v>
      </c>
    </row>
    <row r="104" spans="1:13" s="227" customFormat="1" ht="15" customHeight="1" x14ac:dyDescent="0.25">
      <c r="A104" s="237" t="s">
        <v>433</v>
      </c>
      <c r="B104" s="238" t="s">
        <v>250</v>
      </c>
      <c r="C104" s="237" t="s">
        <v>251</v>
      </c>
      <c r="D104" s="238" t="s">
        <v>434</v>
      </c>
      <c r="E104" s="239">
        <v>38888</v>
      </c>
      <c r="F104" s="240">
        <v>5395416.2599999998</v>
      </c>
      <c r="G104" s="241" t="s">
        <v>236</v>
      </c>
      <c r="H104" s="242">
        <v>3775416.26</v>
      </c>
      <c r="I104" s="239">
        <v>42522</v>
      </c>
      <c r="J104" s="239">
        <v>53297</v>
      </c>
      <c r="K104" s="243" t="s">
        <v>314</v>
      </c>
    </row>
    <row r="105" spans="1:13" s="227" customFormat="1" ht="15" customHeight="1" x14ac:dyDescent="0.25">
      <c r="A105" s="244" t="s">
        <v>435</v>
      </c>
      <c r="B105" s="245" t="s">
        <v>233</v>
      </c>
      <c r="C105" s="246" t="s">
        <v>234</v>
      </c>
      <c r="D105" s="246" t="s">
        <v>436</v>
      </c>
      <c r="E105" s="247">
        <v>38904</v>
      </c>
      <c r="F105" s="248">
        <v>9485174.1600000001</v>
      </c>
      <c r="G105" s="249" t="s">
        <v>236</v>
      </c>
      <c r="H105" s="250">
        <v>1422776.09</v>
      </c>
      <c r="I105" s="247">
        <v>42614</v>
      </c>
      <c r="J105" s="251">
        <v>46082</v>
      </c>
      <c r="K105" s="246" t="s">
        <v>249</v>
      </c>
    </row>
    <row r="106" spans="1:13" s="227" customFormat="1" ht="15" customHeight="1" x14ac:dyDescent="0.25">
      <c r="A106" s="237" t="s">
        <v>437</v>
      </c>
      <c r="B106" s="238" t="s">
        <v>233</v>
      </c>
      <c r="C106" s="237" t="s">
        <v>234</v>
      </c>
      <c r="D106" s="238" t="s">
        <v>438</v>
      </c>
      <c r="E106" s="239">
        <v>38909</v>
      </c>
      <c r="F106" s="240">
        <v>2519098.66</v>
      </c>
      <c r="G106" s="241" t="s">
        <v>236</v>
      </c>
      <c r="H106" s="242">
        <v>377864.85</v>
      </c>
      <c r="I106" s="239">
        <v>42675</v>
      </c>
      <c r="J106" s="239">
        <v>46143</v>
      </c>
      <c r="K106" s="243" t="s">
        <v>243</v>
      </c>
    </row>
    <row r="107" spans="1:13" s="227" customFormat="1" ht="15" customHeight="1" x14ac:dyDescent="0.25">
      <c r="A107" s="244" t="s">
        <v>439</v>
      </c>
      <c r="B107" s="245" t="s">
        <v>283</v>
      </c>
      <c r="C107" s="246" t="s">
        <v>284</v>
      </c>
      <c r="D107" s="246" t="s">
        <v>440</v>
      </c>
      <c r="E107" s="247">
        <v>38994</v>
      </c>
      <c r="F107" s="248">
        <v>15000000</v>
      </c>
      <c r="G107" s="249" t="s">
        <v>229</v>
      </c>
      <c r="H107" s="250">
        <v>11356149.279999999</v>
      </c>
      <c r="I107" s="247">
        <v>48931</v>
      </c>
      <c r="J107" s="251">
        <v>56053</v>
      </c>
      <c r="K107" s="246" t="s">
        <v>246</v>
      </c>
    </row>
    <row r="108" spans="1:13" s="227" customFormat="1" ht="15" customHeight="1" x14ac:dyDescent="0.25">
      <c r="A108" s="237" t="s">
        <v>441</v>
      </c>
      <c r="B108" s="238" t="s">
        <v>283</v>
      </c>
      <c r="C108" s="237" t="s">
        <v>284</v>
      </c>
      <c r="D108" s="238" t="s">
        <v>442</v>
      </c>
      <c r="E108" s="239">
        <v>38994</v>
      </c>
      <c r="F108" s="240">
        <v>4996500</v>
      </c>
      <c r="G108" s="241" t="s">
        <v>229</v>
      </c>
      <c r="H108" s="242">
        <v>4996500</v>
      </c>
      <c r="I108" s="239">
        <v>46383</v>
      </c>
      <c r="J108" s="239">
        <v>50218</v>
      </c>
      <c r="K108" s="243" t="s">
        <v>260</v>
      </c>
      <c r="L108" s="252"/>
      <c r="M108" s="252"/>
    </row>
    <row r="109" spans="1:13" s="227" customFormat="1" ht="15" customHeight="1" x14ac:dyDescent="0.25">
      <c r="A109" s="244" t="s">
        <v>443</v>
      </c>
      <c r="B109" s="245" t="s">
        <v>283</v>
      </c>
      <c r="C109" s="246" t="s">
        <v>284</v>
      </c>
      <c r="D109" s="246" t="s">
        <v>444</v>
      </c>
      <c r="E109" s="247">
        <v>38994</v>
      </c>
      <c r="F109" s="248">
        <v>51494303</v>
      </c>
      <c r="G109" s="249" t="s">
        <v>229</v>
      </c>
      <c r="H109" s="250">
        <v>50248741.840000004</v>
      </c>
      <c r="I109" s="247">
        <v>46799</v>
      </c>
      <c r="J109" s="251" t="s">
        <v>445</v>
      </c>
      <c r="K109" s="246" t="s">
        <v>363</v>
      </c>
      <c r="L109" s="253"/>
      <c r="M109" s="252"/>
    </row>
    <row r="110" spans="1:13" s="227" customFormat="1" ht="15" customHeight="1" x14ac:dyDescent="0.25">
      <c r="A110" s="237" t="s">
        <v>446</v>
      </c>
      <c r="B110" s="238" t="s">
        <v>283</v>
      </c>
      <c r="C110" s="237" t="s">
        <v>284</v>
      </c>
      <c r="D110" s="238" t="s">
        <v>447</v>
      </c>
      <c r="E110" s="239">
        <v>38994</v>
      </c>
      <c r="F110" s="240">
        <v>21695096.890000001</v>
      </c>
      <c r="G110" s="241" t="s">
        <v>229</v>
      </c>
      <c r="H110" s="242">
        <v>21695096.890000001</v>
      </c>
      <c r="I110" s="239">
        <v>46375</v>
      </c>
      <c r="J110" s="239" t="s">
        <v>448</v>
      </c>
      <c r="K110" s="243" t="s">
        <v>246</v>
      </c>
      <c r="L110" s="252"/>
      <c r="M110" s="252"/>
    </row>
    <row r="111" spans="1:13" s="227" customFormat="1" ht="15" customHeight="1" x14ac:dyDescent="0.25">
      <c r="A111" s="244" t="s">
        <v>449</v>
      </c>
      <c r="B111" s="245" t="s">
        <v>351</v>
      </c>
      <c r="C111" s="246" t="s">
        <v>335</v>
      </c>
      <c r="D111" s="246" t="s">
        <v>450</v>
      </c>
      <c r="E111" s="247">
        <v>39006</v>
      </c>
      <c r="F111" s="248">
        <v>10567086</v>
      </c>
      <c r="G111" s="249" t="s">
        <v>229</v>
      </c>
      <c r="H111" s="250">
        <v>5441406.1200000001</v>
      </c>
      <c r="I111" s="247">
        <v>42087</v>
      </c>
      <c r="J111" s="251">
        <v>50020</v>
      </c>
      <c r="K111" s="246" t="s">
        <v>451</v>
      </c>
    </row>
    <row r="112" spans="1:13" s="227" customFormat="1" ht="15" customHeight="1" x14ac:dyDescent="0.25">
      <c r="A112" s="237" t="s">
        <v>452</v>
      </c>
      <c r="B112" s="238" t="s">
        <v>334</v>
      </c>
      <c r="C112" s="237" t="s">
        <v>335</v>
      </c>
      <c r="D112" s="238" t="s">
        <v>453</v>
      </c>
      <c r="E112" s="239">
        <v>39001</v>
      </c>
      <c r="F112" s="240">
        <v>5319983.8099999996</v>
      </c>
      <c r="G112" s="241" t="s">
        <v>337</v>
      </c>
      <c r="H112" s="242">
        <v>1920862.32</v>
      </c>
      <c r="I112" s="239">
        <v>41274</v>
      </c>
      <c r="J112" s="239">
        <v>48029</v>
      </c>
      <c r="K112" s="243" t="s">
        <v>454</v>
      </c>
    </row>
    <row r="113" spans="1:11" s="227" customFormat="1" ht="15" customHeight="1" x14ac:dyDescent="0.25">
      <c r="A113" s="244" t="s">
        <v>455</v>
      </c>
      <c r="B113" s="245" t="s">
        <v>233</v>
      </c>
      <c r="C113" s="246" t="s">
        <v>234</v>
      </c>
      <c r="D113" s="246" t="s">
        <v>456</v>
      </c>
      <c r="E113" s="247">
        <v>39048</v>
      </c>
      <c r="F113" s="248">
        <v>2263994.29</v>
      </c>
      <c r="G113" s="249" t="s">
        <v>236</v>
      </c>
      <c r="H113" s="250">
        <v>339599.22</v>
      </c>
      <c r="I113" s="247">
        <v>42689</v>
      </c>
      <c r="J113" s="251">
        <v>46157</v>
      </c>
      <c r="K113" s="246" t="s">
        <v>299</v>
      </c>
    </row>
    <row r="114" spans="1:11" s="227" customFormat="1" ht="15" customHeight="1" x14ac:dyDescent="0.25">
      <c r="A114" s="237" t="s">
        <v>457</v>
      </c>
      <c r="B114" s="238" t="s">
        <v>334</v>
      </c>
      <c r="C114" s="237" t="s">
        <v>335</v>
      </c>
      <c r="D114" s="238" t="s">
        <v>458</v>
      </c>
      <c r="E114" s="239">
        <v>39048</v>
      </c>
      <c r="F114" s="240">
        <v>5716351.71</v>
      </c>
      <c r="G114" s="241" t="s">
        <v>337</v>
      </c>
      <c r="H114" s="242">
        <v>2064238.29</v>
      </c>
      <c r="I114" s="239">
        <v>41639</v>
      </c>
      <c r="J114" s="239">
        <v>48029</v>
      </c>
      <c r="K114" s="243" t="s">
        <v>278</v>
      </c>
    </row>
    <row r="115" spans="1:11" s="227" customFormat="1" ht="15" customHeight="1" x14ac:dyDescent="0.25">
      <c r="A115" s="244" t="s">
        <v>459</v>
      </c>
      <c r="B115" s="245" t="s">
        <v>351</v>
      </c>
      <c r="C115" s="246" t="s">
        <v>335</v>
      </c>
      <c r="D115" s="246" t="s">
        <v>460</v>
      </c>
      <c r="E115" s="247">
        <v>39078</v>
      </c>
      <c r="F115" s="248">
        <v>12726273.210000001</v>
      </c>
      <c r="G115" s="249" t="s">
        <v>229</v>
      </c>
      <c r="H115" s="250">
        <v>3752096.3</v>
      </c>
      <c r="I115" s="247">
        <v>41472</v>
      </c>
      <c r="J115" s="251">
        <v>49975</v>
      </c>
      <c r="K115" s="246" t="s">
        <v>246</v>
      </c>
    </row>
    <row r="116" spans="1:11" s="227" customFormat="1" ht="15" customHeight="1" x14ac:dyDescent="0.25">
      <c r="A116" s="237" t="s">
        <v>461</v>
      </c>
      <c r="B116" s="238" t="s">
        <v>398</v>
      </c>
      <c r="C116" s="237" t="s">
        <v>335</v>
      </c>
      <c r="D116" s="238" t="s">
        <v>436</v>
      </c>
      <c r="E116" s="239">
        <v>39104</v>
      </c>
      <c r="F116" s="240">
        <v>11320000</v>
      </c>
      <c r="G116" s="241" t="s">
        <v>229</v>
      </c>
      <c r="H116" s="242">
        <v>2905333.37</v>
      </c>
      <c r="I116" s="239">
        <v>41827</v>
      </c>
      <c r="J116" s="239">
        <v>46941</v>
      </c>
      <c r="K116" s="243" t="s">
        <v>249</v>
      </c>
    </row>
    <row r="117" spans="1:11" s="227" customFormat="1" ht="15" customHeight="1" x14ac:dyDescent="0.25">
      <c r="A117" s="244" t="s">
        <v>462</v>
      </c>
      <c r="B117" s="245" t="s">
        <v>233</v>
      </c>
      <c r="C117" s="246" t="s">
        <v>234</v>
      </c>
      <c r="D117" s="246" t="s">
        <v>463</v>
      </c>
      <c r="E117" s="247">
        <v>39162</v>
      </c>
      <c r="F117" s="248">
        <v>3031375</v>
      </c>
      <c r="G117" s="249" t="s">
        <v>236</v>
      </c>
      <c r="H117" s="250">
        <v>606275</v>
      </c>
      <c r="I117" s="247">
        <v>42870</v>
      </c>
      <c r="J117" s="251">
        <v>46341</v>
      </c>
      <c r="K117" s="246" t="s">
        <v>381</v>
      </c>
    </row>
    <row r="118" spans="1:11" s="227" customFormat="1" ht="15" customHeight="1" x14ac:dyDescent="0.25">
      <c r="A118" s="237" t="s">
        <v>464</v>
      </c>
      <c r="B118" s="238" t="s">
        <v>233</v>
      </c>
      <c r="C118" s="237" t="s">
        <v>234</v>
      </c>
      <c r="D118" s="238" t="s">
        <v>465</v>
      </c>
      <c r="E118" s="239">
        <v>39162</v>
      </c>
      <c r="F118" s="240">
        <v>9924481.6699999999</v>
      </c>
      <c r="G118" s="241" t="s">
        <v>236</v>
      </c>
      <c r="H118" s="242">
        <v>1984896.39</v>
      </c>
      <c r="I118" s="239">
        <v>42870</v>
      </c>
      <c r="J118" s="239">
        <v>46341</v>
      </c>
      <c r="K118" s="243" t="s">
        <v>466</v>
      </c>
    </row>
    <row r="119" spans="1:11" s="227" customFormat="1" ht="15" customHeight="1" x14ac:dyDescent="0.25">
      <c r="A119" s="244" t="s">
        <v>467</v>
      </c>
      <c r="B119" s="245" t="s">
        <v>233</v>
      </c>
      <c r="C119" s="246" t="s">
        <v>234</v>
      </c>
      <c r="D119" s="246" t="s">
        <v>468</v>
      </c>
      <c r="E119" s="247">
        <v>39212</v>
      </c>
      <c r="F119" s="248">
        <v>6800000</v>
      </c>
      <c r="G119" s="249" t="s">
        <v>236</v>
      </c>
      <c r="H119" s="250">
        <v>1360000</v>
      </c>
      <c r="I119" s="247">
        <v>42826</v>
      </c>
      <c r="J119" s="251">
        <v>46296</v>
      </c>
      <c r="K119" s="246" t="s">
        <v>230</v>
      </c>
    </row>
    <row r="120" spans="1:11" s="227" customFormat="1" ht="15" customHeight="1" x14ac:dyDescent="0.25">
      <c r="A120" s="237" t="s">
        <v>469</v>
      </c>
      <c r="B120" s="238" t="s">
        <v>422</v>
      </c>
      <c r="C120" s="237" t="s">
        <v>251</v>
      </c>
      <c r="D120" s="238" t="s">
        <v>470</v>
      </c>
      <c r="E120" s="239">
        <v>39280</v>
      </c>
      <c r="F120" s="240">
        <v>13086114.57</v>
      </c>
      <c r="G120" s="241" t="s">
        <v>270</v>
      </c>
      <c r="H120" s="242">
        <v>2170114.5699999998</v>
      </c>
      <c r="I120" s="239">
        <v>41136</v>
      </c>
      <c r="J120" s="239">
        <v>46433</v>
      </c>
      <c r="K120" s="243" t="s">
        <v>246</v>
      </c>
    </row>
    <row r="121" spans="1:11" s="227" customFormat="1" ht="15" customHeight="1" x14ac:dyDescent="0.25">
      <c r="A121" s="244" t="s">
        <v>471</v>
      </c>
      <c r="B121" s="245" t="s">
        <v>422</v>
      </c>
      <c r="C121" s="246" t="s">
        <v>251</v>
      </c>
      <c r="D121" s="246" t="s">
        <v>472</v>
      </c>
      <c r="E121" s="247">
        <v>39280</v>
      </c>
      <c r="F121" s="248">
        <v>4243877.5999999996</v>
      </c>
      <c r="G121" s="249" t="s">
        <v>270</v>
      </c>
      <c r="H121" s="250">
        <v>698527.6</v>
      </c>
      <c r="I121" s="247">
        <v>41136</v>
      </c>
      <c r="J121" s="251">
        <v>46433</v>
      </c>
      <c r="K121" s="246" t="s">
        <v>314</v>
      </c>
    </row>
    <row r="122" spans="1:11" s="227" customFormat="1" ht="15" customHeight="1" x14ac:dyDescent="0.25">
      <c r="A122" s="237" t="s">
        <v>473</v>
      </c>
      <c r="B122" s="238" t="s">
        <v>398</v>
      </c>
      <c r="C122" s="237" t="s">
        <v>335</v>
      </c>
      <c r="D122" s="238" t="s">
        <v>474</v>
      </c>
      <c r="E122" s="239">
        <v>39316</v>
      </c>
      <c r="F122" s="240">
        <v>14879690</v>
      </c>
      <c r="G122" s="241" t="s">
        <v>229</v>
      </c>
      <c r="H122" s="242">
        <v>1786650.73</v>
      </c>
      <c r="I122" s="239">
        <v>41992</v>
      </c>
      <c r="J122" s="239">
        <v>49513</v>
      </c>
      <c r="K122" s="243" t="s">
        <v>409</v>
      </c>
    </row>
    <row r="123" spans="1:11" s="227" customFormat="1" ht="15" customHeight="1" x14ac:dyDescent="0.25">
      <c r="A123" s="244" t="s">
        <v>475</v>
      </c>
      <c r="B123" s="245" t="s">
        <v>334</v>
      </c>
      <c r="C123" s="246" t="s">
        <v>335</v>
      </c>
      <c r="D123" s="246" t="s">
        <v>476</v>
      </c>
      <c r="E123" s="247">
        <v>39347</v>
      </c>
      <c r="F123" s="248">
        <v>6459615.3899999997</v>
      </c>
      <c r="G123" s="249" t="s">
        <v>337</v>
      </c>
      <c r="H123" s="250">
        <v>2691506.43</v>
      </c>
      <c r="I123" s="247">
        <v>42004</v>
      </c>
      <c r="J123" s="251">
        <v>48395</v>
      </c>
      <c r="K123" s="246" t="s">
        <v>381</v>
      </c>
    </row>
    <row r="124" spans="1:11" s="227" customFormat="1" ht="15" customHeight="1" x14ac:dyDescent="0.25">
      <c r="A124" s="237" t="s">
        <v>477</v>
      </c>
      <c r="B124" s="238" t="s">
        <v>226</v>
      </c>
      <c r="C124" s="237" t="s">
        <v>227</v>
      </c>
      <c r="D124" s="238" t="s">
        <v>478</v>
      </c>
      <c r="E124" s="239">
        <v>39429</v>
      </c>
      <c r="F124" s="240">
        <v>7500000</v>
      </c>
      <c r="G124" s="241" t="s">
        <v>229</v>
      </c>
      <c r="H124" s="242">
        <v>5750000</v>
      </c>
      <c r="I124" s="239">
        <v>43281</v>
      </c>
      <c r="J124" s="239">
        <v>54056</v>
      </c>
      <c r="K124" s="243" t="s">
        <v>262</v>
      </c>
    </row>
    <row r="125" spans="1:11" s="227" customFormat="1" ht="15" customHeight="1" x14ac:dyDescent="0.25">
      <c r="A125" s="244" t="s">
        <v>479</v>
      </c>
      <c r="B125" s="245" t="s">
        <v>351</v>
      </c>
      <c r="C125" s="246" t="s">
        <v>335</v>
      </c>
      <c r="D125" s="246" t="s">
        <v>480</v>
      </c>
      <c r="E125" s="247">
        <v>39402</v>
      </c>
      <c r="F125" s="248">
        <v>26000000</v>
      </c>
      <c r="G125" s="249" t="s">
        <v>229</v>
      </c>
      <c r="H125" s="250">
        <v>6933333.477</v>
      </c>
      <c r="I125" s="247">
        <v>41657</v>
      </c>
      <c r="J125" s="251">
        <v>46952</v>
      </c>
      <c r="K125" s="246" t="s">
        <v>381</v>
      </c>
    </row>
    <row r="126" spans="1:11" s="227" customFormat="1" ht="15" customHeight="1" x14ac:dyDescent="0.25">
      <c r="A126" s="237" t="s">
        <v>481</v>
      </c>
      <c r="B126" s="238" t="s">
        <v>398</v>
      </c>
      <c r="C126" s="237" t="s">
        <v>335</v>
      </c>
      <c r="D126" s="238" t="s">
        <v>482</v>
      </c>
      <c r="E126" s="239">
        <v>39490</v>
      </c>
      <c r="F126" s="240">
        <v>10000000</v>
      </c>
      <c r="G126" s="241" t="s">
        <v>229</v>
      </c>
      <c r="H126" s="242">
        <v>595000</v>
      </c>
      <c r="I126" s="239">
        <v>42002</v>
      </c>
      <c r="J126" s="239">
        <v>46573</v>
      </c>
      <c r="K126" s="243" t="s">
        <v>262</v>
      </c>
    </row>
    <row r="127" spans="1:11" s="227" customFormat="1" ht="15" customHeight="1" x14ac:dyDescent="0.25">
      <c r="A127" s="244" t="s">
        <v>483</v>
      </c>
      <c r="B127" s="245" t="s">
        <v>391</v>
      </c>
      <c r="C127" s="246" t="s">
        <v>392</v>
      </c>
      <c r="D127" s="246" t="s">
        <v>484</v>
      </c>
      <c r="E127" s="247">
        <v>39538</v>
      </c>
      <c r="F127" s="248">
        <v>5350228.5729999999</v>
      </c>
      <c r="G127" s="249" t="s">
        <v>394</v>
      </c>
      <c r="H127" s="250">
        <v>1379700</v>
      </c>
      <c r="I127" s="247">
        <v>41593</v>
      </c>
      <c r="J127" s="251">
        <v>47253</v>
      </c>
      <c r="K127" s="246" t="s">
        <v>381</v>
      </c>
    </row>
    <row r="128" spans="1:11" s="227" customFormat="1" ht="15" customHeight="1" x14ac:dyDescent="0.25">
      <c r="A128" s="237" t="s">
        <v>485</v>
      </c>
      <c r="B128" s="238" t="s">
        <v>486</v>
      </c>
      <c r="C128" s="237" t="s">
        <v>487</v>
      </c>
      <c r="D128" s="238" t="s">
        <v>488</v>
      </c>
      <c r="E128" s="239">
        <v>39629</v>
      </c>
      <c r="F128" s="240">
        <v>11121000000</v>
      </c>
      <c r="G128" s="241" t="s">
        <v>489</v>
      </c>
      <c r="H128" s="242">
        <v>6039177918</v>
      </c>
      <c r="I128" s="239">
        <v>43271</v>
      </c>
      <c r="J128" s="239">
        <v>54229</v>
      </c>
      <c r="K128" s="243" t="s">
        <v>426</v>
      </c>
    </row>
    <row r="129" spans="1:13" s="227" customFormat="1" ht="15" customHeight="1" x14ac:dyDescent="0.25">
      <c r="A129" s="244" t="s">
        <v>490</v>
      </c>
      <c r="B129" s="245" t="s">
        <v>233</v>
      </c>
      <c r="C129" s="246" t="s">
        <v>234</v>
      </c>
      <c r="D129" s="246" t="s">
        <v>491</v>
      </c>
      <c r="E129" s="247">
        <v>39631</v>
      </c>
      <c r="F129" s="248">
        <v>12110695.49</v>
      </c>
      <c r="G129" s="249" t="s">
        <v>236</v>
      </c>
      <c r="H129" s="250">
        <v>4238743.4800000004</v>
      </c>
      <c r="I129" s="247">
        <v>43388</v>
      </c>
      <c r="J129" s="251">
        <v>46858</v>
      </c>
      <c r="K129" s="246" t="s">
        <v>381</v>
      </c>
    </row>
    <row r="130" spans="1:13" s="227" customFormat="1" ht="15" customHeight="1" x14ac:dyDescent="0.25">
      <c r="A130" s="237" t="s">
        <v>492</v>
      </c>
      <c r="B130" s="238" t="s">
        <v>233</v>
      </c>
      <c r="C130" s="237" t="s">
        <v>234</v>
      </c>
      <c r="D130" s="238" t="s">
        <v>493</v>
      </c>
      <c r="E130" s="239">
        <v>39631</v>
      </c>
      <c r="F130" s="240">
        <v>3740023.43</v>
      </c>
      <c r="G130" s="241" t="s">
        <v>236</v>
      </c>
      <c r="H130" s="242">
        <v>1309008.22</v>
      </c>
      <c r="I130" s="239">
        <v>43358</v>
      </c>
      <c r="J130" s="239">
        <v>46827</v>
      </c>
      <c r="K130" s="243" t="s">
        <v>494</v>
      </c>
    </row>
    <row r="131" spans="1:13" s="227" customFormat="1" ht="15" customHeight="1" x14ac:dyDescent="0.25">
      <c r="A131" s="244" t="s">
        <v>495</v>
      </c>
      <c r="B131" s="245" t="s">
        <v>496</v>
      </c>
      <c r="C131" s="246" t="s">
        <v>234</v>
      </c>
      <c r="D131" s="246" t="s">
        <v>497</v>
      </c>
      <c r="E131" s="247">
        <v>39631</v>
      </c>
      <c r="F131" s="248">
        <v>1983167.03</v>
      </c>
      <c r="G131" s="249" t="s">
        <v>229</v>
      </c>
      <c r="H131" s="250">
        <v>1239281.07</v>
      </c>
      <c r="I131" s="247">
        <v>43539</v>
      </c>
      <c r="J131" s="251">
        <v>47922</v>
      </c>
      <c r="K131" s="246" t="s">
        <v>494</v>
      </c>
    </row>
    <row r="132" spans="1:13" s="227" customFormat="1" ht="15" customHeight="1" x14ac:dyDescent="0.25">
      <c r="A132" s="237" t="s">
        <v>498</v>
      </c>
      <c r="B132" s="238" t="s">
        <v>233</v>
      </c>
      <c r="C132" s="237" t="s">
        <v>234</v>
      </c>
      <c r="D132" s="238" t="s">
        <v>499</v>
      </c>
      <c r="E132" s="239">
        <v>39631</v>
      </c>
      <c r="F132" s="240">
        <v>21700000</v>
      </c>
      <c r="G132" s="241" t="s">
        <v>236</v>
      </c>
      <c r="H132" s="242">
        <v>7595000</v>
      </c>
      <c r="I132" s="239">
        <v>43388</v>
      </c>
      <c r="J132" s="239">
        <v>46858</v>
      </c>
      <c r="K132" s="243" t="s">
        <v>264</v>
      </c>
    </row>
    <row r="133" spans="1:13" s="227" customFormat="1" ht="15" customHeight="1" x14ac:dyDescent="0.25">
      <c r="A133" s="244" t="s">
        <v>500</v>
      </c>
      <c r="B133" s="245" t="s">
        <v>398</v>
      </c>
      <c r="C133" s="246" t="s">
        <v>335</v>
      </c>
      <c r="D133" s="246" t="s">
        <v>501</v>
      </c>
      <c r="E133" s="247">
        <v>39666</v>
      </c>
      <c r="F133" s="248">
        <v>6000000</v>
      </c>
      <c r="G133" s="249" t="s">
        <v>229</v>
      </c>
      <c r="H133" s="250">
        <v>677044.42</v>
      </c>
      <c r="I133" s="247">
        <v>42124</v>
      </c>
      <c r="J133" s="251">
        <v>46545</v>
      </c>
      <c r="K133" s="246" t="s">
        <v>260</v>
      </c>
    </row>
    <row r="134" spans="1:13" s="227" customFormat="1" ht="15" customHeight="1" x14ac:dyDescent="0.25">
      <c r="A134" s="237" t="s">
        <v>502</v>
      </c>
      <c r="B134" s="238" t="s">
        <v>226</v>
      </c>
      <c r="C134" s="237" t="s">
        <v>227</v>
      </c>
      <c r="D134" s="238" t="s">
        <v>503</v>
      </c>
      <c r="E134" s="239">
        <v>39729</v>
      </c>
      <c r="F134" s="240">
        <v>15000000</v>
      </c>
      <c r="G134" s="241" t="s">
        <v>229</v>
      </c>
      <c r="H134" s="242">
        <v>5530000</v>
      </c>
      <c r="I134" s="239">
        <v>41455</v>
      </c>
      <c r="J134" s="239">
        <v>48212</v>
      </c>
      <c r="K134" s="243" t="s">
        <v>504</v>
      </c>
    </row>
    <row r="135" spans="1:13" s="227" customFormat="1" ht="15" customHeight="1" x14ac:dyDescent="0.25">
      <c r="A135" s="244" t="s">
        <v>505</v>
      </c>
      <c r="B135" s="245" t="s">
        <v>422</v>
      </c>
      <c r="C135" s="246" t="s">
        <v>251</v>
      </c>
      <c r="D135" s="246" t="s">
        <v>491</v>
      </c>
      <c r="E135" s="247">
        <v>39756</v>
      </c>
      <c r="F135" s="248">
        <v>14940754.439999999</v>
      </c>
      <c r="G135" s="249" t="s">
        <v>270</v>
      </c>
      <c r="H135" s="250">
        <v>3482744.44</v>
      </c>
      <c r="I135" s="247">
        <v>41593</v>
      </c>
      <c r="J135" s="251">
        <v>46888</v>
      </c>
      <c r="K135" s="246" t="s">
        <v>262</v>
      </c>
    </row>
    <row r="136" spans="1:13" s="227" customFormat="1" ht="15" customHeight="1" x14ac:dyDescent="0.25">
      <c r="A136" s="237" t="s">
        <v>506</v>
      </c>
      <c r="B136" s="238" t="s">
        <v>226</v>
      </c>
      <c r="C136" s="237" t="s">
        <v>227</v>
      </c>
      <c r="D136" s="238" t="s">
        <v>507</v>
      </c>
      <c r="E136" s="239">
        <v>39805</v>
      </c>
      <c r="F136" s="240">
        <v>1500000</v>
      </c>
      <c r="G136" s="241" t="s">
        <v>229</v>
      </c>
      <c r="H136" s="242">
        <v>1056000</v>
      </c>
      <c r="I136" s="239">
        <v>43646</v>
      </c>
      <c r="J136" s="239">
        <v>50769</v>
      </c>
      <c r="K136" s="243" t="s">
        <v>262</v>
      </c>
    </row>
    <row r="137" spans="1:13" s="227" customFormat="1" ht="15" customHeight="1" x14ac:dyDescent="0.25">
      <c r="A137" s="244" t="s">
        <v>508</v>
      </c>
      <c r="B137" s="245" t="s">
        <v>334</v>
      </c>
      <c r="C137" s="246" t="s">
        <v>335</v>
      </c>
      <c r="D137" s="246" t="s">
        <v>509</v>
      </c>
      <c r="E137" s="247">
        <v>39777</v>
      </c>
      <c r="F137" s="248">
        <v>8578900.7100000009</v>
      </c>
      <c r="G137" s="249" t="s">
        <v>337</v>
      </c>
      <c r="H137" s="250">
        <v>4051147.7</v>
      </c>
      <c r="I137" s="247">
        <v>42551</v>
      </c>
      <c r="J137" s="251">
        <v>48760</v>
      </c>
      <c r="K137" s="246" t="s">
        <v>426</v>
      </c>
      <c r="L137" s="252"/>
      <c r="M137" s="252"/>
    </row>
    <row r="138" spans="1:13" s="227" customFormat="1" ht="15" customHeight="1" x14ac:dyDescent="0.25">
      <c r="A138" s="237" t="s">
        <v>510</v>
      </c>
      <c r="B138" s="238" t="s">
        <v>250</v>
      </c>
      <c r="C138" s="237" t="s">
        <v>335</v>
      </c>
      <c r="D138" s="238" t="s">
        <v>511</v>
      </c>
      <c r="E138" s="239">
        <v>39828</v>
      </c>
      <c r="F138" s="240">
        <v>5347262.55</v>
      </c>
      <c r="G138" s="241" t="s">
        <v>236</v>
      </c>
      <c r="H138" s="242">
        <v>1376212.55</v>
      </c>
      <c r="I138" s="239">
        <v>41671</v>
      </c>
      <c r="J138" s="239">
        <v>46966</v>
      </c>
      <c r="K138" s="243" t="s">
        <v>512</v>
      </c>
    </row>
    <row r="139" spans="1:13" s="227" customFormat="1" ht="15" customHeight="1" x14ac:dyDescent="0.25">
      <c r="A139" s="244" t="s">
        <v>513</v>
      </c>
      <c r="B139" s="245" t="s">
        <v>496</v>
      </c>
      <c r="C139" s="246" t="s">
        <v>234</v>
      </c>
      <c r="D139" s="246" t="s">
        <v>347</v>
      </c>
      <c r="E139" s="247">
        <v>39910</v>
      </c>
      <c r="F139" s="248">
        <v>4774426.83</v>
      </c>
      <c r="G139" s="249" t="s">
        <v>270</v>
      </c>
      <c r="H139" s="250">
        <v>3025553.99</v>
      </c>
      <c r="I139" s="247">
        <v>43723</v>
      </c>
      <c r="J139" s="251">
        <v>49018</v>
      </c>
      <c r="K139" s="246" t="s">
        <v>240</v>
      </c>
    </row>
    <row r="140" spans="1:13" s="227" customFormat="1" ht="15" customHeight="1" x14ac:dyDescent="0.25">
      <c r="A140" s="237" t="s">
        <v>514</v>
      </c>
      <c r="B140" s="238" t="s">
        <v>398</v>
      </c>
      <c r="C140" s="237" t="s">
        <v>335</v>
      </c>
      <c r="D140" s="238" t="s">
        <v>491</v>
      </c>
      <c r="E140" s="239">
        <v>39932</v>
      </c>
      <c r="F140" s="240">
        <v>40000000</v>
      </c>
      <c r="G140" s="241" t="s">
        <v>229</v>
      </c>
      <c r="H140" s="242">
        <v>6346792.9400000004</v>
      </c>
      <c r="I140" s="239">
        <v>41869</v>
      </c>
      <c r="J140" s="239" t="s">
        <v>515</v>
      </c>
      <c r="K140" s="243" t="s">
        <v>262</v>
      </c>
    </row>
    <row r="141" spans="1:13" s="227" customFormat="1" ht="15" customHeight="1" x14ac:dyDescent="0.25">
      <c r="A141" s="244" t="s">
        <v>516</v>
      </c>
      <c r="B141" s="245" t="s">
        <v>398</v>
      </c>
      <c r="C141" s="246" t="s">
        <v>335</v>
      </c>
      <c r="D141" s="246" t="s">
        <v>434</v>
      </c>
      <c r="E141" s="247">
        <v>39908</v>
      </c>
      <c r="F141" s="248">
        <v>5000000</v>
      </c>
      <c r="G141" s="249" t="s">
        <v>229</v>
      </c>
      <c r="H141" s="250">
        <v>200000</v>
      </c>
      <c r="I141" s="247">
        <v>42250</v>
      </c>
      <c r="J141" s="251">
        <v>45985</v>
      </c>
      <c r="K141" s="246" t="s">
        <v>517</v>
      </c>
    </row>
    <row r="142" spans="1:13" s="227" customFormat="1" ht="15" customHeight="1" x14ac:dyDescent="0.25">
      <c r="A142" s="237" t="s">
        <v>518</v>
      </c>
      <c r="B142" s="238" t="s">
        <v>519</v>
      </c>
      <c r="C142" s="237" t="s">
        <v>520</v>
      </c>
      <c r="D142" s="238" t="s">
        <v>484</v>
      </c>
      <c r="E142" s="239">
        <v>40135</v>
      </c>
      <c r="F142" s="240">
        <v>39441742.969999999</v>
      </c>
      <c r="G142" s="241" t="s">
        <v>521</v>
      </c>
      <c r="H142" s="242">
        <v>18794000</v>
      </c>
      <c r="I142" s="239">
        <v>42109</v>
      </c>
      <c r="J142" s="239">
        <v>49232</v>
      </c>
      <c r="K142" s="243" t="s">
        <v>381</v>
      </c>
    </row>
    <row r="143" spans="1:13" s="227" customFormat="1" ht="15" customHeight="1" x14ac:dyDescent="0.25">
      <c r="A143" s="244" t="s">
        <v>522</v>
      </c>
      <c r="B143" s="245" t="s">
        <v>226</v>
      </c>
      <c r="C143" s="246" t="s">
        <v>227</v>
      </c>
      <c r="D143" s="246" t="s">
        <v>523</v>
      </c>
      <c r="E143" s="247">
        <v>40175</v>
      </c>
      <c r="F143" s="248">
        <v>10750000</v>
      </c>
      <c r="G143" s="249" t="s">
        <v>229</v>
      </c>
      <c r="H143" s="250">
        <v>8960000</v>
      </c>
      <c r="I143" s="247">
        <v>44012</v>
      </c>
      <c r="J143" s="251">
        <v>54787</v>
      </c>
      <c r="K143" s="246" t="s">
        <v>363</v>
      </c>
    </row>
    <row r="144" spans="1:13" s="227" customFormat="1" ht="15" customHeight="1" x14ac:dyDescent="0.25">
      <c r="A144" s="237" t="s">
        <v>524</v>
      </c>
      <c r="B144" s="238" t="s">
        <v>226</v>
      </c>
      <c r="C144" s="237" t="s">
        <v>227</v>
      </c>
      <c r="D144" s="238" t="s">
        <v>525</v>
      </c>
      <c r="E144" s="239">
        <v>40175</v>
      </c>
      <c r="F144" s="240">
        <v>500000</v>
      </c>
      <c r="G144" s="241" t="s">
        <v>229</v>
      </c>
      <c r="H144" s="242">
        <v>380000</v>
      </c>
      <c r="I144" s="239">
        <v>44012</v>
      </c>
      <c r="J144" s="239">
        <v>51134</v>
      </c>
      <c r="K144" s="243" t="s">
        <v>363</v>
      </c>
    </row>
    <row r="145" spans="1:11" s="227" customFormat="1" ht="15" customHeight="1" x14ac:dyDescent="0.25">
      <c r="A145" s="244" t="s">
        <v>526</v>
      </c>
      <c r="B145" s="245" t="s">
        <v>527</v>
      </c>
      <c r="C145" s="246" t="s">
        <v>335</v>
      </c>
      <c r="D145" s="246" t="s">
        <v>528</v>
      </c>
      <c r="E145" s="247">
        <v>40241</v>
      </c>
      <c r="F145" s="248">
        <v>49997812.299999997</v>
      </c>
      <c r="G145" s="249" t="s">
        <v>229</v>
      </c>
      <c r="H145" s="250">
        <v>8332604.1399999997</v>
      </c>
      <c r="I145" s="247">
        <v>41394</v>
      </c>
      <c r="J145" s="251">
        <v>47056</v>
      </c>
      <c r="K145" s="246" t="s">
        <v>262</v>
      </c>
    </row>
    <row r="146" spans="1:11" s="227" customFormat="1" ht="15" customHeight="1" x14ac:dyDescent="0.25">
      <c r="A146" s="237" t="s">
        <v>529</v>
      </c>
      <c r="B146" s="238" t="s">
        <v>351</v>
      </c>
      <c r="C146" s="237" t="s">
        <v>335</v>
      </c>
      <c r="D146" s="238" t="s">
        <v>528</v>
      </c>
      <c r="E146" s="239">
        <v>40333</v>
      </c>
      <c r="F146" s="240">
        <v>50000000</v>
      </c>
      <c r="G146" s="241" t="s">
        <v>229</v>
      </c>
      <c r="H146" s="242">
        <v>17496753.100000001</v>
      </c>
      <c r="I146" s="239">
        <v>42608</v>
      </c>
      <c r="J146" s="239">
        <v>47742</v>
      </c>
      <c r="K146" s="243" t="s">
        <v>262</v>
      </c>
    </row>
    <row r="147" spans="1:11" s="227" customFormat="1" ht="15" customHeight="1" x14ac:dyDescent="0.25">
      <c r="A147" s="244" t="s">
        <v>530</v>
      </c>
      <c r="B147" s="245" t="s">
        <v>422</v>
      </c>
      <c r="C147" s="246" t="s">
        <v>335</v>
      </c>
      <c r="D147" s="246" t="s">
        <v>528</v>
      </c>
      <c r="E147" s="247">
        <v>40336</v>
      </c>
      <c r="F147" s="248">
        <v>9869121.8000000007</v>
      </c>
      <c r="G147" s="249" t="s">
        <v>270</v>
      </c>
      <c r="H147" s="250">
        <v>3286581.8</v>
      </c>
      <c r="I147" s="247">
        <v>42170</v>
      </c>
      <c r="J147" s="251">
        <v>47467</v>
      </c>
      <c r="K147" s="246" t="s">
        <v>262</v>
      </c>
    </row>
    <row r="148" spans="1:11" s="227" customFormat="1" ht="15" customHeight="1" x14ac:dyDescent="0.25">
      <c r="A148" s="237" t="s">
        <v>531</v>
      </c>
      <c r="B148" s="238" t="s">
        <v>334</v>
      </c>
      <c r="C148" s="237" t="s">
        <v>335</v>
      </c>
      <c r="D148" s="238" t="s">
        <v>532</v>
      </c>
      <c r="E148" s="239">
        <v>40360</v>
      </c>
      <c r="F148" s="240">
        <v>6997712.9800000004</v>
      </c>
      <c r="G148" s="241" t="s">
        <v>337</v>
      </c>
      <c r="H148" s="242">
        <v>4081999.33</v>
      </c>
      <c r="I148" s="239">
        <v>42004</v>
      </c>
      <c r="J148" s="239">
        <v>49490</v>
      </c>
      <c r="K148" s="243" t="s">
        <v>262</v>
      </c>
    </row>
    <row r="149" spans="1:11" s="227" customFormat="1" ht="15" customHeight="1" x14ac:dyDescent="0.25">
      <c r="A149" s="244" t="s">
        <v>533</v>
      </c>
      <c r="B149" s="245" t="s">
        <v>334</v>
      </c>
      <c r="C149" s="246" t="s">
        <v>335</v>
      </c>
      <c r="D149" s="246" t="s">
        <v>532</v>
      </c>
      <c r="E149" s="247">
        <v>40360</v>
      </c>
      <c r="F149" s="248">
        <v>35714540.009999998</v>
      </c>
      <c r="G149" s="249" t="s">
        <v>270</v>
      </c>
      <c r="H149" s="250">
        <v>9927088.3000000007</v>
      </c>
      <c r="I149" s="247">
        <v>42627</v>
      </c>
      <c r="J149" s="251">
        <v>46460</v>
      </c>
      <c r="K149" s="246" t="s">
        <v>262</v>
      </c>
    </row>
    <row r="150" spans="1:11" s="227" customFormat="1" ht="15" customHeight="1" x14ac:dyDescent="0.25">
      <c r="A150" s="237" t="s">
        <v>534</v>
      </c>
      <c r="B150" s="238" t="s">
        <v>535</v>
      </c>
      <c r="C150" s="237" t="s">
        <v>536</v>
      </c>
      <c r="D150" s="238" t="s">
        <v>537</v>
      </c>
      <c r="E150" s="239">
        <v>40534</v>
      </c>
      <c r="F150" s="240">
        <v>7100000</v>
      </c>
      <c r="G150" s="241" t="s">
        <v>229</v>
      </c>
      <c r="H150" s="242">
        <v>1420000</v>
      </c>
      <c r="I150" s="239">
        <v>42853</v>
      </c>
      <c r="J150" s="239">
        <v>46323</v>
      </c>
      <c r="K150" s="243" t="s">
        <v>260</v>
      </c>
    </row>
    <row r="151" spans="1:11" s="227" customFormat="1" ht="15" customHeight="1" x14ac:dyDescent="0.25">
      <c r="A151" s="244" t="s">
        <v>538</v>
      </c>
      <c r="B151" s="245" t="s">
        <v>226</v>
      </c>
      <c r="C151" s="246" t="s">
        <v>227</v>
      </c>
      <c r="D151" s="246" t="s">
        <v>539</v>
      </c>
      <c r="E151" s="247">
        <v>40535</v>
      </c>
      <c r="F151" s="248">
        <v>15998520.49</v>
      </c>
      <c r="G151" s="249" t="s">
        <v>229</v>
      </c>
      <c r="H151" s="250">
        <v>1367482.18</v>
      </c>
      <c r="I151" s="247">
        <v>41820</v>
      </c>
      <c r="J151" s="251" t="s">
        <v>540</v>
      </c>
      <c r="K151" s="246" t="s">
        <v>426</v>
      </c>
    </row>
    <row r="152" spans="1:11" s="227" customFormat="1" ht="15" customHeight="1" x14ac:dyDescent="0.25">
      <c r="A152" s="237" t="s">
        <v>541</v>
      </c>
      <c r="B152" s="238" t="s">
        <v>226</v>
      </c>
      <c r="C152" s="237" t="s">
        <v>227</v>
      </c>
      <c r="D152" s="238" t="s">
        <v>542</v>
      </c>
      <c r="E152" s="239">
        <v>40535</v>
      </c>
      <c r="F152" s="240">
        <v>19976454.34</v>
      </c>
      <c r="G152" s="241" t="s">
        <v>229</v>
      </c>
      <c r="H152" s="242">
        <v>1644454.34</v>
      </c>
      <c r="I152" s="239">
        <v>41820</v>
      </c>
      <c r="J152" s="239" t="s">
        <v>540</v>
      </c>
      <c r="K152" s="243" t="s">
        <v>262</v>
      </c>
    </row>
    <row r="153" spans="1:11" s="227" customFormat="1" ht="15" customHeight="1" x14ac:dyDescent="0.25">
      <c r="A153" s="244" t="s">
        <v>543</v>
      </c>
      <c r="B153" s="245" t="s">
        <v>226</v>
      </c>
      <c r="C153" s="246" t="s">
        <v>227</v>
      </c>
      <c r="D153" s="246" t="s">
        <v>544</v>
      </c>
      <c r="E153" s="247">
        <v>40535</v>
      </c>
      <c r="F153" s="248">
        <v>9994719.1500000004</v>
      </c>
      <c r="G153" s="249" t="s">
        <v>229</v>
      </c>
      <c r="H153" s="250">
        <v>4494719.1500000004</v>
      </c>
      <c r="I153" s="247">
        <v>41820</v>
      </c>
      <c r="J153" s="251">
        <v>48943</v>
      </c>
      <c r="K153" s="246" t="s">
        <v>545</v>
      </c>
    </row>
    <row r="154" spans="1:11" s="227" customFormat="1" ht="15" customHeight="1" x14ac:dyDescent="0.25">
      <c r="A154" s="237" t="s">
        <v>546</v>
      </c>
      <c r="B154" s="238" t="s">
        <v>334</v>
      </c>
      <c r="C154" s="237" t="s">
        <v>335</v>
      </c>
      <c r="D154" s="238" t="s">
        <v>547</v>
      </c>
      <c r="E154" s="239">
        <v>40640</v>
      </c>
      <c r="F154" s="240">
        <v>277013321.35000002</v>
      </c>
      <c r="G154" s="241" t="s">
        <v>270</v>
      </c>
      <c r="H154" s="242">
        <v>192647319.75999999</v>
      </c>
      <c r="I154" s="239">
        <v>43419</v>
      </c>
      <c r="J154" s="239">
        <v>49339</v>
      </c>
      <c r="K154" s="243" t="s">
        <v>381</v>
      </c>
    </row>
    <row r="155" spans="1:11" s="227" customFormat="1" ht="15" customHeight="1" x14ac:dyDescent="0.25">
      <c r="A155" s="244" t="s">
        <v>548</v>
      </c>
      <c r="B155" s="245" t="s">
        <v>496</v>
      </c>
      <c r="C155" s="246" t="s">
        <v>234</v>
      </c>
      <c r="D155" s="246" t="s">
        <v>549</v>
      </c>
      <c r="E155" s="247">
        <v>40714</v>
      </c>
      <c r="F155" s="248">
        <v>18100000</v>
      </c>
      <c r="G155" s="249" t="s">
        <v>229</v>
      </c>
      <c r="H155" s="250">
        <v>2715000</v>
      </c>
      <c r="I155" s="247">
        <v>42658</v>
      </c>
      <c r="J155" s="251">
        <v>46127</v>
      </c>
      <c r="K155" s="246" t="s">
        <v>230</v>
      </c>
    </row>
    <row r="156" spans="1:11" s="227" customFormat="1" ht="15" customHeight="1" x14ac:dyDescent="0.25">
      <c r="A156" s="237" t="s">
        <v>550</v>
      </c>
      <c r="B156" s="238" t="s">
        <v>535</v>
      </c>
      <c r="C156" s="237" t="s">
        <v>335</v>
      </c>
      <c r="D156" s="238" t="s">
        <v>551</v>
      </c>
      <c r="E156" s="239">
        <v>40743</v>
      </c>
      <c r="F156" s="240">
        <v>7505420.7999999998</v>
      </c>
      <c r="G156" s="241" t="s">
        <v>229</v>
      </c>
      <c r="H156" s="242">
        <v>882990.7</v>
      </c>
      <c r="I156" s="239">
        <v>43039</v>
      </c>
      <c r="J156" s="239">
        <v>45961</v>
      </c>
      <c r="K156" s="243" t="s">
        <v>426</v>
      </c>
    </row>
    <row r="157" spans="1:11" s="227" customFormat="1" ht="15" customHeight="1" x14ac:dyDescent="0.25">
      <c r="A157" s="244" t="s">
        <v>552</v>
      </c>
      <c r="B157" s="245" t="s">
        <v>553</v>
      </c>
      <c r="C157" s="246" t="s">
        <v>553</v>
      </c>
      <c r="D157" s="246" t="s">
        <v>554</v>
      </c>
      <c r="E157" s="247">
        <v>40890</v>
      </c>
      <c r="F157" s="248">
        <v>183650000</v>
      </c>
      <c r="G157" s="249" t="s">
        <v>555</v>
      </c>
      <c r="H157" s="250">
        <v>22644506.210000001</v>
      </c>
      <c r="I157" s="247">
        <v>41912</v>
      </c>
      <c r="J157" s="251">
        <v>46111</v>
      </c>
      <c r="K157" s="246" t="s">
        <v>381</v>
      </c>
    </row>
    <row r="158" spans="1:11" s="227" customFormat="1" ht="15" customHeight="1" x14ac:dyDescent="0.25">
      <c r="A158" s="237" t="s">
        <v>556</v>
      </c>
      <c r="B158" s="238" t="s">
        <v>527</v>
      </c>
      <c r="C158" s="237" t="s">
        <v>335</v>
      </c>
      <c r="D158" s="238" t="s">
        <v>557</v>
      </c>
      <c r="E158" s="239">
        <v>40871</v>
      </c>
      <c r="F158" s="240">
        <v>52820000</v>
      </c>
      <c r="G158" s="241" t="s">
        <v>229</v>
      </c>
      <c r="H158" s="242">
        <v>18681673.129999999</v>
      </c>
      <c r="I158" s="239">
        <v>42094</v>
      </c>
      <c r="J158" s="239">
        <v>47026</v>
      </c>
      <c r="K158" s="243" t="s">
        <v>381</v>
      </c>
    </row>
    <row r="159" spans="1:11" s="227" customFormat="1" ht="15" customHeight="1" x14ac:dyDescent="0.25">
      <c r="A159" s="244" t="s">
        <v>558</v>
      </c>
      <c r="B159" s="245" t="s">
        <v>496</v>
      </c>
      <c r="C159" s="246" t="s">
        <v>335</v>
      </c>
      <c r="D159" s="246" t="s">
        <v>499</v>
      </c>
      <c r="E159" s="247">
        <v>40956</v>
      </c>
      <c r="F159" s="248">
        <v>15500000</v>
      </c>
      <c r="G159" s="249" t="s">
        <v>229</v>
      </c>
      <c r="H159" s="250">
        <v>6244931.0899999999</v>
      </c>
      <c r="I159" s="247">
        <v>43235</v>
      </c>
      <c r="J159" s="251">
        <v>47253</v>
      </c>
      <c r="K159" s="246" t="s">
        <v>264</v>
      </c>
    </row>
    <row r="160" spans="1:11" s="227" customFormat="1" ht="15" customHeight="1" x14ac:dyDescent="0.25">
      <c r="A160" s="237" t="s">
        <v>559</v>
      </c>
      <c r="B160" s="238" t="s">
        <v>422</v>
      </c>
      <c r="C160" s="237" t="s">
        <v>335</v>
      </c>
      <c r="D160" s="238" t="s">
        <v>554</v>
      </c>
      <c r="E160" s="239">
        <v>40952</v>
      </c>
      <c r="F160" s="240">
        <v>20056911.370000001</v>
      </c>
      <c r="G160" s="241" t="s">
        <v>270</v>
      </c>
      <c r="H160" s="242">
        <v>9359951.3699999992</v>
      </c>
      <c r="I160" s="239">
        <v>42781</v>
      </c>
      <c r="J160" s="239">
        <v>48075</v>
      </c>
      <c r="K160" s="243" t="s">
        <v>381</v>
      </c>
    </row>
    <row r="161" spans="1:13" s="227" customFormat="1" ht="15" customHeight="1" x14ac:dyDescent="0.25">
      <c r="A161" s="244" t="s">
        <v>560</v>
      </c>
      <c r="B161" s="245" t="s">
        <v>226</v>
      </c>
      <c r="C161" s="246" t="s">
        <v>227</v>
      </c>
      <c r="D161" s="246" t="s">
        <v>561</v>
      </c>
      <c r="E161" s="247">
        <v>40988</v>
      </c>
      <c r="F161" s="248">
        <v>12000000</v>
      </c>
      <c r="G161" s="249" t="s">
        <v>229</v>
      </c>
      <c r="H161" s="250">
        <v>2076776.06</v>
      </c>
      <c r="I161" s="247">
        <v>42185</v>
      </c>
      <c r="J161" s="251">
        <v>46386</v>
      </c>
      <c r="K161" s="246" t="s">
        <v>426</v>
      </c>
    </row>
    <row r="162" spans="1:13" s="227" customFormat="1" ht="15" customHeight="1" x14ac:dyDescent="0.25">
      <c r="A162" s="237" t="s">
        <v>562</v>
      </c>
      <c r="B162" s="238" t="s">
        <v>226</v>
      </c>
      <c r="C162" s="237" t="s">
        <v>227</v>
      </c>
      <c r="D162" s="238" t="s">
        <v>561</v>
      </c>
      <c r="E162" s="239">
        <v>40988</v>
      </c>
      <c r="F162" s="240">
        <v>2000000</v>
      </c>
      <c r="G162" s="241" t="s">
        <v>229</v>
      </c>
      <c r="H162" s="242">
        <v>1700000</v>
      </c>
      <c r="I162" s="239">
        <v>44742</v>
      </c>
      <c r="J162" s="239">
        <v>51865</v>
      </c>
      <c r="K162" s="243" t="s">
        <v>426</v>
      </c>
    </row>
    <row r="163" spans="1:13" s="227" customFormat="1" ht="15" customHeight="1" x14ac:dyDescent="0.25">
      <c r="A163" s="244" t="s">
        <v>563</v>
      </c>
      <c r="B163" s="245" t="s">
        <v>496</v>
      </c>
      <c r="C163" s="246" t="s">
        <v>335</v>
      </c>
      <c r="D163" s="246" t="s">
        <v>564</v>
      </c>
      <c r="E163" s="247">
        <v>41066</v>
      </c>
      <c r="F163" s="248">
        <v>37223789.020000003</v>
      </c>
      <c r="G163" s="249" t="s">
        <v>229</v>
      </c>
      <c r="H163" s="250">
        <v>27478601.039999999</v>
      </c>
      <c r="I163" s="247">
        <v>43723</v>
      </c>
      <c r="J163" s="251">
        <v>51210</v>
      </c>
      <c r="K163" s="246" t="s">
        <v>240</v>
      </c>
    </row>
    <row r="164" spans="1:13" s="227" customFormat="1" ht="15" customHeight="1" x14ac:dyDescent="0.25">
      <c r="A164" s="237" t="s">
        <v>565</v>
      </c>
      <c r="B164" s="238" t="s">
        <v>351</v>
      </c>
      <c r="C164" s="237" t="s">
        <v>335</v>
      </c>
      <c r="D164" s="238" t="s">
        <v>566</v>
      </c>
      <c r="E164" s="239">
        <v>41071</v>
      </c>
      <c r="F164" s="240">
        <v>35000000</v>
      </c>
      <c r="G164" s="241" t="s">
        <v>229</v>
      </c>
      <c r="H164" s="242">
        <v>29838709.760000002</v>
      </c>
      <c r="I164" s="239">
        <v>43619</v>
      </c>
      <c r="J164" s="239">
        <v>51530</v>
      </c>
      <c r="K164" s="243" t="s">
        <v>381</v>
      </c>
    </row>
    <row r="165" spans="1:13" s="227" customFormat="1" ht="15" customHeight="1" x14ac:dyDescent="0.25">
      <c r="A165" s="244" t="s">
        <v>567</v>
      </c>
      <c r="B165" s="245" t="s">
        <v>496</v>
      </c>
      <c r="C165" s="246" t="s">
        <v>335</v>
      </c>
      <c r="D165" s="246" t="s">
        <v>568</v>
      </c>
      <c r="E165" s="247">
        <v>41257</v>
      </c>
      <c r="F165" s="248">
        <v>30923980.239999998</v>
      </c>
      <c r="G165" s="249" t="s">
        <v>229</v>
      </c>
      <c r="H165" s="250">
        <v>21241286.899999999</v>
      </c>
      <c r="I165" s="247">
        <v>43876</v>
      </c>
      <c r="J165" s="251">
        <v>49536</v>
      </c>
      <c r="K165" s="246" t="s">
        <v>569</v>
      </c>
    </row>
    <row r="166" spans="1:13" s="227" customFormat="1" ht="15" customHeight="1" x14ac:dyDescent="0.25">
      <c r="A166" s="237" t="s">
        <v>570</v>
      </c>
      <c r="B166" s="238" t="s">
        <v>226</v>
      </c>
      <c r="C166" s="237" t="s">
        <v>335</v>
      </c>
      <c r="D166" s="238" t="s">
        <v>571</v>
      </c>
      <c r="E166" s="239">
        <v>41271</v>
      </c>
      <c r="F166" s="240">
        <v>3400000</v>
      </c>
      <c r="G166" s="241" t="s">
        <v>229</v>
      </c>
      <c r="H166" s="242">
        <v>3176000</v>
      </c>
      <c r="I166" s="239">
        <v>45107</v>
      </c>
      <c r="J166" s="239">
        <v>55883</v>
      </c>
      <c r="K166" s="243" t="s">
        <v>572</v>
      </c>
    </row>
    <row r="167" spans="1:13" s="227" customFormat="1" ht="15" customHeight="1" x14ac:dyDescent="0.25">
      <c r="A167" s="244" t="s">
        <v>573</v>
      </c>
      <c r="B167" s="245" t="s">
        <v>527</v>
      </c>
      <c r="C167" s="246" t="s">
        <v>335</v>
      </c>
      <c r="D167" s="246" t="s">
        <v>574</v>
      </c>
      <c r="E167" s="247">
        <v>41274</v>
      </c>
      <c r="F167" s="248">
        <v>12693426.32</v>
      </c>
      <c r="G167" s="249" t="s">
        <v>229</v>
      </c>
      <c r="H167" s="250">
        <v>4162314.78</v>
      </c>
      <c r="I167" s="247">
        <v>42088</v>
      </c>
      <c r="J167" s="251">
        <v>46655</v>
      </c>
      <c r="K167" s="246" t="s">
        <v>264</v>
      </c>
    </row>
    <row r="168" spans="1:13" s="227" customFormat="1" ht="15" customHeight="1" x14ac:dyDescent="0.25">
      <c r="A168" s="237" t="s">
        <v>575</v>
      </c>
      <c r="B168" s="238" t="s">
        <v>334</v>
      </c>
      <c r="C168" s="237" t="s">
        <v>335</v>
      </c>
      <c r="D168" s="238" t="s">
        <v>458</v>
      </c>
      <c r="E168" s="239">
        <v>41345</v>
      </c>
      <c r="F168" s="240">
        <v>7249453.5999999996</v>
      </c>
      <c r="G168" s="241" t="s">
        <v>270</v>
      </c>
      <c r="H168" s="242">
        <v>3881941.49</v>
      </c>
      <c r="I168" s="239">
        <v>42891</v>
      </c>
      <c r="J168" s="239">
        <v>48187</v>
      </c>
      <c r="K168" s="243" t="s">
        <v>278</v>
      </c>
      <c r="L168" s="252"/>
      <c r="M168" s="252"/>
    </row>
    <row r="169" spans="1:13" s="227" customFormat="1" ht="15" customHeight="1" x14ac:dyDescent="0.25">
      <c r="A169" s="244" t="s">
        <v>576</v>
      </c>
      <c r="B169" s="245" t="s">
        <v>536</v>
      </c>
      <c r="C169" s="246" t="s">
        <v>536</v>
      </c>
      <c r="D169" s="246" t="s">
        <v>577</v>
      </c>
      <c r="E169" s="247">
        <v>41373</v>
      </c>
      <c r="F169" s="248">
        <v>10312000</v>
      </c>
      <c r="G169" s="249" t="s">
        <v>229</v>
      </c>
      <c r="H169" s="250">
        <v>5427368.4400000004</v>
      </c>
      <c r="I169" s="247">
        <v>44175</v>
      </c>
      <c r="J169" s="251">
        <v>47462</v>
      </c>
      <c r="K169" s="246" t="s">
        <v>578</v>
      </c>
    </row>
    <row r="170" spans="1:13" s="227" customFormat="1" ht="15" customHeight="1" x14ac:dyDescent="0.25">
      <c r="A170" s="237" t="s">
        <v>579</v>
      </c>
      <c r="B170" s="238" t="s">
        <v>334</v>
      </c>
      <c r="C170" s="237" t="s">
        <v>335</v>
      </c>
      <c r="D170" s="238" t="s">
        <v>580</v>
      </c>
      <c r="E170" s="239">
        <v>41376</v>
      </c>
      <c r="F170" s="240">
        <v>140238011.05000001</v>
      </c>
      <c r="G170" s="241" t="s">
        <v>270</v>
      </c>
      <c r="H170" s="242">
        <v>127494845.67</v>
      </c>
      <c r="I170" s="239">
        <v>45107</v>
      </c>
      <c r="J170" s="239">
        <v>50405</v>
      </c>
      <c r="K170" s="243" t="s">
        <v>381</v>
      </c>
    </row>
    <row r="171" spans="1:13" s="227" customFormat="1" ht="15" customHeight="1" x14ac:dyDescent="0.25">
      <c r="A171" s="244" t="s">
        <v>581</v>
      </c>
      <c r="B171" s="245" t="s">
        <v>535</v>
      </c>
      <c r="C171" s="246" t="s">
        <v>536</v>
      </c>
      <c r="D171" s="246" t="s">
        <v>582</v>
      </c>
      <c r="E171" s="247">
        <v>41389</v>
      </c>
      <c r="F171" s="248">
        <v>2000000</v>
      </c>
      <c r="G171" s="249" t="s">
        <v>229</v>
      </c>
      <c r="H171" s="250">
        <v>1157894.72</v>
      </c>
      <c r="I171" s="247">
        <v>44286</v>
      </c>
      <c r="J171" s="251">
        <v>47573</v>
      </c>
      <c r="K171" s="246" t="s">
        <v>260</v>
      </c>
    </row>
    <row r="172" spans="1:13" s="227" customFormat="1" ht="15" customHeight="1" x14ac:dyDescent="0.25">
      <c r="A172" s="237" t="s">
        <v>583</v>
      </c>
      <c r="B172" s="238" t="s">
        <v>283</v>
      </c>
      <c r="C172" s="237" t="s">
        <v>284</v>
      </c>
      <c r="D172" s="238" t="s">
        <v>584</v>
      </c>
      <c r="E172" s="239">
        <v>41341</v>
      </c>
      <c r="F172" s="240">
        <v>15000000</v>
      </c>
      <c r="G172" s="241" t="s">
        <v>229</v>
      </c>
      <c r="H172" s="242">
        <v>5687500</v>
      </c>
      <c r="I172" s="239">
        <v>45278</v>
      </c>
      <c r="J172" s="239">
        <v>48017</v>
      </c>
      <c r="K172" s="243" t="s">
        <v>299</v>
      </c>
    </row>
    <row r="173" spans="1:13" s="227" customFormat="1" ht="15" customHeight="1" x14ac:dyDescent="0.25">
      <c r="A173" s="244" t="s">
        <v>585</v>
      </c>
      <c r="B173" s="245" t="s">
        <v>553</v>
      </c>
      <c r="C173" s="246" t="s">
        <v>553</v>
      </c>
      <c r="D173" s="246" t="s">
        <v>586</v>
      </c>
      <c r="E173" s="247">
        <v>41385</v>
      </c>
      <c r="F173" s="248">
        <v>240000000</v>
      </c>
      <c r="G173" s="249" t="s">
        <v>555</v>
      </c>
      <c r="H173" s="250">
        <v>59985404.740000002</v>
      </c>
      <c r="I173" s="247">
        <v>42490</v>
      </c>
      <c r="J173" s="251">
        <v>46690</v>
      </c>
      <c r="K173" s="246" t="s">
        <v>402</v>
      </c>
    </row>
    <row r="174" spans="1:13" s="227" customFormat="1" ht="15" customHeight="1" x14ac:dyDescent="0.25">
      <c r="A174" s="237" t="s">
        <v>587</v>
      </c>
      <c r="B174" s="238" t="s">
        <v>283</v>
      </c>
      <c r="C174" s="237" t="s">
        <v>284</v>
      </c>
      <c r="D174" s="238" t="s">
        <v>588</v>
      </c>
      <c r="E174" s="239">
        <v>41444</v>
      </c>
      <c r="F174" s="240">
        <v>3000000</v>
      </c>
      <c r="G174" s="241" t="s">
        <v>229</v>
      </c>
      <c r="H174" s="242">
        <v>1591408</v>
      </c>
      <c r="I174" s="239">
        <v>47314</v>
      </c>
      <c r="J174" s="239">
        <v>50966</v>
      </c>
      <c r="K174" s="243" t="s">
        <v>243</v>
      </c>
    </row>
    <row r="175" spans="1:13" s="227" customFormat="1" ht="15" customHeight="1" x14ac:dyDescent="0.25">
      <c r="A175" s="244" t="s">
        <v>589</v>
      </c>
      <c r="B175" s="245" t="s">
        <v>283</v>
      </c>
      <c r="C175" s="246" t="s">
        <v>284</v>
      </c>
      <c r="D175" s="246" t="s">
        <v>590</v>
      </c>
      <c r="E175" s="247">
        <v>41444</v>
      </c>
      <c r="F175" s="248">
        <v>5000000</v>
      </c>
      <c r="G175" s="249" t="s">
        <v>229</v>
      </c>
      <c r="H175" s="250">
        <v>454912.8</v>
      </c>
      <c r="I175" s="247">
        <v>47314</v>
      </c>
      <c r="J175" s="251">
        <v>50966</v>
      </c>
      <c r="K175" s="246" t="s">
        <v>243</v>
      </c>
    </row>
    <row r="176" spans="1:13" s="227" customFormat="1" ht="15" customHeight="1" x14ac:dyDescent="0.25">
      <c r="A176" s="237" t="s">
        <v>591</v>
      </c>
      <c r="B176" s="238" t="s">
        <v>283</v>
      </c>
      <c r="C176" s="237" t="s">
        <v>284</v>
      </c>
      <c r="D176" s="238" t="s">
        <v>592</v>
      </c>
      <c r="E176" s="239">
        <v>41444</v>
      </c>
      <c r="F176" s="240">
        <v>2000000</v>
      </c>
      <c r="G176" s="241" t="s">
        <v>229</v>
      </c>
      <c r="H176" s="242">
        <v>233087.25</v>
      </c>
      <c r="I176" s="239">
        <v>47314</v>
      </c>
      <c r="J176" s="239">
        <v>50966</v>
      </c>
      <c r="K176" s="243" t="s">
        <v>243</v>
      </c>
    </row>
    <row r="177" spans="1:11" s="227" customFormat="1" ht="15" customHeight="1" x14ac:dyDescent="0.25">
      <c r="A177" s="244" t="s">
        <v>593</v>
      </c>
      <c r="B177" s="245" t="s">
        <v>496</v>
      </c>
      <c r="C177" s="246" t="s">
        <v>234</v>
      </c>
      <c r="D177" s="246" t="s">
        <v>594</v>
      </c>
      <c r="E177" s="247">
        <v>41655</v>
      </c>
      <c r="F177" s="248">
        <v>61473848.560000002</v>
      </c>
      <c r="G177" s="249" t="s">
        <v>229</v>
      </c>
      <c r="H177" s="250">
        <v>56740362.159999996</v>
      </c>
      <c r="I177" s="247">
        <v>45397</v>
      </c>
      <c r="J177" s="251">
        <v>49963</v>
      </c>
      <c r="K177" s="246" t="s">
        <v>426</v>
      </c>
    </row>
    <row r="178" spans="1:11" s="227" customFormat="1" ht="15" customHeight="1" x14ac:dyDescent="0.25">
      <c r="A178" s="237" t="s">
        <v>595</v>
      </c>
      <c r="B178" s="238" t="s">
        <v>519</v>
      </c>
      <c r="C178" s="237" t="s">
        <v>520</v>
      </c>
      <c r="D178" s="238" t="s">
        <v>596</v>
      </c>
      <c r="E178" s="239">
        <v>41688</v>
      </c>
      <c r="F178" s="240">
        <v>93750000</v>
      </c>
      <c r="G178" s="241" t="s">
        <v>521</v>
      </c>
      <c r="H178" s="242">
        <v>65631999.369999997</v>
      </c>
      <c r="I178" s="239">
        <v>43544</v>
      </c>
      <c r="J178" s="239">
        <v>50668</v>
      </c>
      <c r="K178" s="243" t="s">
        <v>381</v>
      </c>
    </row>
    <row r="179" spans="1:11" s="227" customFormat="1" ht="15" customHeight="1" x14ac:dyDescent="0.25">
      <c r="A179" s="244" t="s">
        <v>597</v>
      </c>
      <c r="B179" s="245" t="s">
        <v>598</v>
      </c>
      <c r="C179" s="246" t="s">
        <v>599</v>
      </c>
      <c r="D179" s="246" t="s">
        <v>600</v>
      </c>
      <c r="E179" s="247">
        <v>41675</v>
      </c>
      <c r="F179" s="248">
        <v>295420000</v>
      </c>
      <c r="G179" s="249" t="s">
        <v>236</v>
      </c>
      <c r="H179" s="250">
        <v>61350846</v>
      </c>
      <c r="I179" s="247">
        <v>43398</v>
      </c>
      <c r="J179" s="251">
        <v>46442</v>
      </c>
      <c r="K179" s="246" t="s">
        <v>230</v>
      </c>
    </row>
    <row r="180" spans="1:11" s="227" customFormat="1" ht="15" customHeight="1" x14ac:dyDescent="0.25">
      <c r="A180" s="237" t="s">
        <v>601</v>
      </c>
      <c r="B180" s="238" t="s">
        <v>535</v>
      </c>
      <c r="C180" s="237" t="s">
        <v>536</v>
      </c>
      <c r="D180" s="238" t="s">
        <v>602</v>
      </c>
      <c r="E180" s="239">
        <v>41778</v>
      </c>
      <c r="F180" s="240">
        <v>4000000</v>
      </c>
      <c r="G180" s="241" t="s">
        <v>229</v>
      </c>
      <c r="H180" s="242">
        <v>3040000</v>
      </c>
      <c r="I180" s="239">
        <v>44652</v>
      </c>
      <c r="J180" s="239">
        <v>49035</v>
      </c>
      <c r="K180" s="243" t="s">
        <v>426</v>
      </c>
    </row>
    <row r="181" spans="1:11" s="227" customFormat="1" ht="15" customHeight="1" x14ac:dyDescent="0.25">
      <c r="A181" s="244" t="s">
        <v>603</v>
      </c>
      <c r="B181" s="245" t="s">
        <v>496</v>
      </c>
      <c r="C181" s="246" t="s">
        <v>234</v>
      </c>
      <c r="D181" s="246" t="s">
        <v>604</v>
      </c>
      <c r="E181" s="247">
        <v>41789</v>
      </c>
      <c r="F181" s="248">
        <v>87000000</v>
      </c>
      <c r="G181" s="249" t="s">
        <v>229</v>
      </c>
      <c r="H181" s="250">
        <v>67938300</v>
      </c>
      <c r="I181" s="247">
        <v>44440</v>
      </c>
      <c r="J181" s="251">
        <v>50100</v>
      </c>
      <c r="K181" s="246" t="s">
        <v>230</v>
      </c>
    </row>
    <row r="182" spans="1:11" s="227" customFormat="1" ht="15" customHeight="1" x14ac:dyDescent="0.25">
      <c r="A182" s="237" t="s">
        <v>605</v>
      </c>
      <c r="B182" s="238" t="s">
        <v>496</v>
      </c>
      <c r="C182" s="237" t="s">
        <v>234</v>
      </c>
      <c r="D182" s="238" t="s">
        <v>606</v>
      </c>
      <c r="E182" s="239">
        <v>41789</v>
      </c>
      <c r="F182" s="240">
        <v>72600000</v>
      </c>
      <c r="G182" s="241" t="s">
        <v>229</v>
      </c>
      <c r="H182" s="242">
        <v>56185140</v>
      </c>
      <c r="I182" s="239">
        <v>44440</v>
      </c>
      <c r="J182" s="239">
        <v>49919</v>
      </c>
      <c r="K182" s="243" t="s">
        <v>230</v>
      </c>
    </row>
    <row r="183" spans="1:11" s="227" customFormat="1" ht="15" customHeight="1" x14ac:dyDescent="0.25">
      <c r="A183" s="244" t="s">
        <v>607</v>
      </c>
      <c r="B183" s="245" t="s">
        <v>535</v>
      </c>
      <c r="C183" s="246" t="s">
        <v>536</v>
      </c>
      <c r="D183" s="246" t="s">
        <v>608</v>
      </c>
      <c r="E183" s="247">
        <v>41807</v>
      </c>
      <c r="F183" s="248">
        <v>13925569</v>
      </c>
      <c r="G183" s="249" t="s">
        <v>229</v>
      </c>
      <c r="H183" s="250">
        <v>10260945.6</v>
      </c>
      <c r="I183" s="247">
        <v>44771</v>
      </c>
      <c r="J183" s="251">
        <v>48058</v>
      </c>
      <c r="K183" s="246" t="s">
        <v>260</v>
      </c>
    </row>
    <row r="184" spans="1:11" s="227" customFormat="1" ht="15" customHeight="1" x14ac:dyDescent="0.25">
      <c r="A184" s="237" t="s">
        <v>609</v>
      </c>
      <c r="B184" s="238" t="s">
        <v>351</v>
      </c>
      <c r="C184" s="237" t="s">
        <v>335</v>
      </c>
      <c r="D184" s="238" t="s">
        <v>610</v>
      </c>
      <c r="E184" s="239">
        <v>41810</v>
      </c>
      <c r="F184" s="240">
        <v>18000000</v>
      </c>
      <c r="G184" s="241" t="s">
        <v>229</v>
      </c>
      <c r="H184" s="242">
        <v>17371794.870000001</v>
      </c>
      <c r="I184" s="239">
        <v>44383</v>
      </c>
      <c r="J184" s="239">
        <v>53531</v>
      </c>
      <c r="K184" s="243" t="s">
        <v>381</v>
      </c>
    </row>
    <row r="185" spans="1:11" s="227" customFormat="1" ht="15" customHeight="1" x14ac:dyDescent="0.25">
      <c r="A185" s="244" t="s">
        <v>611</v>
      </c>
      <c r="B185" s="245" t="s">
        <v>535</v>
      </c>
      <c r="C185" s="246" t="s">
        <v>536</v>
      </c>
      <c r="D185" s="246" t="s">
        <v>612</v>
      </c>
      <c r="E185" s="247">
        <v>41817</v>
      </c>
      <c r="F185" s="248">
        <v>2500000</v>
      </c>
      <c r="G185" s="249" t="s">
        <v>229</v>
      </c>
      <c r="H185" s="250">
        <v>1710526.3</v>
      </c>
      <c r="I185" s="247">
        <v>44712</v>
      </c>
      <c r="J185" s="251">
        <v>47999</v>
      </c>
      <c r="K185" s="246" t="s">
        <v>249</v>
      </c>
    </row>
    <row r="186" spans="1:11" s="227" customFormat="1" ht="15" customHeight="1" x14ac:dyDescent="0.25">
      <c r="A186" s="237" t="s">
        <v>613</v>
      </c>
      <c r="B186" s="238" t="s">
        <v>535</v>
      </c>
      <c r="C186" s="237" t="s">
        <v>536</v>
      </c>
      <c r="D186" s="238" t="s">
        <v>614</v>
      </c>
      <c r="E186" s="239">
        <v>41827</v>
      </c>
      <c r="F186" s="240">
        <v>2998856</v>
      </c>
      <c r="G186" s="241" t="s">
        <v>229</v>
      </c>
      <c r="H186" s="242">
        <v>2051848.82</v>
      </c>
      <c r="I186" s="239">
        <v>44742</v>
      </c>
      <c r="J186" s="239">
        <v>48029</v>
      </c>
      <c r="K186" s="243" t="s">
        <v>426</v>
      </c>
    </row>
    <row r="187" spans="1:11" s="227" customFormat="1" ht="15" customHeight="1" x14ac:dyDescent="0.25">
      <c r="A187" s="244" t="s">
        <v>615</v>
      </c>
      <c r="B187" s="245" t="s">
        <v>496</v>
      </c>
      <c r="C187" s="246" t="s">
        <v>234</v>
      </c>
      <c r="D187" s="246" t="s">
        <v>616</v>
      </c>
      <c r="E187" s="247">
        <v>41845</v>
      </c>
      <c r="F187" s="248">
        <v>7264831.1900000004</v>
      </c>
      <c r="G187" s="249" t="s">
        <v>229</v>
      </c>
      <c r="H187" s="250">
        <v>5326074.6100000003</v>
      </c>
      <c r="I187" s="247">
        <v>44440</v>
      </c>
      <c r="J187" s="251">
        <v>49004</v>
      </c>
      <c r="K187" s="246" t="s">
        <v>278</v>
      </c>
    </row>
    <row r="188" spans="1:11" s="227" customFormat="1" ht="15" customHeight="1" x14ac:dyDescent="0.25">
      <c r="A188" s="237" t="s">
        <v>617</v>
      </c>
      <c r="B188" s="238" t="s">
        <v>496</v>
      </c>
      <c r="C188" s="237" t="s">
        <v>234</v>
      </c>
      <c r="D188" s="238" t="s">
        <v>444</v>
      </c>
      <c r="E188" s="239">
        <v>41946</v>
      </c>
      <c r="F188" s="240">
        <v>72907265.219999999</v>
      </c>
      <c r="G188" s="241" t="s">
        <v>229</v>
      </c>
      <c r="H188" s="242">
        <v>56344605.950000003</v>
      </c>
      <c r="I188" s="239">
        <v>44515</v>
      </c>
      <c r="J188" s="239">
        <v>49994</v>
      </c>
      <c r="K188" s="243" t="s">
        <v>618</v>
      </c>
    </row>
    <row r="189" spans="1:11" s="227" customFormat="1" ht="15" customHeight="1" x14ac:dyDescent="0.25">
      <c r="A189" s="244" t="s">
        <v>619</v>
      </c>
      <c r="B189" s="245" t="s">
        <v>398</v>
      </c>
      <c r="C189" s="246" t="s">
        <v>335</v>
      </c>
      <c r="D189" s="246" t="s">
        <v>620</v>
      </c>
      <c r="E189" s="247">
        <v>42011</v>
      </c>
      <c r="F189" s="248">
        <v>15930000</v>
      </c>
      <c r="G189" s="249" t="s">
        <v>229</v>
      </c>
      <c r="H189" s="250">
        <v>14634545.470000001</v>
      </c>
      <c r="I189" s="247">
        <v>43441</v>
      </c>
      <c r="J189" s="251">
        <v>51446</v>
      </c>
      <c r="K189" s="246" t="s">
        <v>260</v>
      </c>
    </row>
    <row r="190" spans="1:11" s="227" customFormat="1" ht="15" customHeight="1" x14ac:dyDescent="0.25">
      <c r="A190" s="237" t="s">
        <v>621</v>
      </c>
      <c r="B190" s="238" t="s">
        <v>496</v>
      </c>
      <c r="C190" s="237" t="s">
        <v>234</v>
      </c>
      <c r="D190" s="238" t="s">
        <v>622</v>
      </c>
      <c r="E190" s="239">
        <v>42087</v>
      </c>
      <c r="F190" s="240">
        <v>32100000</v>
      </c>
      <c r="G190" s="241" t="s">
        <v>229</v>
      </c>
      <c r="H190" s="242">
        <v>23194315.059999999</v>
      </c>
      <c r="I190" s="239">
        <v>44696</v>
      </c>
      <c r="J190" s="239">
        <v>50175</v>
      </c>
      <c r="K190" s="243" t="s">
        <v>260</v>
      </c>
    </row>
    <row r="191" spans="1:11" s="227" customFormat="1" ht="15" customHeight="1" x14ac:dyDescent="0.25">
      <c r="A191" s="244" t="s">
        <v>623</v>
      </c>
      <c r="B191" s="245" t="s">
        <v>226</v>
      </c>
      <c r="C191" s="246" t="s">
        <v>227</v>
      </c>
      <c r="D191" s="246" t="s">
        <v>624</v>
      </c>
      <c r="E191" s="247">
        <v>42186</v>
      </c>
      <c r="F191" s="248">
        <v>24000000</v>
      </c>
      <c r="G191" s="249" t="s">
        <v>229</v>
      </c>
      <c r="H191" s="250">
        <v>10705396.57</v>
      </c>
      <c r="I191" s="247">
        <v>43281</v>
      </c>
      <c r="J191" s="251">
        <v>47482</v>
      </c>
      <c r="K191" s="246" t="s">
        <v>262</v>
      </c>
    </row>
    <row r="192" spans="1:11" s="227" customFormat="1" ht="15" customHeight="1" x14ac:dyDescent="0.25">
      <c r="A192" s="237" t="s">
        <v>625</v>
      </c>
      <c r="B192" s="238" t="s">
        <v>496</v>
      </c>
      <c r="C192" s="237" t="s">
        <v>234</v>
      </c>
      <c r="D192" s="238" t="s">
        <v>626</v>
      </c>
      <c r="E192" s="239">
        <v>42104</v>
      </c>
      <c r="F192" s="240">
        <v>50941215.100000001</v>
      </c>
      <c r="G192" s="241" t="s">
        <v>229</v>
      </c>
      <c r="H192" s="242">
        <v>40573317.82</v>
      </c>
      <c r="I192" s="239">
        <v>44696</v>
      </c>
      <c r="J192" s="239">
        <v>50175</v>
      </c>
      <c r="K192" s="243" t="s">
        <v>381</v>
      </c>
    </row>
    <row r="193" spans="1:13" s="227" customFormat="1" ht="15" customHeight="1" x14ac:dyDescent="0.25">
      <c r="A193" s="244" t="s">
        <v>627</v>
      </c>
      <c r="B193" s="245" t="s">
        <v>398</v>
      </c>
      <c r="C193" s="246" t="s">
        <v>335</v>
      </c>
      <c r="D193" s="246" t="s">
        <v>628</v>
      </c>
      <c r="E193" s="247">
        <v>42145</v>
      </c>
      <c r="F193" s="248">
        <v>28700000</v>
      </c>
      <c r="G193" s="249" t="s">
        <v>229</v>
      </c>
      <c r="H193" s="250">
        <v>20945454.510000002</v>
      </c>
      <c r="I193" s="247">
        <v>43114</v>
      </c>
      <c r="J193" s="251">
        <v>49088</v>
      </c>
      <c r="K193" s="246" t="s">
        <v>262</v>
      </c>
    </row>
    <row r="194" spans="1:13" s="227" customFormat="1" ht="15" customHeight="1" x14ac:dyDescent="0.25">
      <c r="A194" s="237" t="s">
        <v>629</v>
      </c>
      <c r="B194" s="238" t="s">
        <v>630</v>
      </c>
      <c r="C194" s="237" t="s">
        <v>335</v>
      </c>
      <c r="D194" s="238" t="s">
        <v>631</v>
      </c>
      <c r="E194" s="239">
        <v>42170</v>
      </c>
      <c r="F194" s="240">
        <v>250000000</v>
      </c>
      <c r="G194" s="241" t="s">
        <v>229</v>
      </c>
      <c r="H194" s="242">
        <v>200000000</v>
      </c>
      <c r="I194" s="239">
        <v>42947</v>
      </c>
      <c r="J194" s="239">
        <v>45869</v>
      </c>
      <c r="K194" s="243" t="s">
        <v>230</v>
      </c>
    </row>
    <row r="195" spans="1:13" s="227" customFormat="1" ht="15" customHeight="1" x14ac:dyDescent="0.25">
      <c r="A195" s="244" t="s">
        <v>632</v>
      </c>
      <c r="B195" s="245" t="s">
        <v>226</v>
      </c>
      <c r="C195" s="246" t="s">
        <v>227</v>
      </c>
      <c r="D195" s="246" t="s">
        <v>633</v>
      </c>
      <c r="E195" s="247">
        <v>42185</v>
      </c>
      <c r="F195" s="248">
        <v>20000000</v>
      </c>
      <c r="G195" s="249" t="s">
        <v>229</v>
      </c>
      <c r="H195" s="250">
        <v>7623658.7699999996</v>
      </c>
      <c r="I195" s="247">
        <v>44377</v>
      </c>
      <c r="J195" s="251">
        <v>46568</v>
      </c>
      <c r="K195" s="246" t="s">
        <v>264</v>
      </c>
    </row>
    <row r="196" spans="1:13" s="227" customFormat="1" ht="15" customHeight="1" x14ac:dyDescent="0.25">
      <c r="A196" s="237" t="s">
        <v>634</v>
      </c>
      <c r="B196" s="238" t="s">
        <v>496</v>
      </c>
      <c r="C196" s="237" t="s">
        <v>234</v>
      </c>
      <c r="D196" s="238" t="s">
        <v>635</v>
      </c>
      <c r="E196" s="239">
        <v>42270</v>
      </c>
      <c r="F196" s="240">
        <v>28105573.390000001</v>
      </c>
      <c r="G196" s="241" t="s">
        <v>229</v>
      </c>
      <c r="H196" s="242">
        <v>23777315.109999999</v>
      </c>
      <c r="I196" s="239">
        <v>44941</v>
      </c>
      <c r="J196" s="239">
        <v>49505</v>
      </c>
      <c r="K196" s="243" t="s">
        <v>636</v>
      </c>
    </row>
    <row r="197" spans="1:13" s="227" customFormat="1" ht="15" customHeight="1" x14ac:dyDescent="0.25">
      <c r="A197" s="244" t="s">
        <v>637</v>
      </c>
      <c r="B197" s="245" t="s">
        <v>391</v>
      </c>
      <c r="C197" s="246" t="s">
        <v>392</v>
      </c>
      <c r="D197" s="246" t="s">
        <v>638</v>
      </c>
      <c r="E197" s="247">
        <v>42459</v>
      </c>
      <c r="F197" s="248">
        <v>18799249.923</v>
      </c>
      <c r="G197" s="249" t="s">
        <v>394</v>
      </c>
      <c r="H197" s="250">
        <v>17314249.923</v>
      </c>
      <c r="I197" s="247">
        <v>45231</v>
      </c>
      <c r="J197" s="251">
        <v>51987</v>
      </c>
      <c r="K197" s="246" t="s">
        <v>262</v>
      </c>
    </row>
    <row r="198" spans="1:13" s="227" customFormat="1" ht="15" customHeight="1" x14ac:dyDescent="0.25">
      <c r="A198" s="237" t="s">
        <v>639</v>
      </c>
      <c r="B198" s="238" t="s">
        <v>496</v>
      </c>
      <c r="C198" s="237" t="s">
        <v>234</v>
      </c>
      <c r="D198" s="238" t="s">
        <v>640</v>
      </c>
      <c r="E198" s="239">
        <v>42717</v>
      </c>
      <c r="F198" s="240">
        <v>63800000</v>
      </c>
      <c r="G198" s="241" t="s">
        <v>229</v>
      </c>
      <c r="H198" s="242">
        <v>50306026.350000001</v>
      </c>
      <c r="I198" s="239">
        <v>45748</v>
      </c>
      <c r="J198" s="239">
        <v>51775</v>
      </c>
      <c r="K198" s="243" t="s">
        <v>262</v>
      </c>
    </row>
    <row r="199" spans="1:13" s="227" customFormat="1" ht="15" customHeight="1" x14ac:dyDescent="0.25">
      <c r="A199" s="244" t="s">
        <v>641</v>
      </c>
      <c r="B199" s="245" t="s">
        <v>226</v>
      </c>
      <c r="C199" s="246" t="s">
        <v>227</v>
      </c>
      <c r="D199" s="246" t="s">
        <v>642</v>
      </c>
      <c r="E199" s="247">
        <v>42719</v>
      </c>
      <c r="F199" s="248">
        <v>12000000</v>
      </c>
      <c r="G199" s="249" t="s">
        <v>229</v>
      </c>
      <c r="H199" s="250">
        <v>5772453.9199999999</v>
      </c>
      <c r="I199" s="247">
        <v>44560</v>
      </c>
      <c r="J199" s="251">
        <v>48212</v>
      </c>
      <c r="K199" s="246" t="s">
        <v>643</v>
      </c>
    </row>
    <row r="200" spans="1:13" s="227" customFormat="1" ht="15" customHeight="1" x14ac:dyDescent="0.25">
      <c r="A200" s="237" t="s">
        <v>644</v>
      </c>
      <c r="B200" s="238" t="s">
        <v>527</v>
      </c>
      <c r="C200" s="237" t="s">
        <v>335</v>
      </c>
      <c r="D200" s="238" t="s">
        <v>645</v>
      </c>
      <c r="E200" s="239">
        <v>42733</v>
      </c>
      <c r="F200" s="240">
        <v>77570000</v>
      </c>
      <c r="G200" s="241" t="s">
        <v>229</v>
      </c>
      <c r="H200" s="242">
        <v>26887596.920000002</v>
      </c>
      <c r="I200" s="239">
        <v>44321</v>
      </c>
      <c r="J200" s="239">
        <v>48157</v>
      </c>
      <c r="K200" s="243" t="s">
        <v>646</v>
      </c>
    </row>
    <row r="201" spans="1:13" s="227" customFormat="1" ht="15" customHeight="1" x14ac:dyDescent="0.25">
      <c r="A201" s="244" t="s">
        <v>647</v>
      </c>
      <c r="B201" s="245" t="s">
        <v>496</v>
      </c>
      <c r="C201" s="246" t="s">
        <v>234</v>
      </c>
      <c r="D201" s="246" t="s">
        <v>648</v>
      </c>
      <c r="E201" s="247">
        <v>42776</v>
      </c>
      <c r="F201" s="248">
        <v>65800000</v>
      </c>
      <c r="G201" s="249" t="s">
        <v>229</v>
      </c>
      <c r="H201" s="250">
        <v>53442760</v>
      </c>
      <c r="I201" s="247">
        <v>44621</v>
      </c>
      <c r="J201" s="251">
        <v>50284</v>
      </c>
      <c r="K201" s="246" t="s">
        <v>230</v>
      </c>
    </row>
    <row r="202" spans="1:13" s="227" customFormat="1" ht="15" customHeight="1" x14ac:dyDescent="0.25">
      <c r="A202" s="237" t="s">
        <v>649</v>
      </c>
      <c r="B202" s="238" t="str">
        <f>B86</f>
        <v>Cassa Depositi &amp;Prestiti</v>
      </c>
      <c r="C202" s="237" t="str">
        <f>C86</f>
        <v>Itali</v>
      </c>
      <c r="D202" s="238" t="s">
        <v>650</v>
      </c>
      <c r="E202" s="239">
        <v>42838</v>
      </c>
      <c r="F202" s="240">
        <v>2100000</v>
      </c>
      <c r="G202" s="241" t="s">
        <v>229</v>
      </c>
      <c r="H202" s="242">
        <v>0</v>
      </c>
      <c r="I202" s="239">
        <v>48773</v>
      </c>
      <c r="J202" s="239">
        <v>52244</v>
      </c>
      <c r="K202" s="243" t="s">
        <v>643</v>
      </c>
    </row>
    <row r="203" spans="1:13" s="227" customFormat="1" ht="15" customHeight="1" x14ac:dyDescent="0.25">
      <c r="A203" s="244" t="s">
        <v>651</v>
      </c>
      <c r="B203" s="245" t="str">
        <f>B166</f>
        <v>KfW</v>
      </c>
      <c r="C203" s="246" t="s">
        <v>227</v>
      </c>
      <c r="D203" s="246" t="s">
        <v>652</v>
      </c>
      <c r="E203" s="247">
        <v>42843</v>
      </c>
      <c r="F203" s="248">
        <v>35000000</v>
      </c>
      <c r="G203" s="249" t="s">
        <v>229</v>
      </c>
      <c r="H203" s="250">
        <v>21000000</v>
      </c>
      <c r="I203" s="247">
        <v>44012</v>
      </c>
      <c r="J203" s="251" t="s">
        <v>653</v>
      </c>
      <c r="K203" s="246" t="s">
        <v>426</v>
      </c>
    </row>
    <row r="204" spans="1:13" s="227" customFormat="1" ht="15" customHeight="1" x14ac:dyDescent="0.25">
      <c r="A204" s="237" t="s">
        <v>654</v>
      </c>
      <c r="B204" s="238" t="s">
        <v>496</v>
      </c>
      <c r="C204" s="237" t="s">
        <v>234</v>
      </c>
      <c r="D204" s="238" t="s">
        <v>655</v>
      </c>
      <c r="E204" s="239">
        <v>42814</v>
      </c>
      <c r="F204" s="240">
        <v>100000000</v>
      </c>
      <c r="G204" s="241" t="s">
        <v>270</v>
      </c>
      <c r="H204" s="242">
        <v>100000000</v>
      </c>
      <c r="I204" s="239">
        <v>45731</v>
      </c>
      <c r="J204" s="239" t="s">
        <v>656</v>
      </c>
      <c r="K204" s="243" t="s">
        <v>230</v>
      </c>
    </row>
    <row r="205" spans="1:13" s="227" customFormat="1" ht="15" customHeight="1" x14ac:dyDescent="0.25">
      <c r="A205" s="244" t="s">
        <v>657</v>
      </c>
      <c r="B205" s="245" t="s">
        <v>496</v>
      </c>
      <c r="C205" s="246" t="s">
        <v>234</v>
      </c>
      <c r="D205" s="246" t="s">
        <v>658</v>
      </c>
      <c r="E205" s="247">
        <v>43178</v>
      </c>
      <c r="F205" s="248">
        <v>22376112.18</v>
      </c>
      <c r="G205" s="249" t="s">
        <v>229</v>
      </c>
      <c r="H205" s="250">
        <v>22376112.18</v>
      </c>
      <c r="I205" s="247">
        <v>45778</v>
      </c>
      <c r="J205" s="251">
        <v>52171</v>
      </c>
      <c r="K205" s="246" t="s">
        <v>659</v>
      </c>
      <c r="L205" s="252"/>
      <c r="M205" s="252"/>
    </row>
    <row r="206" spans="1:13" s="227" customFormat="1" ht="15" customHeight="1" x14ac:dyDescent="0.25">
      <c r="A206" s="237" t="s">
        <v>660</v>
      </c>
      <c r="B206" s="238" t="s">
        <v>283</v>
      </c>
      <c r="C206" s="237" t="s">
        <v>284</v>
      </c>
      <c r="D206" s="238" t="s">
        <v>661</v>
      </c>
      <c r="E206" s="239">
        <v>43235</v>
      </c>
      <c r="F206" s="240">
        <v>5000000</v>
      </c>
      <c r="G206" s="241" t="s">
        <v>229</v>
      </c>
      <c r="H206" s="242">
        <v>2455224.52</v>
      </c>
      <c r="I206" s="239">
        <v>47665</v>
      </c>
      <c r="J206" s="239">
        <v>51867</v>
      </c>
      <c r="K206" s="243" t="s">
        <v>662</v>
      </c>
      <c r="L206" s="252"/>
      <c r="M206" s="252"/>
    </row>
    <row r="207" spans="1:13" s="227" customFormat="1" ht="15" customHeight="1" x14ac:dyDescent="0.25">
      <c r="A207" s="244" t="s">
        <v>663</v>
      </c>
      <c r="B207" s="245" t="s">
        <v>496</v>
      </c>
      <c r="C207" s="246" t="s">
        <v>234</v>
      </c>
      <c r="D207" s="246" t="s">
        <v>664</v>
      </c>
      <c r="E207" s="247">
        <v>43256</v>
      </c>
      <c r="F207" s="248">
        <v>50000000</v>
      </c>
      <c r="G207" s="249" t="s">
        <v>270</v>
      </c>
      <c r="H207" s="250">
        <v>48340168.640000001</v>
      </c>
      <c r="I207" s="247">
        <v>45536</v>
      </c>
      <c r="J207" s="251">
        <v>53936</v>
      </c>
      <c r="K207" s="246" t="s">
        <v>262</v>
      </c>
      <c r="L207" s="252"/>
      <c r="M207" s="252"/>
    </row>
    <row r="208" spans="1:13" s="227" customFormat="1" ht="15" customHeight="1" x14ac:dyDescent="0.25">
      <c r="A208" s="237" t="s">
        <v>665</v>
      </c>
      <c r="B208" s="238" t="s">
        <v>496</v>
      </c>
      <c r="C208" s="237" t="s">
        <v>234</v>
      </c>
      <c r="D208" s="238" t="s">
        <v>666</v>
      </c>
      <c r="E208" s="239">
        <v>43256</v>
      </c>
      <c r="F208" s="240">
        <v>10994146.029999999</v>
      </c>
      <c r="G208" s="241" t="s">
        <v>270</v>
      </c>
      <c r="H208" s="242">
        <v>10994146.029999999</v>
      </c>
      <c r="I208" s="239">
        <v>45870</v>
      </c>
      <c r="J208" s="239">
        <v>52994</v>
      </c>
      <c r="K208" s="243" t="s">
        <v>667</v>
      </c>
      <c r="L208" s="252"/>
      <c r="M208" s="252"/>
    </row>
    <row r="209" spans="1:11" s="227" customFormat="1" ht="15" customHeight="1" x14ac:dyDescent="0.25">
      <c r="A209" s="244" t="s">
        <v>668</v>
      </c>
      <c r="B209" s="245" t="s">
        <v>496</v>
      </c>
      <c r="C209" s="246" t="s">
        <v>234</v>
      </c>
      <c r="D209" s="246" t="s">
        <v>669</v>
      </c>
      <c r="E209" s="247">
        <v>43272</v>
      </c>
      <c r="F209" s="248">
        <v>10472939.07</v>
      </c>
      <c r="G209" s="249" t="s">
        <v>229</v>
      </c>
      <c r="H209" s="250">
        <v>10472939.07</v>
      </c>
      <c r="I209" s="247">
        <v>45792</v>
      </c>
      <c r="J209" s="251">
        <v>51455</v>
      </c>
      <c r="K209" s="246" t="s">
        <v>670</v>
      </c>
    </row>
    <row r="210" spans="1:11" s="227" customFormat="1" ht="15" customHeight="1" x14ac:dyDescent="0.25">
      <c r="A210" s="237" t="s">
        <v>671</v>
      </c>
      <c r="B210" s="238" t="s">
        <v>422</v>
      </c>
      <c r="C210" s="237" t="s">
        <v>251</v>
      </c>
      <c r="D210" s="238" t="s">
        <v>672</v>
      </c>
      <c r="E210" s="239">
        <v>43354</v>
      </c>
      <c r="F210" s="240">
        <v>15370418.130000001</v>
      </c>
      <c r="G210" s="241" t="s">
        <v>270</v>
      </c>
      <c r="H210" s="242">
        <v>13833368.130000001</v>
      </c>
      <c r="I210" s="239">
        <v>45184</v>
      </c>
      <c r="J210" s="239">
        <v>50479</v>
      </c>
      <c r="K210" s="243" t="s">
        <v>381</v>
      </c>
    </row>
    <row r="211" spans="1:11" s="227" customFormat="1" ht="15" customHeight="1" x14ac:dyDescent="0.25">
      <c r="A211" s="244" t="s">
        <v>673</v>
      </c>
      <c r="B211" s="245" t="s">
        <v>674</v>
      </c>
      <c r="C211" s="246" t="s">
        <v>335</v>
      </c>
      <c r="D211" s="246" t="s">
        <v>675</v>
      </c>
      <c r="E211" s="247">
        <v>43353</v>
      </c>
      <c r="F211" s="248">
        <v>500000000</v>
      </c>
      <c r="G211" s="249" t="s">
        <v>229</v>
      </c>
      <c r="H211" s="250">
        <v>366706000</v>
      </c>
      <c r="I211" s="247">
        <v>45939</v>
      </c>
      <c r="J211" s="251">
        <v>45939</v>
      </c>
      <c r="K211" s="246" t="s">
        <v>230</v>
      </c>
    </row>
    <row r="212" spans="1:11" s="227" customFormat="1" ht="15" customHeight="1" x14ac:dyDescent="0.25">
      <c r="A212" s="237" t="s">
        <v>676</v>
      </c>
      <c r="B212" s="238" t="s">
        <v>226</v>
      </c>
      <c r="C212" s="237" t="s">
        <v>227</v>
      </c>
      <c r="D212" s="238" t="s">
        <v>677</v>
      </c>
      <c r="E212" s="239">
        <v>43588</v>
      </c>
      <c r="F212" s="240">
        <v>30000000</v>
      </c>
      <c r="G212" s="241" t="s">
        <v>229</v>
      </c>
      <c r="H212" s="242">
        <v>4031265.68</v>
      </c>
      <c r="I212" s="239">
        <v>45061</v>
      </c>
      <c r="J212" s="239">
        <v>47983</v>
      </c>
      <c r="K212" s="243" t="s">
        <v>678</v>
      </c>
    </row>
    <row r="213" spans="1:11" s="227" customFormat="1" ht="15" customHeight="1" x14ac:dyDescent="0.25">
      <c r="A213" s="244" t="s">
        <v>679</v>
      </c>
      <c r="B213" s="245" t="s">
        <v>226</v>
      </c>
      <c r="C213" s="246" t="s">
        <v>227</v>
      </c>
      <c r="D213" s="246" t="s">
        <v>680</v>
      </c>
      <c r="E213" s="247">
        <v>43530</v>
      </c>
      <c r="F213" s="248">
        <v>40000000</v>
      </c>
      <c r="G213" s="249" t="s">
        <v>229</v>
      </c>
      <c r="H213" s="250">
        <v>18189403.059999999</v>
      </c>
      <c r="I213" s="247">
        <v>44880</v>
      </c>
      <c r="J213" s="251">
        <v>49263</v>
      </c>
      <c r="K213" s="246" t="s">
        <v>262</v>
      </c>
    </row>
    <row r="214" spans="1:11" s="227" customFormat="1" ht="15" customHeight="1" x14ac:dyDescent="0.25">
      <c r="A214" s="237" t="s">
        <v>681</v>
      </c>
      <c r="B214" s="238" t="s">
        <v>496</v>
      </c>
      <c r="C214" s="237" t="s">
        <v>234</v>
      </c>
      <c r="D214" s="238" t="s">
        <v>682</v>
      </c>
      <c r="E214" s="239">
        <v>43635</v>
      </c>
      <c r="F214" s="240">
        <v>17600000</v>
      </c>
      <c r="G214" s="241" t="s">
        <v>229</v>
      </c>
      <c r="H214" s="242">
        <v>6348226.6399999997</v>
      </c>
      <c r="I214" s="239">
        <v>46157</v>
      </c>
      <c r="J214" s="239">
        <v>51820</v>
      </c>
      <c r="K214" s="243" t="s">
        <v>662</v>
      </c>
    </row>
    <row r="215" spans="1:11" s="227" customFormat="1" ht="15" customHeight="1" x14ac:dyDescent="0.25">
      <c r="A215" s="244" t="s">
        <v>683</v>
      </c>
      <c r="B215" s="245" t="s">
        <v>351</v>
      </c>
      <c r="C215" s="246" t="s">
        <v>335</v>
      </c>
      <c r="D215" s="246" t="s">
        <v>684</v>
      </c>
      <c r="E215" s="247">
        <v>43651</v>
      </c>
      <c r="F215" s="248">
        <v>8000000</v>
      </c>
      <c r="G215" s="249" t="s">
        <v>229</v>
      </c>
      <c r="H215" s="250">
        <v>0</v>
      </c>
      <c r="I215" s="247">
        <v>45782</v>
      </c>
      <c r="J215" s="251">
        <v>50895</v>
      </c>
      <c r="K215" s="246" t="s">
        <v>402</v>
      </c>
    </row>
    <row r="216" spans="1:11" s="227" customFormat="1" ht="15" customHeight="1" x14ac:dyDescent="0.25">
      <c r="A216" s="237" t="s">
        <v>685</v>
      </c>
      <c r="B216" s="238" t="s">
        <v>496</v>
      </c>
      <c r="C216" s="237" t="s">
        <v>234</v>
      </c>
      <c r="D216" s="238" t="s">
        <v>686</v>
      </c>
      <c r="E216" s="239">
        <v>43845</v>
      </c>
      <c r="F216" s="240">
        <v>9100000</v>
      </c>
      <c r="G216" s="241" t="s">
        <v>229</v>
      </c>
      <c r="H216" s="242">
        <v>9100000</v>
      </c>
      <c r="I216" s="239">
        <v>46341</v>
      </c>
      <c r="J216" s="239">
        <v>52001</v>
      </c>
      <c r="K216" s="243" t="s">
        <v>662</v>
      </c>
    </row>
    <row r="217" spans="1:11" s="227" customFormat="1" ht="15" customHeight="1" x14ac:dyDescent="0.25">
      <c r="A217" s="244" t="s">
        <v>687</v>
      </c>
      <c r="B217" s="245" t="s">
        <v>527</v>
      </c>
      <c r="C217" s="246" t="s">
        <v>335</v>
      </c>
      <c r="D217" s="246" t="s">
        <v>491</v>
      </c>
      <c r="E217" s="247">
        <v>44106</v>
      </c>
      <c r="F217" s="248">
        <v>50000000</v>
      </c>
      <c r="G217" s="249" t="s">
        <v>270</v>
      </c>
      <c r="H217" s="250">
        <v>16351692.75</v>
      </c>
      <c r="I217" s="247">
        <v>45361</v>
      </c>
      <c r="J217" s="251">
        <v>49197</v>
      </c>
      <c r="K217" s="246" t="s">
        <v>262</v>
      </c>
    </row>
    <row r="218" spans="1:11" s="227" customFormat="1" ht="15" customHeight="1" x14ac:dyDescent="0.25">
      <c r="A218" s="237" t="s">
        <v>688</v>
      </c>
      <c r="B218" s="238" t="s">
        <v>598</v>
      </c>
      <c r="C218" s="237" t="s">
        <v>599</v>
      </c>
      <c r="D218" s="238" t="s">
        <v>689</v>
      </c>
      <c r="E218" s="239">
        <v>43936</v>
      </c>
      <c r="F218" s="240">
        <v>139300000</v>
      </c>
      <c r="G218" s="241" t="s">
        <v>236</v>
      </c>
      <c r="H218" s="242">
        <v>34825000</v>
      </c>
      <c r="I218" s="239">
        <v>45121</v>
      </c>
      <c r="J218" s="239">
        <v>45762</v>
      </c>
      <c r="K218" s="243" t="s">
        <v>662</v>
      </c>
    </row>
    <row r="219" spans="1:11" s="227" customFormat="1" ht="15" customHeight="1" x14ac:dyDescent="0.25">
      <c r="A219" s="244" t="s">
        <v>690</v>
      </c>
      <c r="B219" s="245" t="s">
        <v>674</v>
      </c>
      <c r="C219" s="246" t="s">
        <v>335</v>
      </c>
      <c r="D219" s="246" t="s">
        <v>675</v>
      </c>
      <c r="E219" s="247">
        <v>43998</v>
      </c>
      <c r="F219" s="248">
        <v>650000000</v>
      </c>
      <c r="G219" s="249" t="s">
        <v>229</v>
      </c>
      <c r="H219" s="250">
        <v>650000000</v>
      </c>
      <c r="I219" s="247">
        <v>46554</v>
      </c>
      <c r="J219" s="251">
        <v>46554</v>
      </c>
      <c r="K219" s="246" t="s">
        <v>662</v>
      </c>
    </row>
    <row r="220" spans="1:11" s="227" customFormat="1" ht="15" customHeight="1" x14ac:dyDescent="0.25">
      <c r="A220" s="237" t="s">
        <v>691</v>
      </c>
      <c r="B220" s="238" t="s">
        <v>496</v>
      </c>
      <c r="C220" s="237" t="s">
        <v>234</v>
      </c>
      <c r="D220" s="238" t="s">
        <v>692</v>
      </c>
      <c r="E220" s="239">
        <v>44119</v>
      </c>
      <c r="F220" s="240">
        <v>14326361.189999999</v>
      </c>
      <c r="G220" s="241" t="s">
        <v>229</v>
      </c>
      <c r="H220" s="242">
        <v>12641581.130000001</v>
      </c>
      <c r="I220" s="239">
        <v>45413</v>
      </c>
      <c r="J220" s="239">
        <v>48335</v>
      </c>
      <c r="K220" s="243" t="s">
        <v>667</v>
      </c>
    </row>
    <row r="221" spans="1:11" s="227" customFormat="1" ht="15" customHeight="1" x14ac:dyDescent="0.25">
      <c r="A221" s="244" t="s">
        <v>693</v>
      </c>
      <c r="B221" s="245" t="s">
        <v>694</v>
      </c>
      <c r="C221" s="246" t="s">
        <v>695</v>
      </c>
      <c r="D221" s="246" t="s">
        <v>675</v>
      </c>
      <c r="E221" s="247">
        <v>44139</v>
      </c>
      <c r="F221" s="248">
        <v>180000000</v>
      </c>
      <c r="G221" s="249" t="s">
        <v>229</v>
      </c>
      <c r="H221" s="250">
        <v>180000000</v>
      </c>
      <c r="I221" s="247">
        <v>49471</v>
      </c>
      <c r="J221" s="251">
        <v>49787</v>
      </c>
      <c r="K221" s="246" t="s">
        <v>662</v>
      </c>
    </row>
    <row r="222" spans="1:11" s="227" customFormat="1" ht="15" customHeight="1" x14ac:dyDescent="0.25">
      <c r="A222" s="237" t="s">
        <v>696</v>
      </c>
      <c r="B222" s="238" t="s">
        <v>226</v>
      </c>
      <c r="C222" s="237" t="s">
        <v>227</v>
      </c>
      <c r="D222" s="238" t="s">
        <v>697</v>
      </c>
      <c r="E222" s="239">
        <v>44183</v>
      </c>
      <c r="F222" s="240">
        <v>80000000</v>
      </c>
      <c r="G222" s="241" t="s">
        <v>229</v>
      </c>
      <c r="H222" s="242">
        <v>17887879.219999999</v>
      </c>
      <c r="I222" s="239">
        <v>46157</v>
      </c>
      <c r="J222" s="239">
        <v>49810</v>
      </c>
      <c r="K222" s="243" t="s">
        <v>698</v>
      </c>
    </row>
    <row r="223" spans="1:11" s="227" customFormat="1" ht="15" customHeight="1" x14ac:dyDescent="0.25">
      <c r="A223" s="244" t="s">
        <v>699</v>
      </c>
      <c r="B223" s="245" t="s">
        <v>527</v>
      </c>
      <c r="C223" s="246" t="s">
        <v>335</v>
      </c>
      <c r="D223" s="246" t="s">
        <v>700</v>
      </c>
      <c r="E223" s="247">
        <v>44112</v>
      </c>
      <c r="F223" s="248">
        <v>60000000</v>
      </c>
      <c r="G223" s="249" t="s">
        <v>229</v>
      </c>
      <c r="H223" s="250">
        <v>17422926.09</v>
      </c>
      <c r="I223" s="247">
        <v>45606</v>
      </c>
      <c r="J223" s="251">
        <v>49439</v>
      </c>
      <c r="K223" s="246" t="s">
        <v>262</v>
      </c>
    </row>
    <row r="224" spans="1:11" s="227" customFormat="1" ht="15" customHeight="1" x14ac:dyDescent="0.25">
      <c r="A224" s="237" t="s">
        <v>701</v>
      </c>
      <c r="B224" s="238" t="s">
        <v>496</v>
      </c>
      <c r="C224" s="237" t="s">
        <v>234</v>
      </c>
      <c r="D224" s="238" t="s">
        <v>702</v>
      </c>
      <c r="E224" s="239">
        <v>44203</v>
      </c>
      <c r="F224" s="240">
        <v>80000000</v>
      </c>
      <c r="G224" s="241" t="s">
        <v>270</v>
      </c>
      <c r="H224" s="242">
        <v>75296000</v>
      </c>
      <c r="I224" s="239">
        <v>45597</v>
      </c>
      <c r="J224" s="239">
        <v>48519</v>
      </c>
      <c r="K224" s="243" t="s">
        <v>662</v>
      </c>
    </row>
    <row r="225" spans="1:11" s="227" customFormat="1" ht="15" customHeight="1" x14ac:dyDescent="0.25">
      <c r="A225" s="244" t="s">
        <v>703</v>
      </c>
      <c r="B225" s="245" t="s">
        <v>519</v>
      </c>
      <c r="C225" s="246" t="s">
        <v>520</v>
      </c>
      <c r="D225" s="246" t="s">
        <v>704</v>
      </c>
      <c r="E225" s="247">
        <v>44291</v>
      </c>
      <c r="F225" s="248">
        <v>112500000</v>
      </c>
      <c r="G225" s="249" t="s">
        <v>521</v>
      </c>
      <c r="H225" s="250">
        <v>25402698.690000001</v>
      </c>
      <c r="I225" s="247">
        <v>46096</v>
      </c>
      <c r="J225" s="251">
        <v>53220</v>
      </c>
      <c r="K225" s="246" t="s">
        <v>262</v>
      </c>
    </row>
    <row r="226" spans="1:11" s="227" customFormat="1" ht="15" customHeight="1" x14ac:dyDescent="0.25">
      <c r="A226" s="237" t="s">
        <v>705</v>
      </c>
      <c r="B226" s="238" t="s">
        <v>226</v>
      </c>
      <c r="C226" s="237" t="s">
        <v>227</v>
      </c>
      <c r="D226" s="238" t="s">
        <v>706</v>
      </c>
      <c r="E226" s="239">
        <v>44362</v>
      </c>
      <c r="F226" s="240">
        <v>100000000</v>
      </c>
      <c r="G226" s="241" t="s">
        <v>229</v>
      </c>
      <c r="H226" s="242">
        <v>94736842.109999999</v>
      </c>
      <c r="I226" s="239">
        <v>45611</v>
      </c>
      <c r="J226" s="239">
        <v>48898</v>
      </c>
      <c r="K226" s="243" t="s">
        <v>707</v>
      </c>
    </row>
    <row r="227" spans="1:11" s="227" customFormat="1" ht="15" customHeight="1" x14ac:dyDescent="0.25">
      <c r="A227" s="244" t="s">
        <v>708</v>
      </c>
      <c r="B227" s="245" t="s">
        <v>674</v>
      </c>
      <c r="C227" s="246" t="s">
        <v>335</v>
      </c>
      <c r="D227" s="246" t="s">
        <v>675</v>
      </c>
      <c r="E227" s="247">
        <v>44523</v>
      </c>
      <c r="F227" s="248">
        <v>650000000</v>
      </c>
      <c r="G227" s="249" t="s">
        <v>229</v>
      </c>
      <c r="H227" s="250">
        <v>650000000</v>
      </c>
      <c r="I227" s="247">
        <v>48175</v>
      </c>
      <c r="J227" s="251">
        <v>48175</v>
      </c>
      <c r="K227" s="246" t="s">
        <v>662</v>
      </c>
    </row>
    <row r="228" spans="1:11" s="227" customFormat="1" ht="15" customHeight="1" x14ac:dyDescent="0.25">
      <c r="A228" s="237" t="s">
        <v>709</v>
      </c>
      <c r="B228" s="238" t="s">
        <v>226</v>
      </c>
      <c r="C228" s="237" t="s">
        <v>227</v>
      </c>
      <c r="D228" s="238" t="s">
        <v>710</v>
      </c>
      <c r="E228" s="239">
        <v>44469</v>
      </c>
      <c r="F228" s="240">
        <v>20000000</v>
      </c>
      <c r="G228" s="241" t="s">
        <v>229</v>
      </c>
      <c r="H228" s="242">
        <v>281633</v>
      </c>
      <c r="I228" s="239">
        <v>46157</v>
      </c>
      <c r="J228" s="239">
        <v>49810</v>
      </c>
      <c r="K228" s="243" t="s">
        <v>707</v>
      </c>
    </row>
    <row r="229" spans="1:11" s="227" customFormat="1" ht="15" customHeight="1" x14ac:dyDescent="0.25">
      <c r="A229" s="244" t="s">
        <v>711</v>
      </c>
      <c r="B229" s="245" t="s">
        <v>398</v>
      </c>
      <c r="C229" s="246" t="s">
        <v>335</v>
      </c>
      <c r="D229" s="246" t="s">
        <v>712</v>
      </c>
      <c r="E229" s="247">
        <v>44503</v>
      </c>
      <c r="F229" s="248">
        <v>60000000</v>
      </c>
      <c r="G229" s="249" t="s">
        <v>229</v>
      </c>
      <c r="H229" s="250">
        <v>55384615.390000001</v>
      </c>
      <c r="I229" s="247">
        <v>45368</v>
      </c>
      <c r="J229" s="251">
        <v>49848</v>
      </c>
      <c r="K229" s="246" t="s">
        <v>662</v>
      </c>
    </row>
    <row r="230" spans="1:11" s="227" customFormat="1" ht="15" customHeight="1" x14ac:dyDescent="0.25">
      <c r="A230" s="237" t="s">
        <v>713</v>
      </c>
      <c r="B230" s="238" t="s">
        <v>351</v>
      </c>
      <c r="C230" s="237" t="s">
        <v>335</v>
      </c>
      <c r="D230" s="238" t="s">
        <v>714</v>
      </c>
      <c r="E230" s="239">
        <v>44239</v>
      </c>
      <c r="F230" s="240">
        <v>80000000</v>
      </c>
      <c r="G230" s="241" t="s">
        <v>229</v>
      </c>
      <c r="H230" s="242">
        <v>0</v>
      </c>
      <c r="I230" s="239">
        <v>47089</v>
      </c>
      <c r="J230" s="239">
        <v>54394</v>
      </c>
      <c r="K230" s="243" t="s">
        <v>715</v>
      </c>
    </row>
    <row r="231" spans="1:11" s="227" customFormat="1" ht="15" customHeight="1" x14ac:dyDescent="0.25">
      <c r="A231" s="244" t="s">
        <v>716</v>
      </c>
      <c r="B231" s="245" t="s">
        <v>226</v>
      </c>
      <c r="C231" s="246" t="s">
        <v>227</v>
      </c>
      <c r="D231" s="246" t="s">
        <v>717</v>
      </c>
      <c r="E231" s="247">
        <v>44553</v>
      </c>
      <c r="F231" s="248">
        <v>40000000</v>
      </c>
      <c r="G231" s="249" t="s">
        <v>229</v>
      </c>
      <c r="H231" s="250">
        <v>0</v>
      </c>
      <c r="I231" s="247">
        <v>46522</v>
      </c>
      <c r="J231" s="251">
        <v>50175</v>
      </c>
      <c r="K231" s="246" t="s">
        <v>670</v>
      </c>
    </row>
    <row r="232" spans="1:11" s="227" customFormat="1" ht="15" customHeight="1" x14ac:dyDescent="0.25">
      <c r="A232" s="237" t="s">
        <v>718</v>
      </c>
      <c r="B232" s="238" t="s">
        <v>719</v>
      </c>
      <c r="C232" s="237" t="s">
        <v>720</v>
      </c>
      <c r="D232" s="238" t="s">
        <v>721</v>
      </c>
      <c r="E232" s="239">
        <v>44512</v>
      </c>
      <c r="F232" s="240">
        <v>50000000</v>
      </c>
      <c r="G232" s="241" t="s">
        <v>229</v>
      </c>
      <c r="H232" s="242">
        <v>50000000</v>
      </c>
      <c r="I232" s="239">
        <v>45688</v>
      </c>
      <c r="J232" s="239">
        <v>48791</v>
      </c>
      <c r="K232" s="243" t="s">
        <v>662</v>
      </c>
    </row>
    <row r="233" spans="1:11" s="227" customFormat="1" ht="15" customHeight="1" x14ac:dyDescent="0.25">
      <c r="A233" s="244" t="s">
        <v>722</v>
      </c>
      <c r="B233" s="245" t="s">
        <v>719</v>
      </c>
      <c r="C233" s="246" t="s">
        <v>720</v>
      </c>
      <c r="D233" s="246" t="s">
        <v>723</v>
      </c>
      <c r="E233" s="247">
        <v>44525</v>
      </c>
      <c r="F233" s="248">
        <v>50000000</v>
      </c>
      <c r="G233" s="249" t="s">
        <v>229</v>
      </c>
      <c r="H233" s="250">
        <v>50000000</v>
      </c>
      <c r="I233" s="247">
        <v>45688</v>
      </c>
      <c r="J233" s="251">
        <v>48791</v>
      </c>
      <c r="K233" s="246" t="s">
        <v>662</v>
      </c>
    </row>
    <row r="234" spans="1:11" s="227" customFormat="1" ht="15" customHeight="1" x14ac:dyDescent="0.25">
      <c r="A234" s="237" t="s">
        <v>724</v>
      </c>
      <c r="B234" s="238" t="s">
        <v>496</v>
      </c>
      <c r="C234" s="237" t="s">
        <v>234</v>
      </c>
      <c r="D234" s="238" t="s">
        <v>725</v>
      </c>
      <c r="E234" s="239">
        <v>44680</v>
      </c>
      <c r="F234" s="240">
        <v>25000000</v>
      </c>
      <c r="G234" s="241" t="s">
        <v>229</v>
      </c>
      <c r="H234" s="242">
        <v>4305435.51</v>
      </c>
      <c r="I234" s="239">
        <v>45931</v>
      </c>
      <c r="J234" s="239">
        <v>48853</v>
      </c>
      <c r="K234" s="243" t="s">
        <v>260</v>
      </c>
    </row>
    <row r="235" spans="1:11" s="227" customFormat="1" ht="15" customHeight="1" x14ac:dyDescent="0.25">
      <c r="A235" s="244" t="s">
        <v>726</v>
      </c>
      <c r="B235" s="245" t="s">
        <v>496</v>
      </c>
      <c r="C235" s="246" t="s">
        <v>234</v>
      </c>
      <c r="D235" s="246" t="s">
        <v>727</v>
      </c>
      <c r="E235" s="247">
        <v>44761</v>
      </c>
      <c r="F235" s="248">
        <v>30000000</v>
      </c>
      <c r="G235" s="249" t="s">
        <v>229</v>
      </c>
      <c r="H235" s="250">
        <v>2374259.0699999998</v>
      </c>
      <c r="I235" s="247">
        <v>46113</v>
      </c>
      <c r="J235" s="251">
        <v>50314</v>
      </c>
      <c r="K235" s="246" t="s">
        <v>262</v>
      </c>
    </row>
    <row r="236" spans="1:11" s="227" customFormat="1" ht="15" customHeight="1" x14ac:dyDescent="0.25">
      <c r="A236" s="237" t="s">
        <v>728</v>
      </c>
      <c r="B236" s="238" t="s">
        <v>519</v>
      </c>
      <c r="C236" s="237" t="s">
        <v>520</v>
      </c>
      <c r="D236" s="238" t="s">
        <v>729</v>
      </c>
      <c r="E236" s="239">
        <v>44842</v>
      </c>
      <c r="F236" s="240">
        <v>183750000</v>
      </c>
      <c r="G236" s="241" t="s">
        <v>521</v>
      </c>
      <c r="H236" s="242">
        <v>57709850.899999999</v>
      </c>
      <c r="I236" s="239">
        <v>46645</v>
      </c>
      <c r="J236" s="239">
        <v>53766</v>
      </c>
      <c r="K236" s="243" t="s">
        <v>707</v>
      </c>
    </row>
    <row r="237" spans="1:11" s="227" customFormat="1" ht="15" customHeight="1" x14ac:dyDescent="0.25">
      <c r="A237" s="244" t="s">
        <v>730</v>
      </c>
      <c r="B237" s="245" t="s">
        <v>334</v>
      </c>
      <c r="C237" s="246" t="s">
        <v>335</v>
      </c>
      <c r="D237" s="246" t="s">
        <v>731</v>
      </c>
      <c r="E237" s="247">
        <v>44658</v>
      </c>
      <c r="F237" s="248">
        <v>56800000</v>
      </c>
      <c r="G237" s="249" t="s">
        <v>270</v>
      </c>
      <c r="H237" s="250">
        <v>28803167.16</v>
      </c>
      <c r="I237" s="247">
        <v>46229</v>
      </c>
      <c r="J237" s="251">
        <v>51527</v>
      </c>
      <c r="K237" s="246" t="s">
        <v>707</v>
      </c>
    </row>
    <row r="238" spans="1:11" s="227" customFormat="1" ht="15" customHeight="1" x14ac:dyDescent="0.25">
      <c r="A238" s="237" t="s">
        <v>732</v>
      </c>
      <c r="B238" s="238" t="s">
        <v>496</v>
      </c>
      <c r="C238" s="237" t="s">
        <v>234</v>
      </c>
      <c r="D238" s="238" t="s">
        <v>733</v>
      </c>
      <c r="E238" s="239">
        <v>44910</v>
      </c>
      <c r="F238" s="240">
        <v>67300000</v>
      </c>
      <c r="G238" s="241" t="s">
        <v>229</v>
      </c>
      <c r="H238" s="242">
        <v>15428416.82</v>
      </c>
      <c r="I238" s="239">
        <v>46218</v>
      </c>
      <c r="J238" s="239">
        <v>50420</v>
      </c>
      <c r="K238" s="243" t="s">
        <v>698</v>
      </c>
    </row>
    <row r="239" spans="1:11" s="227" customFormat="1" ht="15" customHeight="1" x14ac:dyDescent="0.25">
      <c r="A239" s="244" t="s">
        <v>734</v>
      </c>
      <c r="B239" s="245" t="s">
        <v>226</v>
      </c>
      <c r="C239" s="246" t="s">
        <v>227</v>
      </c>
      <c r="D239" s="246" t="s">
        <v>735</v>
      </c>
      <c r="E239" s="247">
        <v>44924</v>
      </c>
      <c r="F239" s="248">
        <v>50000000</v>
      </c>
      <c r="G239" s="249" t="s">
        <v>229</v>
      </c>
      <c r="H239" s="250">
        <v>0</v>
      </c>
      <c r="I239" s="247">
        <v>46888</v>
      </c>
      <c r="J239" s="251">
        <v>50540</v>
      </c>
      <c r="K239" s="246" t="s">
        <v>698</v>
      </c>
    </row>
    <row r="240" spans="1:11" s="227" customFormat="1" ht="15" customHeight="1" x14ac:dyDescent="0.25">
      <c r="A240" s="237" t="s">
        <v>736</v>
      </c>
      <c r="B240" s="238" t="s">
        <v>226</v>
      </c>
      <c r="C240" s="237" t="s">
        <v>227</v>
      </c>
      <c r="D240" s="238" t="s">
        <v>737</v>
      </c>
      <c r="E240" s="239">
        <v>44924</v>
      </c>
      <c r="F240" s="240">
        <v>20000000</v>
      </c>
      <c r="G240" s="241" t="s">
        <v>229</v>
      </c>
      <c r="H240" s="242">
        <v>0</v>
      </c>
      <c r="I240" s="239">
        <v>46888</v>
      </c>
      <c r="J240" s="239">
        <v>50540</v>
      </c>
      <c r="K240" s="243" t="s">
        <v>262</v>
      </c>
    </row>
    <row r="241" spans="1:12" s="227" customFormat="1" ht="15" customHeight="1" x14ac:dyDescent="0.25">
      <c r="A241" s="244" t="s">
        <v>738</v>
      </c>
      <c r="B241" s="245" t="s">
        <v>719</v>
      </c>
      <c r="C241" s="246" t="s">
        <v>720</v>
      </c>
      <c r="D241" s="246" t="s">
        <v>739</v>
      </c>
      <c r="E241" s="247">
        <v>44880</v>
      </c>
      <c r="F241" s="248">
        <v>60000000</v>
      </c>
      <c r="G241" s="249" t="s">
        <v>229</v>
      </c>
      <c r="H241" s="250">
        <v>840307.54</v>
      </c>
      <c r="I241" s="247">
        <v>46873</v>
      </c>
      <c r="J241" s="251">
        <v>52170</v>
      </c>
      <c r="K241" s="246" t="s">
        <v>698</v>
      </c>
    </row>
    <row r="242" spans="1:12" s="227" customFormat="1" ht="15" customHeight="1" x14ac:dyDescent="0.25">
      <c r="A242" s="237" t="s">
        <v>740</v>
      </c>
      <c r="B242" s="238" t="s">
        <v>674</v>
      </c>
      <c r="C242" s="237" t="s">
        <v>335</v>
      </c>
      <c r="D242" s="238" t="s">
        <v>675</v>
      </c>
      <c r="E242" s="239">
        <v>45175</v>
      </c>
      <c r="F242" s="240">
        <v>600000000</v>
      </c>
      <c r="G242" s="241" t="s">
        <v>229</v>
      </c>
      <c r="H242" s="242">
        <v>600000000</v>
      </c>
      <c r="I242" s="239">
        <v>46913</v>
      </c>
      <c r="J242" s="239">
        <v>46913</v>
      </c>
      <c r="K242" s="243" t="s">
        <v>662</v>
      </c>
    </row>
    <row r="243" spans="1:12" s="227" customFormat="1" ht="15" customHeight="1" x14ac:dyDescent="0.25">
      <c r="A243" s="244" t="s">
        <v>741</v>
      </c>
      <c r="B243" s="245" t="s">
        <v>496</v>
      </c>
      <c r="C243" s="246" t="s">
        <v>335</v>
      </c>
      <c r="D243" s="246" t="s">
        <v>742</v>
      </c>
      <c r="E243" s="247">
        <v>45036</v>
      </c>
      <c r="F243" s="248">
        <v>60000000</v>
      </c>
      <c r="G243" s="249" t="s">
        <v>229</v>
      </c>
      <c r="H243" s="250">
        <v>6950000</v>
      </c>
      <c r="I243" s="247">
        <v>46997</v>
      </c>
      <c r="J243" s="251">
        <v>51561</v>
      </c>
      <c r="K243" s="246" t="s">
        <v>662</v>
      </c>
    </row>
    <row r="244" spans="1:12" s="227" customFormat="1" ht="15" customHeight="1" x14ac:dyDescent="0.25">
      <c r="A244" s="237" t="s">
        <v>743</v>
      </c>
      <c r="B244" s="238" t="s">
        <v>226</v>
      </c>
      <c r="C244" s="237" t="s">
        <v>227</v>
      </c>
      <c r="D244" s="238" t="s">
        <v>744</v>
      </c>
      <c r="E244" s="239">
        <v>45072</v>
      </c>
      <c r="F244" s="240">
        <v>50000000</v>
      </c>
      <c r="G244" s="241" t="s">
        <v>229</v>
      </c>
      <c r="H244" s="242">
        <v>50000000</v>
      </c>
      <c r="I244" s="239">
        <v>46157</v>
      </c>
      <c r="J244" s="239">
        <v>49444</v>
      </c>
      <c r="K244" s="243" t="s">
        <v>662</v>
      </c>
    </row>
    <row r="245" spans="1:12" s="227" customFormat="1" ht="15" customHeight="1" x14ac:dyDescent="0.25">
      <c r="A245" s="244" t="s">
        <v>745</v>
      </c>
      <c r="B245" s="245" t="s">
        <v>719</v>
      </c>
      <c r="C245" s="246" t="s">
        <v>720</v>
      </c>
      <c r="D245" s="246" t="s">
        <v>746</v>
      </c>
      <c r="E245" s="247">
        <v>45083</v>
      </c>
      <c r="F245" s="248">
        <v>50000000</v>
      </c>
      <c r="G245" s="249" t="s">
        <v>229</v>
      </c>
      <c r="H245" s="250">
        <v>50000000</v>
      </c>
      <c r="I245" s="247">
        <v>46275</v>
      </c>
      <c r="J245" s="251">
        <v>49378</v>
      </c>
      <c r="K245" s="246" t="s">
        <v>662</v>
      </c>
    </row>
    <row r="246" spans="1:12" s="227" customFormat="1" ht="15" customHeight="1" x14ac:dyDescent="0.25">
      <c r="A246" s="237" t="s">
        <v>747</v>
      </c>
      <c r="B246" s="238" t="s">
        <v>496</v>
      </c>
      <c r="C246" s="237" t="s">
        <v>335</v>
      </c>
      <c r="D246" s="238" t="s">
        <v>748</v>
      </c>
      <c r="E246" s="239">
        <v>45053</v>
      </c>
      <c r="F246" s="240">
        <v>51600000</v>
      </c>
      <c r="G246" s="241" t="s">
        <v>229</v>
      </c>
      <c r="H246" s="242">
        <v>4427186.4000000004</v>
      </c>
      <c r="I246" s="239">
        <v>46645</v>
      </c>
      <c r="J246" s="239">
        <v>51940</v>
      </c>
      <c r="K246" s="243" t="s">
        <v>749</v>
      </c>
    </row>
    <row r="247" spans="1:12" s="227" customFormat="1" ht="15" customHeight="1" x14ac:dyDescent="0.25">
      <c r="A247" s="244" t="s">
        <v>750</v>
      </c>
      <c r="B247" s="245" t="s">
        <v>496</v>
      </c>
      <c r="C247" s="246" t="s">
        <v>335</v>
      </c>
      <c r="D247" s="246" t="s">
        <v>751</v>
      </c>
      <c r="E247" s="247">
        <v>45024</v>
      </c>
      <c r="F247" s="248">
        <v>64600000</v>
      </c>
      <c r="G247" s="249" t="s">
        <v>229</v>
      </c>
      <c r="H247" s="250">
        <v>2161500</v>
      </c>
      <c r="I247" s="247">
        <v>47604</v>
      </c>
      <c r="J247" s="251">
        <v>52902</v>
      </c>
      <c r="K247" s="246" t="s">
        <v>752</v>
      </c>
    </row>
    <row r="248" spans="1:12" s="227" customFormat="1" ht="15" customHeight="1" x14ac:dyDescent="0.25">
      <c r="A248" s="237" t="s">
        <v>753</v>
      </c>
      <c r="B248" s="238" t="s">
        <v>496</v>
      </c>
      <c r="C248" s="237" t="s">
        <v>335</v>
      </c>
      <c r="D248" s="238" t="s">
        <v>754</v>
      </c>
      <c r="E248" s="239">
        <v>45167</v>
      </c>
      <c r="F248" s="240">
        <v>110800000</v>
      </c>
      <c r="G248" s="241" t="s">
        <v>229</v>
      </c>
      <c r="H248" s="242">
        <v>110800000</v>
      </c>
      <c r="I248" s="239">
        <v>46949</v>
      </c>
      <c r="J248" s="239">
        <v>51516</v>
      </c>
      <c r="K248" s="243" t="s">
        <v>662</v>
      </c>
    </row>
    <row r="249" spans="1:12" s="227" customFormat="1" ht="15" customHeight="1" x14ac:dyDescent="0.25">
      <c r="A249" s="244" t="s">
        <v>755</v>
      </c>
      <c r="B249" s="245" t="s">
        <v>226</v>
      </c>
      <c r="C249" s="246" t="s">
        <v>335</v>
      </c>
      <c r="D249" s="246" t="s">
        <v>756</v>
      </c>
      <c r="E249" s="247">
        <v>45288</v>
      </c>
      <c r="F249" s="248">
        <v>50000000</v>
      </c>
      <c r="G249" s="249" t="s">
        <v>229</v>
      </c>
      <c r="H249" s="250">
        <v>0</v>
      </c>
      <c r="I249" s="247">
        <v>47072</v>
      </c>
      <c r="J249" s="251">
        <v>50724</v>
      </c>
      <c r="K249" s="246" t="s">
        <v>402</v>
      </c>
    </row>
    <row r="250" spans="1:12" s="227" customFormat="1" ht="15" customHeight="1" x14ac:dyDescent="0.25">
      <c r="A250" s="237" t="s">
        <v>757</v>
      </c>
      <c r="B250" s="238" t="s">
        <v>527</v>
      </c>
      <c r="C250" s="237" t="s">
        <v>335</v>
      </c>
      <c r="D250" s="238" t="s">
        <v>758</v>
      </c>
      <c r="E250" s="239">
        <v>45348</v>
      </c>
      <c r="F250" s="240">
        <v>98750000</v>
      </c>
      <c r="G250" s="241" t="s">
        <v>229</v>
      </c>
      <c r="H250" s="242">
        <v>845000</v>
      </c>
      <c r="I250" s="239">
        <v>47157</v>
      </c>
      <c r="J250" s="239">
        <v>51721</v>
      </c>
      <c r="K250" s="243" t="s">
        <v>759</v>
      </c>
    </row>
    <row r="251" spans="1:12" s="227" customFormat="1" ht="15" customHeight="1" x14ac:dyDescent="0.25">
      <c r="A251" s="244" t="s">
        <v>760</v>
      </c>
      <c r="B251" s="245" t="s">
        <v>351</v>
      </c>
      <c r="C251" s="246" t="s">
        <v>335</v>
      </c>
      <c r="D251" s="246" t="s">
        <v>761</v>
      </c>
      <c r="E251" s="247">
        <v>45371</v>
      </c>
      <c r="F251" s="248">
        <v>100000000</v>
      </c>
      <c r="G251" s="249" t="s">
        <v>229</v>
      </c>
      <c r="H251" s="250">
        <v>0</v>
      </c>
      <c r="I251" s="247">
        <v>47927</v>
      </c>
      <c r="J251" s="251">
        <v>55232</v>
      </c>
      <c r="K251" s="246" t="s">
        <v>759</v>
      </c>
    </row>
    <row r="252" spans="1:12" s="227" customFormat="1" ht="15" customHeight="1" x14ac:dyDescent="0.25">
      <c r="A252" s="237" t="s">
        <v>762</v>
      </c>
      <c r="B252" s="238" t="s">
        <v>496</v>
      </c>
      <c r="C252" s="237" t="s">
        <v>335</v>
      </c>
      <c r="D252" s="238" t="s">
        <v>763</v>
      </c>
      <c r="E252" s="239">
        <v>45397</v>
      </c>
      <c r="F252" s="240">
        <v>75500000</v>
      </c>
      <c r="G252" s="241" t="s">
        <v>229</v>
      </c>
      <c r="H252" s="242">
        <v>0</v>
      </c>
      <c r="I252" s="239">
        <v>47574</v>
      </c>
      <c r="J252" s="239">
        <v>53601</v>
      </c>
      <c r="K252" s="243" t="s">
        <v>764</v>
      </c>
    </row>
    <row r="253" spans="1:12" s="227" customFormat="1" ht="15" customHeight="1" x14ac:dyDescent="0.25">
      <c r="A253" s="244" t="s">
        <v>765</v>
      </c>
      <c r="B253" s="245" t="s">
        <v>719</v>
      </c>
      <c r="C253" s="246" t="s">
        <v>720</v>
      </c>
      <c r="D253" s="246" t="s">
        <v>766</v>
      </c>
      <c r="E253" s="247">
        <v>45394</v>
      </c>
      <c r="F253" s="248">
        <v>120000000</v>
      </c>
      <c r="G253" s="249" t="s">
        <v>229</v>
      </c>
      <c r="H253" s="250">
        <v>60000000</v>
      </c>
      <c r="I253" s="247">
        <v>46507</v>
      </c>
      <c r="J253" s="251">
        <v>49429</v>
      </c>
      <c r="K253" s="246" t="s">
        <v>230</v>
      </c>
      <c r="L253" s="254"/>
    </row>
    <row r="254" spans="1:12" s="227" customFormat="1" ht="15" customHeight="1" x14ac:dyDescent="0.25">
      <c r="A254" s="255" t="s">
        <v>767</v>
      </c>
      <c r="B254" s="256" t="s">
        <v>398</v>
      </c>
      <c r="C254" s="255" t="s">
        <v>335</v>
      </c>
      <c r="D254" s="256" t="s">
        <v>768</v>
      </c>
      <c r="E254" s="257">
        <v>45485</v>
      </c>
      <c r="F254" s="258">
        <v>27000000</v>
      </c>
      <c r="G254" s="259" t="s">
        <v>229</v>
      </c>
      <c r="H254" s="260">
        <v>0</v>
      </c>
      <c r="I254" s="257">
        <v>47331</v>
      </c>
      <c r="J254" s="257">
        <v>52994</v>
      </c>
      <c r="K254" s="261" t="s">
        <v>769</v>
      </c>
    </row>
    <row r="255" spans="1:12" s="227" customFormat="1" ht="15" customHeight="1" x14ac:dyDescent="0.25">
      <c r="A255" s="222"/>
      <c r="B255" s="262"/>
      <c r="C255" s="263"/>
      <c r="D255" s="264"/>
      <c r="E255" s="265"/>
      <c r="F255" s="266"/>
      <c r="G255" s="266"/>
      <c r="H255" s="267"/>
      <c r="I255" s="268"/>
      <c r="J255" s="269"/>
      <c r="K255" s="264"/>
    </row>
    <row r="256" spans="1:12" s="227" customFormat="1" ht="15" customHeight="1" x14ac:dyDescent="0.2">
      <c r="A256" s="264"/>
      <c r="B256" s="270"/>
      <c r="C256" s="263"/>
      <c r="D256" s="264"/>
      <c r="E256" s="265"/>
      <c r="F256" s="266"/>
      <c r="G256" s="266"/>
      <c r="H256" s="267"/>
      <c r="I256" s="268"/>
      <c r="J256" s="269"/>
      <c r="K256" s="264"/>
    </row>
    <row r="257" spans="1:11" s="227" customFormat="1" ht="15" customHeight="1" x14ac:dyDescent="0.2">
      <c r="A257" s="264"/>
      <c r="B257" s="270"/>
      <c r="C257" s="263"/>
      <c r="D257" s="264"/>
      <c r="E257" s="265"/>
      <c r="F257" s="266"/>
      <c r="G257" s="266"/>
      <c r="H257" s="267"/>
      <c r="I257" s="268"/>
      <c r="J257" s="269"/>
      <c r="K257" s="264"/>
    </row>
    <row r="258" spans="1:11" s="227" customFormat="1" ht="15" customHeight="1" x14ac:dyDescent="0.3">
      <c r="A258" s="271" t="s">
        <v>770</v>
      </c>
      <c r="B258" s="270"/>
      <c r="C258" s="264"/>
      <c r="D258" s="264"/>
      <c r="E258" s="272"/>
      <c r="F258" s="266"/>
      <c r="G258" s="273"/>
      <c r="H258" s="274"/>
      <c r="I258" s="273"/>
      <c r="J258" s="268"/>
      <c r="K258" s="275"/>
    </row>
    <row r="259" spans="1:11" s="227" customFormat="1" ht="15" customHeight="1" x14ac:dyDescent="0.2">
      <c r="A259" s="276"/>
      <c r="B259" s="277"/>
      <c r="C259" s="276"/>
      <c r="D259" s="276"/>
      <c r="E259" s="278"/>
      <c r="F259" s="274"/>
      <c r="G259" s="279"/>
      <c r="H259" s="267"/>
      <c r="I259" s="268"/>
      <c r="J259" s="280"/>
      <c r="K259" s="264"/>
    </row>
    <row r="260" spans="1:11" s="227" customFormat="1" ht="15" customHeight="1" x14ac:dyDescent="0.2">
      <c r="A260" s="339" t="s">
        <v>216</v>
      </c>
      <c r="B260" s="339" t="s">
        <v>217</v>
      </c>
      <c r="C260" s="339" t="s">
        <v>218</v>
      </c>
      <c r="D260" s="339" t="s">
        <v>219</v>
      </c>
      <c r="E260" s="351" t="s">
        <v>220</v>
      </c>
      <c r="F260" s="341" t="s">
        <v>154</v>
      </c>
      <c r="G260" s="339" t="s">
        <v>221</v>
      </c>
      <c r="H260" s="341" t="s">
        <v>208</v>
      </c>
      <c r="I260" s="343" t="s">
        <v>222</v>
      </c>
      <c r="J260" s="344"/>
      <c r="K260" s="345" t="s">
        <v>223</v>
      </c>
    </row>
    <row r="261" spans="1:11" s="227" customFormat="1" ht="15" customHeight="1" x14ac:dyDescent="0.2">
      <c r="A261" s="340"/>
      <c r="B261" s="340"/>
      <c r="C261" s="340"/>
      <c r="D261" s="340"/>
      <c r="E261" s="352"/>
      <c r="F261" s="342"/>
      <c r="G261" s="340"/>
      <c r="H261" s="342"/>
      <c r="I261" s="281" t="s">
        <v>224</v>
      </c>
      <c r="J261" s="282" t="s">
        <v>225</v>
      </c>
      <c r="K261" s="346"/>
    </row>
    <row r="262" spans="1:11" s="227" customFormat="1" ht="15" customHeight="1" x14ac:dyDescent="0.25">
      <c r="A262" s="229">
        <v>10</v>
      </c>
      <c r="B262" s="230" t="s">
        <v>771</v>
      </c>
      <c r="C262" s="229" t="s">
        <v>227</v>
      </c>
      <c r="D262" s="230" t="s">
        <v>772</v>
      </c>
      <c r="E262" s="283">
        <v>33735</v>
      </c>
      <c r="F262" s="284">
        <v>3579043.17</v>
      </c>
      <c r="G262" s="285" t="s">
        <v>229</v>
      </c>
      <c r="H262" s="286">
        <v>897317.22</v>
      </c>
      <c r="I262" s="283">
        <v>37621</v>
      </c>
      <c r="J262" s="283">
        <v>48395</v>
      </c>
      <c r="K262" s="287" t="s">
        <v>230</v>
      </c>
    </row>
    <row r="263" spans="1:11" s="227" customFormat="1" ht="15" customHeight="1" x14ac:dyDescent="0.25">
      <c r="A263" s="237">
        <v>11</v>
      </c>
      <c r="B263" s="238" t="s">
        <v>771</v>
      </c>
      <c r="C263" s="237" t="s">
        <v>227</v>
      </c>
      <c r="D263" s="238" t="s">
        <v>773</v>
      </c>
      <c r="E263" s="239">
        <v>33735</v>
      </c>
      <c r="F263" s="240">
        <v>2556459.41</v>
      </c>
      <c r="G263" s="241" t="s">
        <v>229</v>
      </c>
      <c r="H263" s="242">
        <v>644227.6</v>
      </c>
      <c r="I263" s="239">
        <v>37621</v>
      </c>
      <c r="J263" s="239">
        <v>48395</v>
      </c>
      <c r="K263" s="243" t="s">
        <v>230</v>
      </c>
    </row>
    <row r="264" spans="1:11" s="227" customFormat="1" ht="15" customHeight="1" x14ac:dyDescent="0.25">
      <c r="A264" s="288">
        <v>14</v>
      </c>
      <c r="B264" s="289" t="s">
        <v>771</v>
      </c>
      <c r="C264" s="288" t="s">
        <v>227</v>
      </c>
      <c r="D264" s="289" t="s">
        <v>774</v>
      </c>
      <c r="E264" s="290">
        <v>33973</v>
      </c>
      <c r="F264" s="291">
        <v>3067751.29</v>
      </c>
      <c r="G264" s="292" t="s">
        <v>229</v>
      </c>
      <c r="H264" s="293">
        <v>818066.92</v>
      </c>
      <c r="I264" s="290">
        <v>37802</v>
      </c>
      <c r="J264" s="290">
        <v>48579</v>
      </c>
      <c r="K264" s="294" t="s">
        <v>230</v>
      </c>
    </row>
    <row r="265" spans="1:11" s="227" customFormat="1" ht="15" customHeight="1" x14ac:dyDescent="0.25">
      <c r="A265" s="237">
        <v>27</v>
      </c>
      <c r="B265" s="238" t="s">
        <v>771</v>
      </c>
      <c r="C265" s="237" t="s">
        <v>227</v>
      </c>
      <c r="D265" s="238" t="s">
        <v>775</v>
      </c>
      <c r="E265" s="239">
        <v>34220</v>
      </c>
      <c r="F265" s="240">
        <v>3967381.11</v>
      </c>
      <c r="G265" s="241" t="s">
        <v>229</v>
      </c>
      <c r="H265" s="242">
        <v>1173946.3</v>
      </c>
      <c r="I265" s="239">
        <v>37985</v>
      </c>
      <c r="J265" s="239">
        <v>48943</v>
      </c>
      <c r="K265" s="243" t="s">
        <v>230</v>
      </c>
    </row>
    <row r="266" spans="1:11" s="227" customFormat="1" ht="15" customHeight="1" x14ac:dyDescent="0.25">
      <c r="A266" s="288">
        <v>43</v>
      </c>
      <c r="B266" s="289" t="s">
        <v>776</v>
      </c>
      <c r="C266" s="288" t="s">
        <v>284</v>
      </c>
      <c r="D266" s="289" t="s">
        <v>777</v>
      </c>
      <c r="E266" s="290">
        <v>34740</v>
      </c>
      <c r="F266" s="291">
        <v>6808760.8399999999</v>
      </c>
      <c r="G266" s="292" t="s">
        <v>229</v>
      </c>
      <c r="H266" s="293">
        <v>189133.13</v>
      </c>
      <c r="I266" s="290">
        <v>39318</v>
      </c>
      <c r="J266" s="290">
        <v>45712</v>
      </c>
      <c r="K266" s="294" t="s">
        <v>778</v>
      </c>
    </row>
    <row r="267" spans="1:11" s="227" customFormat="1" ht="15" customHeight="1" x14ac:dyDescent="0.25">
      <c r="A267" s="237">
        <v>44</v>
      </c>
      <c r="B267" s="238" t="s">
        <v>776</v>
      </c>
      <c r="C267" s="237" t="s">
        <v>284</v>
      </c>
      <c r="D267" s="238" t="s">
        <v>779</v>
      </c>
      <c r="E267" s="239">
        <v>34740</v>
      </c>
      <c r="F267" s="240">
        <v>6713939.6900000004</v>
      </c>
      <c r="G267" s="241" t="s">
        <v>229</v>
      </c>
      <c r="H267" s="242">
        <v>186498.49</v>
      </c>
      <c r="I267" s="239">
        <v>39318</v>
      </c>
      <c r="J267" s="239">
        <v>45712</v>
      </c>
      <c r="K267" s="243" t="s">
        <v>246</v>
      </c>
    </row>
    <row r="268" spans="1:11" s="227" customFormat="1" ht="15" customHeight="1" x14ac:dyDescent="0.25">
      <c r="A268" s="288">
        <v>54</v>
      </c>
      <c r="B268" s="289" t="s">
        <v>486</v>
      </c>
      <c r="C268" s="288" t="s">
        <v>780</v>
      </c>
      <c r="D268" s="289" t="s">
        <v>781</v>
      </c>
      <c r="E268" s="290">
        <v>35031</v>
      </c>
      <c r="F268" s="291">
        <v>1681000000</v>
      </c>
      <c r="G268" s="292" t="s">
        <v>489</v>
      </c>
      <c r="H268" s="293">
        <v>42025000</v>
      </c>
      <c r="I268" s="290">
        <v>38706</v>
      </c>
      <c r="J268" s="290">
        <v>45828</v>
      </c>
      <c r="K268" s="294" t="s">
        <v>264</v>
      </c>
    </row>
    <row r="269" spans="1:11" s="227" customFormat="1" ht="15" customHeight="1" x14ac:dyDescent="0.25">
      <c r="A269" s="237">
        <v>61</v>
      </c>
      <c r="B269" s="238" t="s">
        <v>776</v>
      </c>
      <c r="C269" s="237" t="s">
        <v>284</v>
      </c>
      <c r="D269" s="238" t="s">
        <v>782</v>
      </c>
      <c r="E269" s="239">
        <v>34827</v>
      </c>
      <c r="F269" s="240">
        <v>3098741.39</v>
      </c>
      <c r="G269" s="241" t="s">
        <v>229</v>
      </c>
      <c r="H269" s="242">
        <v>172152.29</v>
      </c>
      <c r="I269" s="239">
        <v>39464</v>
      </c>
      <c r="J269" s="239">
        <v>45855</v>
      </c>
      <c r="K269" s="243" t="s">
        <v>783</v>
      </c>
    </row>
    <row r="270" spans="1:11" s="227" customFormat="1" ht="15" customHeight="1" x14ac:dyDescent="0.25">
      <c r="A270" s="288">
        <v>68</v>
      </c>
      <c r="B270" s="289" t="s">
        <v>776</v>
      </c>
      <c r="C270" s="288" t="s">
        <v>284</v>
      </c>
      <c r="D270" s="289" t="s">
        <v>784</v>
      </c>
      <c r="E270" s="290">
        <v>35142</v>
      </c>
      <c r="F270" s="291">
        <v>11362051.779999999</v>
      </c>
      <c r="G270" s="292" t="s">
        <v>229</v>
      </c>
      <c r="H270" s="293">
        <v>946837.63</v>
      </c>
      <c r="I270" s="290">
        <v>39779</v>
      </c>
      <c r="J270" s="290">
        <v>46169</v>
      </c>
      <c r="K270" s="294" t="s">
        <v>246</v>
      </c>
    </row>
    <row r="271" spans="1:11" s="227" customFormat="1" ht="15" customHeight="1" x14ac:dyDescent="0.25">
      <c r="A271" s="237">
        <v>75</v>
      </c>
      <c r="B271" s="238" t="s">
        <v>486</v>
      </c>
      <c r="C271" s="237" t="s">
        <v>780</v>
      </c>
      <c r="D271" s="238" t="s">
        <v>785</v>
      </c>
      <c r="E271" s="239">
        <v>35418</v>
      </c>
      <c r="F271" s="240">
        <v>3072399526</v>
      </c>
      <c r="G271" s="241" t="s">
        <v>489</v>
      </c>
      <c r="H271" s="242">
        <v>299744000</v>
      </c>
      <c r="I271" s="239">
        <v>39010</v>
      </c>
      <c r="J271" s="239">
        <v>46315</v>
      </c>
      <c r="K271" s="243" t="s">
        <v>786</v>
      </c>
    </row>
    <row r="272" spans="1:11" s="227" customFormat="1" ht="15" customHeight="1" x14ac:dyDescent="0.25">
      <c r="A272" s="288">
        <v>92</v>
      </c>
      <c r="B272" s="289" t="s">
        <v>771</v>
      </c>
      <c r="C272" s="288" t="s">
        <v>227</v>
      </c>
      <c r="D272" s="289" t="s">
        <v>787</v>
      </c>
      <c r="E272" s="290">
        <v>35880</v>
      </c>
      <c r="F272" s="291">
        <v>1073712.95</v>
      </c>
      <c r="G272" s="292" t="s">
        <v>229</v>
      </c>
      <c r="H272" s="293">
        <v>483170.69</v>
      </c>
      <c r="I272" s="290">
        <v>39812</v>
      </c>
      <c r="J272" s="290">
        <v>50586</v>
      </c>
      <c r="K272" s="294" t="s">
        <v>788</v>
      </c>
    </row>
    <row r="273" spans="1:13" s="227" customFormat="1" ht="15" customHeight="1" x14ac:dyDescent="0.25">
      <c r="A273" s="237" t="s">
        <v>789</v>
      </c>
      <c r="B273" s="238" t="s">
        <v>776</v>
      </c>
      <c r="C273" s="237" t="s">
        <v>284</v>
      </c>
      <c r="D273" s="238" t="s">
        <v>790</v>
      </c>
      <c r="E273" s="239">
        <v>36657</v>
      </c>
      <c r="F273" s="240">
        <v>27467648.149999999</v>
      </c>
      <c r="G273" s="241" t="s">
        <v>229</v>
      </c>
      <c r="H273" s="242">
        <v>27467647.57</v>
      </c>
      <c r="I273" s="239">
        <v>45729</v>
      </c>
      <c r="J273" s="239">
        <v>49565</v>
      </c>
      <c r="K273" s="243" t="s">
        <v>426</v>
      </c>
    </row>
    <row r="274" spans="1:13" s="227" customFormat="1" x14ac:dyDescent="0.25">
      <c r="A274" s="288" t="s">
        <v>791</v>
      </c>
      <c r="B274" s="289" t="s">
        <v>776</v>
      </c>
      <c r="C274" s="288" t="s">
        <v>284</v>
      </c>
      <c r="D274" s="289" t="s">
        <v>792</v>
      </c>
      <c r="E274" s="290">
        <v>36657</v>
      </c>
      <c r="F274" s="291">
        <v>3511394.94</v>
      </c>
      <c r="G274" s="292" t="s">
        <v>229</v>
      </c>
      <c r="H274" s="293">
        <v>3511394.94</v>
      </c>
      <c r="I274" s="290">
        <v>45729</v>
      </c>
      <c r="J274" s="290">
        <v>49565</v>
      </c>
      <c r="K274" s="294" t="s">
        <v>426</v>
      </c>
    </row>
    <row r="275" spans="1:13" s="227" customFormat="1" x14ac:dyDescent="0.25">
      <c r="A275" s="237" t="s">
        <v>793</v>
      </c>
      <c r="B275" s="238" t="s">
        <v>351</v>
      </c>
      <c r="C275" s="237" t="s">
        <v>335</v>
      </c>
      <c r="D275" s="238" t="s">
        <v>785</v>
      </c>
      <c r="E275" s="239">
        <v>37194</v>
      </c>
      <c r="F275" s="240">
        <v>30000000</v>
      </c>
      <c r="G275" s="241" t="s">
        <v>229</v>
      </c>
      <c r="H275" s="242">
        <v>192307.75</v>
      </c>
      <c r="I275" s="239">
        <v>39736</v>
      </c>
      <c r="J275" s="239">
        <v>45762</v>
      </c>
      <c r="K275" s="243" t="s">
        <v>786</v>
      </c>
    </row>
    <row r="276" spans="1:13" s="227" customFormat="1" x14ac:dyDescent="0.25">
      <c r="A276" s="288" t="s">
        <v>794</v>
      </c>
      <c r="B276" s="289" t="s">
        <v>795</v>
      </c>
      <c r="C276" s="288" t="s">
        <v>796</v>
      </c>
      <c r="D276" s="289" t="s">
        <v>797</v>
      </c>
      <c r="E276" s="290">
        <v>38280</v>
      </c>
      <c r="F276" s="291">
        <v>28983819060</v>
      </c>
      <c r="G276" s="292" t="s">
        <v>798</v>
      </c>
      <c r="H276" s="293">
        <v>14491900000</v>
      </c>
      <c r="I276" s="290">
        <v>42114</v>
      </c>
      <c r="J276" s="290">
        <v>49237</v>
      </c>
      <c r="K276" s="294" t="s">
        <v>786</v>
      </c>
    </row>
    <row r="277" spans="1:13" s="227" customFormat="1" x14ac:dyDescent="0.25">
      <c r="A277" s="237" t="s">
        <v>799</v>
      </c>
      <c r="B277" s="238" t="s">
        <v>771</v>
      </c>
      <c r="C277" s="237" t="s">
        <v>227</v>
      </c>
      <c r="D277" s="238" t="s">
        <v>800</v>
      </c>
      <c r="E277" s="239">
        <v>38309</v>
      </c>
      <c r="F277" s="240">
        <v>3488140.49</v>
      </c>
      <c r="G277" s="241" t="s">
        <v>229</v>
      </c>
      <c r="H277" s="242">
        <v>2338441.29</v>
      </c>
      <c r="I277" s="239">
        <v>42185</v>
      </c>
      <c r="J277" s="239">
        <v>52961</v>
      </c>
      <c r="K277" s="243" t="s">
        <v>786</v>
      </c>
    </row>
    <row r="278" spans="1:13" s="227" customFormat="1" x14ac:dyDescent="0.25">
      <c r="A278" s="288" t="s">
        <v>801</v>
      </c>
      <c r="B278" s="289" t="s">
        <v>226</v>
      </c>
      <c r="C278" s="288" t="s">
        <v>227</v>
      </c>
      <c r="D278" s="289" t="s">
        <v>802</v>
      </c>
      <c r="E278" s="290">
        <v>42185</v>
      </c>
      <c r="F278" s="291">
        <v>40000000</v>
      </c>
      <c r="G278" s="292" t="s">
        <v>229</v>
      </c>
      <c r="H278" s="293">
        <v>6789578.6299999999</v>
      </c>
      <c r="I278" s="290">
        <v>44377</v>
      </c>
      <c r="J278" s="290">
        <v>47482</v>
      </c>
      <c r="K278" s="294" t="s">
        <v>363</v>
      </c>
    </row>
    <row r="279" spans="1:13" s="227" customFormat="1" x14ac:dyDescent="0.25">
      <c r="A279" s="237" t="s">
        <v>803</v>
      </c>
      <c r="B279" s="238" t="s">
        <v>527</v>
      </c>
      <c r="C279" s="237" t="s">
        <v>335</v>
      </c>
      <c r="D279" s="238" t="s">
        <v>804</v>
      </c>
      <c r="E279" s="239">
        <v>42551</v>
      </c>
      <c r="F279" s="240">
        <v>207740094.44</v>
      </c>
      <c r="G279" s="241" t="s">
        <v>229</v>
      </c>
      <c r="H279" s="242">
        <v>113146464.55</v>
      </c>
      <c r="I279" s="239">
        <v>43383</v>
      </c>
      <c r="J279" s="239">
        <v>47948</v>
      </c>
      <c r="K279" s="243" t="s">
        <v>264</v>
      </c>
    </row>
    <row r="280" spans="1:13" s="227" customFormat="1" x14ac:dyDescent="0.25">
      <c r="A280" s="288" t="s">
        <v>805</v>
      </c>
      <c r="B280" s="289" t="str">
        <f>B265</f>
        <v>KFW</v>
      </c>
      <c r="C280" s="288" t="str">
        <f>C279</f>
        <v>Institucion Financiar</v>
      </c>
      <c r="D280" s="289" t="s">
        <v>806</v>
      </c>
      <c r="E280" s="290">
        <v>42692</v>
      </c>
      <c r="F280" s="291">
        <v>50000000</v>
      </c>
      <c r="G280" s="292" t="s">
        <v>229</v>
      </c>
      <c r="H280" s="293">
        <v>6460714.3899999997</v>
      </c>
      <c r="I280" s="290">
        <v>45290</v>
      </c>
      <c r="J280" s="290">
        <v>47117</v>
      </c>
      <c r="K280" s="294" t="s">
        <v>363</v>
      </c>
    </row>
    <row r="281" spans="1:13" s="227" customFormat="1" x14ac:dyDescent="0.25">
      <c r="A281" s="255" t="s">
        <v>807</v>
      </c>
      <c r="B281" s="256" t="s">
        <v>527</v>
      </c>
      <c r="C281" s="255" t="s">
        <v>335</v>
      </c>
      <c r="D281" s="256" t="s">
        <v>808</v>
      </c>
      <c r="E281" s="257">
        <v>44447</v>
      </c>
      <c r="F281" s="258">
        <v>70000000</v>
      </c>
      <c r="G281" s="259" t="s">
        <v>229</v>
      </c>
      <c r="H281" s="260">
        <v>20962051.34</v>
      </c>
      <c r="I281" s="257">
        <v>44834</v>
      </c>
      <c r="J281" s="257">
        <v>46111</v>
      </c>
      <c r="K281" s="261" t="s">
        <v>678</v>
      </c>
    </row>
    <row r="282" spans="1:13" s="227" customFormat="1" ht="12.75" x14ac:dyDescent="0.2">
      <c r="A282" s="264"/>
      <c r="B282" s="270"/>
      <c r="C282" s="264"/>
      <c r="D282" s="264"/>
      <c r="E282" s="295"/>
      <c r="F282" s="267"/>
      <c r="G282" s="296"/>
      <c r="H282" s="267"/>
      <c r="I282" s="297"/>
      <c r="J282" s="298"/>
      <c r="K282" s="264"/>
    </row>
    <row r="283" spans="1:13" x14ac:dyDescent="0.25">
      <c r="A283" s="299" t="s">
        <v>809</v>
      </c>
      <c r="B283" s="215"/>
      <c r="C283" s="188"/>
      <c r="D283" s="300"/>
      <c r="E283" s="216"/>
      <c r="F283" s="217"/>
      <c r="G283" s="217"/>
      <c r="H283" s="217"/>
      <c r="I283" s="225"/>
      <c r="J283" s="301"/>
      <c r="K283" s="302"/>
    </row>
    <row r="284" spans="1:13" x14ac:dyDescent="0.25">
      <c r="A284" s="303" t="s">
        <v>810</v>
      </c>
      <c r="B284" s="215"/>
      <c r="C284" s="188"/>
      <c r="D284" s="304"/>
      <c r="E284" s="216"/>
      <c r="F284" s="266"/>
      <c r="G284" s="266"/>
      <c r="J284" s="223"/>
      <c r="K284" s="302"/>
    </row>
    <row r="285" spans="1:13" x14ac:dyDescent="0.25">
      <c r="A285" s="307"/>
      <c r="B285" s="308"/>
      <c r="C285" s="309"/>
      <c r="D285" s="310"/>
      <c r="E285" s="311"/>
      <c r="F285" s="312"/>
      <c r="G285" s="227"/>
      <c r="H285" s="313"/>
      <c r="I285" s="314"/>
      <c r="J285" s="223"/>
      <c r="K285" s="309"/>
      <c r="L285" s="309"/>
      <c r="M285" s="309"/>
    </row>
    <row r="286" spans="1:13" x14ac:dyDescent="0.25">
      <c r="B286" s="222"/>
      <c r="E286" s="222"/>
      <c r="I286" s="315"/>
      <c r="J286" s="223"/>
    </row>
    <row r="287" spans="1:13" x14ac:dyDescent="0.25">
      <c r="A287" s="316"/>
      <c r="B287" s="317"/>
      <c r="I287" s="315"/>
      <c r="J287" s="223"/>
      <c r="K287" s="319"/>
    </row>
    <row r="288" spans="1:13" x14ac:dyDescent="0.25">
      <c r="A288" s="320"/>
      <c r="B288" s="321"/>
      <c r="C288" s="322"/>
      <c r="D288" s="309"/>
      <c r="E288" s="222"/>
      <c r="F288" s="224"/>
      <c r="H288" s="219"/>
      <c r="I288" s="219"/>
      <c r="J288" s="223"/>
    </row>
    <row r="289" spans="1:13" x14ac:dyDescent="0.25">
      <c r="A289" s="320"/>
      <c r="B289" s="323"/>
      <c r="C289" s="324"/>
      <c r="I289" s="315"/>
      <c r="J289" s="223"/>
    </row>
    <row r="290" spans="1:13" x14ac:dyDescent="0.25">
      <c r="B290" s="325"/>
      <c r="C290" s="324"/>
    </row>
    <row r="294" spans="1:13" x14ac:dyDescent="0.25">
      <c r="A294" s="320"/>
    </row>
    <row r="296" spans="1:13" x14ac:dyDescent="0.25">
      <c r="A296" s="320"/>
      <c r="B296" s="327"/>
      <c r="C296" s="320"/>
      <c r="D296" s="320"/>
    </row>
    <row r="297" spans="1:13" x14ac:dyDescent="0.25">
      <c r="A297" s="320"/>
      <c r="B297" s="327"/>
      <c r="C297" s="320"/>
      <c r="D297" s="320"/>
    </row>
    <row r="298" spans="1:13" x14ac:dyDescent="0.25">
      <c r="A298" s="320"/>
      <c r="B298" s="328"/>
      <c r="C298" s="327"/>
      <c r="D298" s="320"/>
    </row>
    <row r="299" spans="1:13" x14ac:dyDescent="0.25">
      <c r="A299" s="320"/>
      <c r="B299" s="323"/>
      <c r="C299" s="320"/>
      <c r="D299" s="320"/>
    </row>
    <row r="300" spans="1:13" x14ac:dyDescent="0.25">
      <c r="A300" s="320"/>
      <c r="B300" s="323"/>
      <c r="C300" s="320"/>
      <c r="D300" s="320"/>
    </row>
    <row r="301" spans="1:13" x14ac:dyDescent="0.25">
      <c r="A301" s="329"/>
      <c r="B301" s="330"/>
      <c r="C301" s="320"/>
      <c r="D301" s="320"/>
    </row>
    <row r="302" spans="1:13" x14ac:dyDescent="0.25">
      <c r="A302" s="320"/>
      <c r="B302" s="323"/>
      <c r="C302" s="320"/>
      <c r="D302" s="320"/>
    </row>
    <row r="303" spans="1:13" s="318" customFormat="1" x14ac:dyDescent="0.25">
      <c r="A303" s="320"/>
      <c r="B303" s="327"/>
      <c r="C303" s="320"/>
      <c r="D303" s="320"/>
      <c r="F303" s="219"/>
      <c r="G303" s="219"/>
      <c r="H303" s="305"/>
      <c r="I303" s="306"/>
      <c r="J303" s="306"/>
      <c r="K303" s="222"/>
      <c r="L303" s="222"/>
      <c r="M303" s="222"/>
    </row>
    <row r="304" spans="1:13" s="318" customFormat="1" x14ac:dyDescent="0.25">
      <c r="A304" s="320"/>
      <c r="B304" s="331"/>
      <c r="C304" s="330"/>
      <c r="D304" s="320"/>
      <c r="F304" s="219"/>
      <c r="G304" s="219"/>
      <c r="H304" s="305"/>
      <c r="I304" s="306"/>
      <c r="J304" s="306"/>
      <c r="K304" s="222"/>
      <c r="L304" s="222"/>
      <c r="M304" s="222"/>
    </row>
    <row r="305" spans="1:13" s="318" customFormat="1" x14ac:dyDescent="0.25">
      <c r="A305" s="320"/>
      <c r="B305" s="331"/>
      <c r="C305" s="330"/>
      <c r="D305" s="320"/>
      <c r="F305" s="219"/>
      <c r="G305" s="219"/>
      <c r="H305" s="305"/>
      <c r="I305" s="306"/>
      <c r="J305" s="306"/>
      <c r="K305" s="222"/>
      <c r="L305" s="222"/>
      <c r="M305" s="222"/>
    </row>
    <row r="306" spans="1:13" s="318" customFormat="1" x14ac:dyDescent="0.25">
      <c r="A306" s="320"/>
      <c r="B306" s="331"/>
      <c r="C306" s="330"/>
      <c r="D306" s="320"/>
      <c r="F306" s="219"/>
      <c r="G306" s="219"/>
      <c r="H306" s="305"/>
      <c r="I306" s="306"/>
      <c r="J306" s="306"/>
      <c r="K306" s="222"/>
      <c r="L306" s="222"/>
      <c r="M306" s="222"/>
    </row>
    <row r="307" spans="1:13" s="318" customFormat="1" x14ac:dyDescent="0.25">
      <c r="A307" s="222"/>
      <c r="B307" s="332"/>
      <c r="C307" s="333"/>
      <c r="D307" s="222"/>
      <c r="F307" s="219"/>
      <c r="G307" s="219"/>
      <c r="H307" s="305"/>
      <c r="I307" s="306"/>
      <c r="J307" s="306"/>
      <c r="K307" s="222"/>
      <c r="L307" s="222"/>
      <c r="M307" s="222"/>
    </row>
    <row r="308" spans="1:13" s="318" customFormat="1" x14ac:dyDescent="0.25">
      <c r="A308" s="222"/>
      <c r="B308" s="332"/>
      <c r="C308" s="333"/>
      <c r="D308" s="222"/>
      <c r="F308" s="219"/>
      <c r="G308" s="219"/>
      <c r="H308" s="305"/>
      <c r="I308" s="306"/>
      <c r="J308" s="306"/>
      <c r="K308" s="222"/>
      <c r="L308" s="222"/>
      <c r="M308" s="222"/>
    </row>
    <row r="309" spans="1:13" s="318" customFormat="1" x14ac:dyDescent="0.25">
      <c r="A309" s="222"/>
      <c r="B309" s="326"/>
      <c r="C309" s="333"/>
      <c r="D309" s="222"/>
      <c r="F309" s="219"/>
      <c r="G309" s="219"/>
      <c r="H309" s="305"/>
      <c r="I309" s="306"/>
      <c r="J309" s="306"/>
      <c r="K309" s="222"/>
      <c r="L309" s="222"/>
      <c r="M309" s="222"/>
    </row>
    <row r="310" spans="1:13" s="318" customFormat="1" x14ac:dyDescent="0.25">
      <c r="A310" s="222"/>
      <c r="B310" s="326"/>
      <c r="C310" s="333"/>
      <c r="D310" s="333"/>
      <c r="F310" s="219"/>
      <c r="G310" s="219"/>
      <c r="H310" s="305"/>
      <c r="I310" s="306"/>
      <c r="J310" s="306"/>
      <c r="K310" s="222"/>
      <c r="L310" s="222"/>
      <c r="M310" s="222"/>
    </row>
  </sheetData>
  <autoFilter ref="A4:M254" xr:uid="{01F86B7A-6928-494F-8C09-07202C5BC933}"/>
  <mergeCells count="20">
    <mergeCell ref="F260:F261"/>
    <mergeCell ref="A3:A4"/>
    <mergeCell ref="B3:B4"/>
    <mergeCell ref="C3:C4"/>
    <mergeCell ref="D3:D4"/>
    <mergeCell ref="E3:E4"/>
    <mergeCell ref="F3:F4"/>
    <mergeCell ref="A260:A261"/>
    <mergeCell ref="B260:B261"/>
    <mergeCell ref="C260:C261"/>
    <mergeCell ref="D260:D261"/>
    <mergeCell ref="E260:E261"/>
    <mergeCell ref="G260:G261"/>
    <mergeCell ref="H260:H261"/>
    <mergeCell ref="I260:J260"/>
    <mergeCell ref="K260:K261"/>
    <mergeCell ref="G3:G4"/>
    <mergeCell ref="H3:H4"/>
    <mergeCell ref="I3:J3"/>
    <mergeCell ref="K3:K4"/>
  </mergeCells>
  <hyperlinks>
    <hyperlink ref="K270" r:id="rId1" display="http://www.google.com/url?q=http://www.transporti.gov.al/&amp;sa=U&amp;ved=0CBQQFjAAahUKEwjxoN-K0-LIAhXCXCwKHVGuBEo&amp;usg=AFQjCNGGexP9EzLpr4wa1JXEVTkjUMFofw" xr:uid="{350A45C1-7483-4E04-B15D-13BBCC97821F}"/>
    <hyperlink ref="K267" r:id="rId2" display="http://www.google.com/url?q=http://www.transporti.gov.al/&amp;sa=U&amp;ved=0CBQQFjAAahUKEwjxoN-K0-LIAhXCXCwKHVGuBEo&amp;usg=AFQjCNGGexP9EzLpr4wa1JXEVTkjUMFofw" xr:uid="{585BDD22-D69B-43B3-88D2-EA084826AB9C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854DD-BF2B-45B1-B76B-3E97700AEE7E}">
  <dimension ref="A3:G30"/>
  <sheetViews>
    <sheetView workbookViewId="0">
      <selection activeCell="J21" sqref="J21"/>
    </sheetView>
  </sheetViews>
  <sheetFormatPr defaultRowHeight="12.75" x14ac:dyDescent="0.2"/>
  <cols>
    <col min="1" max="1" width="31.7109375" style="188" customWidth="1"/>
    <col min="2" max="2" width="23.140625" style="188" customWidth="1"/>
    <col min="3" max="3" width="18.7109375" style="188" customWidth="1"/>
    <col min="4" max="4" width="15.7109375" style="188" customWidth="1"/>
    <col min="5" max="5" width="19.7109375" style="188" customWidth="1"/>
    <col min="6" max="6" width="20.140625" style="188" customWidth="1"/>
    <col min="7" max="7" width="13.7109375" style="188" bestFit="1" customWidth="1"/>
    <col min="8" max="8" width="9.140625" style="188"/>
    <col min="9" max="9" width="18.7109375" style="188" customWidth="1"/>
    <col min="10" max="10" width="25.28515625" style="188" customWidth="1"/>
    <col min="11" max="12" width="9.140625" style="188"/>
    <col min="13" max="13" width="14" style="188" customWidth="1"/>
    <col min="14" max="14" width="15.42578125" style="188" customWidth="1"/>
    <col min="15" max="15" width="15.5703125" style="188" customWidth="1"/>
    <col min="16" max="16384" width="9.140625" style="188"/>
  </cols>
  <sheetData>
    <row r="3" spans="1:7" ht="15" x14ac:dyDescent="0.25">
      <c r="A3" s="192"/>
      <c r="B3" s="192"/>
      <c r="C3" s="192"/>
      <c r="D3" s="192"/>
      <c r="E3" s="192"/>
      <c r="F3" s="192"/>
      <c r="G3" s="192"/>
    </row>
    <row r="4" spans="1:7" s="195" customFormat="1" ht="15" x14ac:dyDescent="0.25">
      <c r="A4" s="354" t="s">
        <v>204</v>
      </c>
      <c r="B4" s="354"/>
      <c r="C4" s="354"/>
      <c r="D4" s="354"/>
      <c r="E4" s="354"/>
      <c r="F4" s="193"/>
      <c r="G4" s="194"/>
    </row>
    <row r="5" spans="1:7" ht="15" x14ac:dyDescent="0.25">
      <c r="A5" s="196"/>
      <c r="B5" s="196"/>
      <c r="C5" s="196"/>
      <c r="D5" s="197"/>
      <c r="E5" s="196"/>
      <c r="F5" s="198" t="s">
        <v>205</v>
      </c>
      <c r="G5" s="192"/>
    </row>
    <row r="6" spans="1:7" x14ac:dyDescent="0.2">
      <c r="A6" s="199" t="s">
        <v>206</v>
      </c>
      <c r="B6" s="355" t="s">
        <v>158</v>
      </c>
      <c r="C6" s="357" t="s">
        <v>159</v>
      </c>
      <c r="D6" s="357" t="s">
        <v>154</v>
      </c>
      <c r="E6" s="199" t="s">
        <v>207</v>
      </c>
      <c r="F6" s="200" t="s">
        <v>208</v>
      </c>
    </row>
    <row r="7" spans="1:7" x14ac:dyDescent="0.2">
      <c r="A7" s="201" t="s">
        <v>157</v>
      </c>
      <c r="B7" s="356"/>
      <c r="C7" s="358"/>
      <c r="D7" s="358"/>
      <c r="E7" s="201" t="s">
        <v>209</v>
      </c>
      <c r="F7" s="202" t="s">
        <v>163</v>
      </c>
    </row>
    <row r="8" spans="1:7" ht="15" x14ac:dyDescent="0.25">
      <c r="A8" s="203" t="s">
        <v>210</v>
      </c>
      <c r="B8" s="203" t="s">
        <v>211</v>
      </c>
      <c r="C8" s="203" t="s">
        <v>212</v>
      </c>
      <c r="D8" s="203">
        <v>800</v>
      </c>
      <c r="E8" s="204" t="s">
        <v>213</v>
      </c>
      <c r="F8" s="205">
        <v>23.879449174506718</v>
      </c>
    </row>
    <row r="9" spans="1:7" ht="15" x14ac:dyDescent="0.25">
      <c r="A9" s="206" t="s">
        <v>214</v>
      </c>
      <c r="B9" s="207"/>
      <c r="C9" s="207"/>
      <c r="D9" s="207"/>
      <c r="E9" s="207"/>
      <c r="F9" s="208"/>
    </row>
    <row r="10" spans="1:7" ht="15" x14ac:dyDescent="0.25">
      <c r="A10" s="192"/>
      <c r="B10" s="192"/>
      <c r="C10" s="192"/>
      <c r="D10" s="192"/>
      <c r="E10" s="192"/>
      <c r="F10" s="192"/>
    </row>
    <row r="12" spans="1:7" x14ac:dyDescent="0.2">
      <c r="A12" s="209"/>
      <c r="B12" s="209"/>
      <c r="C12" s="209"/>
      <c r="D12" s="209"/>
    </row>
    <row r="13" spans="1:7" x14ac:dyDescent="0.2">
      <c r="A13" s="209"/>
      <c r="B13" s="209"/>
      <c r="C13" s="209"/>
      <c r="D13" s="209"/>
      <c r="F13" s="210"/>
    </row>
    <row r="14" spans="1:7" x14ac:dyDescent="0.2">
      <c r="A14" s="209"/>
      <c r="B14" s="209"/>
      <c r="C14" s="209"/>
      <c r="D14" s="209"/>
      <c r="E14" s="209"/>
      <c r="F14" s="210"/>
      <c r="G14" s="209"/>
    </row>
    <row r="15" spans="1:7" x14ac:dyDescent="0.2">
      <c r="A15" s="209"/>
      <c r="B15" s="209"/>
      <c r="C15" s="209"/>
      <c r="D15" s="209"/>
      <c r="F15" s="210"/>
    </row>
    <row r="16" spans="1:7" x14ac:dyDescent="0.2">
      <c r="A16" s="209"/>
      <c r="B16" s="209"/>
      <c r="C16" s="209"/>
      <c r="D16" s="209"/>
      <c r="E16" s="211"/>
      <c r="F16" s="210"/>
    </row>
    <row r="17" spans="1:6" x14ac:dyDescent="0.2">
      <c r="A17" s="209"/>
      <c r="B17" s="209"/>
      <c r="C17" s="209"/>
      <c r="D17" s="209"/>
      <c r="F17" s="210"/>
    </row>
    <row r="18" spans="1:6" x14ac:dyDescent="0.2">
      <c r="A18" s="209"/>
      <c r="B18" s="209"/>
      <c r="C18" s="209"/>
      <c r="D18" s="209"/>
      <c r="F18" s="210"/>
    </row>
    <row r="19" spans="1:6" x14ac:dyDescent="0.2">
      <c r="A19" s="209"/>
      <c r="B19" s="209"/>
      <c r="C19" s="209"/>
      <c r="D19" s="209"/>
      <c r="F19" s="210"/>
    </row>
    <row r="20" spans="1:6" x14ac:dyDescent="0.2">
      <c r="A20" s="209"/>
      <c r="B20" s="209"/>
      <c r="C20" s="209"/>
      <c r="D20" s="209"/>
    </row>
    <row r="21" spans="1:6" x14ac:dyDescent="0.2">
      <c r="A21" s="209"/>
      <c r="B21" s="209"/>
      <c r="C21" s="209"/>
      <c r="D21" s="209"/>
    </row>
    <row r="22" spans="1:6" x14ac:dyDescent="0.2">
      <c r="A22" s="209"/>
      <c r="B22" s="209"/>
      <c r="C22" s="209"/>
      <c r="D22" s="209"/>
    </row>
    <row r="23" spans="1:6" x14ac:dyDescent="0.2">
      <c r="A23" s="209"/>
      <c r="B23" s="209"/>
      <c r="C23" s="209"/>
      <c r="D23" s="209"/>
    </row>
    <row r="24" spans="1:6" x14ac:dyDescent="0.2">
      <c r="A24" s="209"/>
      <c r="B24" s="209"/>
      <c r="C24" s="209"/>
      <c r="D24" s="209"/>
    </row>
    <row r="25" spans="1:6" x14ac:dyDescent="0.2">
      <c r="A25" s="209"/>
      <c r="B25" s="209"/>
      <c r="C25" s="209"/>
      <c r="D25" s="209"/>
    </row>
    <row r="26" spans="1:6" x14ac:dyDescent="0.2">
      <c r="A26" s="209"/>
      <c r="B26" s="209"/>
      <c r="C26" s="209"/>
      <c r="D26" s="209"/>
    </row>
    <row r="27" spans="1:6" ht="15" x14ac:dyDescent="0.25">
      <c r="A27" s="212"/>
    </row>
    <row r="28" spans="1:6" ht="15" x14ac:dyDescent="0.25">
      <c r="A28" s="212"/>
    </row>
    <row r="29" spans="1:6" ht="15" x14ac:dyDescent="0.25">
      <c r="A29" s="212"/>
    </row>
    <row r="30" spans="1:6" ht="15" x14ac:dyDescent="0.25">
      <c r="A30" s="212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 i rishikuar</vt:lpstr>
      <vt:lpstr>Borxhi i jashtëm</vt:lpstr>
      <vt:lpstr>Borxhi i qeverisjes vendore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2025-10-24T11:21:01Z</dcterms:created>
  <dcterms:modified xsi:type="dcterms:W3CDTF">2025-10-27T09:20:30Z</dcterms:modified>
</cp:coreProperties>
</file>