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Tabela 1 2024 per raportin treg" sheetId="1" r:id="rId1"/>
  </sheets>
  <definedNames>
    <definedName name="_xlnm._FilterDatabase" localSheetId="0" hidden="1">'Tabela 1 2024 per raportin treg'!$A$6:$AI$203</definedName>
  </definedNames>
  <calcPr calcId="145621"/>
</workbook>
</file>

<file path=xl/calcChain.xml><?xml version="1.0" encoding="utf-8"?>
<calcChain xmlns="http://schemas.openxmlformats.org/spreadsheetml/2006/main">
  <c r="O159" i="1" l="1"/>
  <c r="M159" i="1"/>
  <c r="O130" i="1"/>
  <c r="M130" i="1"/>
  <c r="J201" i="1"/>
  <c r="N201" i="1" s="1"/>
  <c r="H201" i="1"/>
  <c r="F201" i="1"/>
  <c r="N200" i="1"/>
  <c r="L200" i="1"/>
  <c r="N199" i="1"/>
  <c r="J199" i="1"/>
  <c r="H199" i="1"/>
  <c r="F199" i="1"/>
  <c r="L199" i="1" s="1"/>
  <c r="N198" i="1"/>
  <c r="L198" i="1"/>
  <c r="J197" i="1"/>
  <c r="N197" i="1" s="1"/>
  <c r="H197" i="1"/>
  <c r="F197" i="1"/>
  <c r="N196" i="1"/>
  <c r="L196" i="1"/>
  <c r="J195" i="1"/>
  <c r="N195" i="1" s="1"/>
  <c r="H195" i="1"/>
  <c r="F195" i="1"/>
  <c r="N194" i="1"/>
  <c r="L194" i="1"/>
  <c r="J193" i="1"/>
  <c r="L193" i="1" s="1"/>
  <c r="H193" i="1"/>
  <c r="N193" i="1" s="1"/>
  <c r="F193" i="1"/>
  <c r="N192" i="1"/>
  <c r="L192" i="1"/>
  <c r="J191" i="1"/>
  <c r="N191" i="1" s="1"/>
  <c r="H191" i="1"/>
  <c r="F191" i="1"/>
  <c r="N190" i="1"/>
  <c r="L190" i="1"/>
  <c r="J189" i="1"/>
  <c r="K188" i="1"/>
  <c r="O188" i="1" s="1"/>
  <c r="J188" i="1"/>
  <c r="N188" i="1" s="1"/>
  <c r="I188" i="1"/>
  <c r="H188" i="1"/>
  <c r="H189" i="1" s="1"/>
  <c r="G188" i="1"/>
  <c r="F188" i="1"/>
  <c r="F189" i="1" s="1"/>
  <c r="N187" i="1"/>
  <c r="L187" i="1"/>
  <c r="N186" i="1"/>
  <c r="L186" i="1"/>
  <c r="O185" i="1"/>
  <c r="N185" i="1"/>
  <c r="M185" i="1"/>
  <c r="L185" i="1"/>
  <c r="N184" i="1"/>
  <c r="L184" i="1"/>
  <c r="N183" i="1"/>
  <c r="L183" i="1"/>
  <c r="N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N178" i="1"/>
  <c r="L178" i="1"/>
  <c r="J178" i="1"/>
  <c r="H178" i="1"/>
  <c r="F178" i="1"/>
  <c r="O177" i="1"/>
  <c r="N177" i="1"/>
  <c r="M177" i="1"/>
  <c r="L177" i="1"/>
  <c r="J176" i="1"/>
  <c r="L176" i="1" s="1"/>
  <c r="H176" i="1"/>
  <c r="F176" i="1"/>
  <c r="N175" i="1"/>
  <c r="L175" i="1"/>
  <c r="J174" i="1"/>
  <c r="N174" i="1" s="1"/>
  <c r="H174" i="1"/>
  <c r="F174" i="1"/>
  <c r="O173" i="1"/>
  <c r="N173" i="1"/>
  <c r="M173" i="1"/>
  <c r="L173" i="1"/>
  <c r="K171" i="1"/>
  <c r="M171" i="1" s="1"/>
  <c r="J171" i="1"/>
  <c r="N171" i="1" s="1"/>
  <c r="I171" i="1"/>
  <c r="I202" i="1" s="1"/>
  <c r="H171" i="1"/>
  <c r="H202" i="1" s="1"/>
  <c r="G171" i="1"/>
  <c r="G202" i="1" s="1"/>
  <c r="F171" i="1"/>
  <c r="F202" i="1" s="1"/>
  <c r="O170" i="1"/>
  <c r="N170" i="1"/>
  <c r="M170" i="1"/>
  <c r="N169" i="1"/>
  <c r="L169" i="1"/>
  <c r="J168" i="1"/>
  <c r="L168" i="1" s="1"/>
  <c r="H168" i="1"/>
  <c r="N168" i="1" s="1"/>
  <c r="F168" i="1"/>
  <c r="N167" i="1"/>
  <c r="L167" i="1"/>
  <c r="J166" i="1"/>
  <c r="N166" i="1" s="1"/>
  <c r="H166" i="1"/>
  <c r="F166" i="1"/>
  <c r="N165" i="1"/>
  <c r="L165" i="1"/>
  <c r="J164" i="1"/>
  <c r="K163" i="1"/>
  <c r="J163" i="1"/>
  <c r="I163" i="1"/>
  <c r="H163" i="1"/>
  <c r="H164" i="1" s="1"/>
  <c r="G163" i="1"/>
  <c r="F163" i="1"/>
  <c r="L163" i="1" s="1"/>
  <c r="N161" i="1"/>
  <c r="L161" i="1"/>
  <c r="N159" i="1"/>
  <c r="L159" i="1"/>
  <c r="J158" i="1"/>
  <c r="N158" i="1" s="1"/>
  <c r="H158" i="1"/>
  <c r="F158" i="1"/>
  <c r="N157" i="1"/>
  <c r="L157" i="1"/>
  <c r="K155" i="1"/>
  <c r="O155" i="1" s="1"/>
  <c r="J155" i="1"/>
  <c r="J156" i="1" s="1"/>
  <c r="I155" i="1"/>
  <c r="H155" i="1"/>
  <c r="H156" i="1" s="1"/>
  <c r="G155" i="1"/>
  <c r="F155" i="1"/>
  <c r="F156" i="1" s="1"/>
  <c r="O154" i="1"/>
  <c r="M154" i="1"/>
  <c r="O153" i="1"/>
  <c r="M153" i="1"/>
  <c r="O152" i="1"/>
  <c r="M152" i="1"/>
  <c r="J151" i="1"/>
  <c r="N151" i="1" s="1"/>
  <c r="H151" i="1"/>
  <c r="F151" i="1"/>
  <c r="N150" i="1"/>
  <c r="L150" i="1"/>
  <c r="J149" i="1"/>
  <c r="L149" i="1" s="1"/>
  <c r="H149" i="1"/>
  <c r="F149" i="1"/>
  <c r="O148" i="1"/>
  <c r="N148" i="1"/>
  <c r="M148" i="1"/>
  <c r="L148" i="1"/>
  <c r="J147" i="1"/>
  <c r="N147" i="1" s="1"/>
  <c r="H147" i="1"/>
  <c r="F147" i="1"/>
  <c r="O146" i="1"/>
  <c r="N146" i="1"/>
  <c r="M146" i="1"/>
  <c r="L146" i="1"/>
  <c r="K144" i="1"/>
  <c r="J144" i="1"/>
  <c r="N144" i="1" s="1"/>
  <c r="I144" i="1"/>
  <c r="H144" i="1"/>
  <c r="H145" i="1" s="1"/>
  <c r="G144" i="1"/>
  <c r="F144" i="1"/>
  <c r="F145" i="1" s="1"/>
  <c r="N143" i="1"/>
  <c r="L143" i="1"/>
  <c r="N142" i="1"/>
  <c r="L142" i="1"/>
  <c r="N141" i="1"/>
  <c r="L141" i="1"/>
  <c r="J140" i="1"/>
  <c r="N140" i="1" s="1"/>
  <c r="H140" i="1"/>
  <c r="F140" i="1"/>
  <c r="N139" i="1"/>
  <c r="L139" i="1"/>
  <c r="J138" i="1"/>
  <c r="L138" i="1" s="1"/>
  <c r="H138" i="1"/>
  <c r="F138" i="1"/>
  <c r="N137" i="1"/>
  <c r="L137" i="1"/>
  <c r="N136" i="1"/>
  <c r="L136" i="1"/>
  <c r="J136" i="1"/>
  <c r="H136" i="1"/>
  <c r="F136" i="1"/>
  <c r="O135" i="1"/>
  <c r="N135" i="1"/>
  <c r="M135" i="1"/>
  <c r="L135" i="1"/>
  <c r="K133" i="1"/>
  <c r="J133" i="1"/>
  <c r="J134" i="1" s="1"/>
  <c r="I133" i="1"/>
  <c r="H133" i="1"/>
  <c r="H134" i="1" s="1"/>
  <c r="G133" i="1"/>
  <c r="F133" i="1"/>
  <c r="F134" i="1" s="1"/>
  <c r="O132" i="1"/>
  <c r="N132" i="1"/>
  <c r="M132" i="1"/>
  <c r="L132" i="1"/>
  <c r="N131" i="1"/>
  <c r="L131" i="1"/>
  <c r="N130" i="1"/>
  <c r="L130" i="1"/>
  <c r="J129" i="1"/>
  <c r="N129" i="1" s="1"/>
  <c r="H129" i="1"/>
  <c r="F129" i="1"/>
  <c r="N128" i="1"/>
  <c r="L128" i="1"/>
  <c r="J127" i="1"/>
  <c r="L127" i="1" s="1"/>
  <c r="H127" i="1"/>
  <c r="F127" i="1"/>
  <c r="K126" i="1"/>
  <c r="O126" i="1" s="1"/>
  <c r="J126" i="1"/>
  <c r="N126" i="1" s="1"/>
  <c r="I126" i="1"/>
  <c r="H126" i="1"/>
  <c r="G126" i="1"/>
  <c r="M126" i="1" s="1"/>
  <c r="F126" i="1"/>
  <c r="L126" i="1" s="1"/>
  <c r="O125" i="1"/>
  <c r="N125" i="1"/>
  <c r="M125" i="1"/>
  <c r="L125" i="1"/>
  <c r="O124" i="1"/>
  <c r="N124" i="1"/>
  <c r="M124" i="1"/>
  <c r="L124" i="1"/>
  <c r="N123" i="1"/>
  <c r="L123" i="1"/>
  <c r="N122" i="1"/>
  <c r="L122" i="1"/>
  <c r="N121" i="1"/>
  <c r="L121" i="1"/>
  <c r="J120" i="1"/>
  <c r="N120" i="1" s="1"/>
  <c r="H120" i="1"/>
  <c r="F120" i="1"/>
  <c r="N119" i="1"/>
  <c r="L119" i="1"/>
  <c r="J118" i="1"/>
  <c r="N118" i="1" s="1"/>
  <c r="H118" i="1"/>
  <c r="F118" i="1"/>
  <c r="N117" i="1"/>
  <c r="L117" i="1"/>
  <c r="N116" i="1"/>
  <c r="L116" i="1"/>
  <c r="J116" i="1"/>
  <c r="H116" i="1"/>
  <c r="F116" i="1"/>
  <c r="O115" i="1"/>
  <c r="N115" i="1"/>
  <c r="M115" i="1"/>
  <c r="L115" i="1"/>
  <c r="K113" i="1"/>
  <c r="J113" i="1"/>
  <c r="J114" i="1" s="1"/>
  <c r="I113" i="1"/>
  <c r="H113" i="1"/>
  <c r="H114" i="1" s="1"/>
  <c r="G113" i="1"/>
  <c r="F113" i="1"/>
  <c r="F114" i="1" s="1"/>
  <c r="N112" i="1"/>
  <c r="L112" i="1"/>
  <c r="N111" i="1"/>
  <c r="L111" i="1"/>
  <c r="N110" i="1"/>
  <c r="L110" i="1"/>
  <c r="N109" i="1"/>
  <c r="L109" i="1"/>
  <c r="J108" i="1"/>
  <c r="L108" i="1" s="1"/>
  <c r="H108" i="1"/>
  <c r="F108" i="1"/>
  <c r="N107" i="1"/>
  <c r="L107" i="1"/>
  <c r="J106" i="1"/>
  <c r="L106" i="1" s="1"/>
  <c r="H106" i="1"/>
  <c r="F106" i="1"/>
  <c r="K105" i="1"/>
  <c r="O105" i="1" s="1"/>
  <c r="J105" i="1"/>
  <c r="N105" i="1" s="1"/>
  <c r="I105" i="1"/>
  <c r="H105" i="1"/>
  <c r="G105" i="1"/>
  <c r="M105" i="1" s="1"/>
  <c r="F105" i="1"/>
  <c r="L105" i="1" s="1"/>
  <c r="O104" i="1"/>
  <c r="N104" i="1"/>
  <c r="M104" i="1"/>
  <c r="L104" i="1"/>
  <c r="N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N98" i="1"/>
  <c r="L98" i="1"/>
  <c r="J97" i="1"/>
  <c r="N97" i="1" s="1"/>
  <c r="H97" i="1"/>
  <c r="F97" i="1"/>
  <c r="O96" i="1"/>
  <c r="K96" i="1"/>
  <c r="M96" i="1" s="1"/>
  <c r="J96" i="1"/>
  <c r="N96" i="1" s="1"/>
  <c r="I96" i="1"/>
  <c r="H96" i="1"/>
  <c r="G96" i="1"/>
  <c r="F96" i="1"/>
  <c r="L96" i="1" s="1"/>
  <c r="N95" i="1"/>
  <c r="L95" i="1"/>
  <c r="O94" i="1"/>
  <c r="N94" i="1"/>
  <c r="M94" i="1"/>
  <c r="L94" i="1"/>
  <c r="N93" i="1"/>
  <c r="L93" i="1"/>
  <c r="O92" i="1"/>
  <c r="N92" i="1"/>
  <c r="M92" i="1"/>
  <c r="L92" i="1"/>
  <c r="O91" i="1"/>
  <c r="N91" i="1"/>
  <c r="M91" i="1"/>
  <c r="L91" i="1"/>
  <c r="K89" i="1"/>
  <c r="J89" i="1"/>
  <c r="J90" i="1" s="1"/>
  <c r="I89" i="1"/>
  <c r="H89" i="1"/>
  <c r="H90" i="1" s="1"/>
  <c r="G89" i="1"/>
  <c r="F89" i="1"/>
  <c r="F90" i="1" s="1"/>
  <c r="N87" i="1"/>
  <c r="L87" i="1"/>
  <c r="N86" i="1"/>
  <c r="L86" i="1"/>
  <c r="N85" i="1"/>
  <c r="L85" i="1"/>
  <c r="K83" i="1"/>
  <c r="O83" i="1" s="1"/>
  <c r="J83" i="1"/>
  <c r="J84" i="1" s="1"/>
  <c r="I83" i="1"/>
  <c r="H83" i="1"/>
  <c r="H84" i="1" s="1"/>
  <c r="G83" i="1"/>
  <c r="F83" i="1"/>
  <c r="F84" i="1" s="1"/>
  <c r="N82" i="1"/>
  <c r="L82" i="1"/>
  <c r="O81" i="1"/>
  <c r="N81" i="1"/>
  <c r="M81" i="1"/>
  <c r="L81" i="1"/>
  <c r="N80" i="1"/>
  <c r="L80" i="1"/>
  <c r="N79" i="1"/>
  <c r="L79" i="1"/>
  <c r="N78" i="1"/>
  <c r="L78" i="1"/>
  <c r="N77" i="1"/>
  <c r="L77" i="1"/>
  <c r="O76" i="1"/>
  <c r="N76" i="1"/>
  <c r="M76" i="1"/>
  <c r="L76" i="1"/>
  <c r="N75" i="1"/>
  <c r="L75" i="1"/>
  <c r="N74" i="1"/>
  <c r="L74" i="1"/>
  <c r="K72" i="1"/>
  <c r="O72" i="1" s="1"/>
  <c r="J72" i="1"/>
  <c r="J73" i="1" s="1"/>
  <c r="I72" i="1"/>
  <c r="H72" i="1"/>
  <c r="H73" i="1" s="1"/>
  <c r="G72" i="1"/>
  <c r="F72" i="1"/>
  <c r="F73" i="1" s="1"/>
  <c r="N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N67" i="1"/>
  <c r="L67" i="1"/>
  <c r="O66" i="1"/>
  <c r="N66" i="1"/>
  <c r="M66" i="1"/>
  <c r="L66" i="1"/>
  <c r="J65" i="1"/>
  <c r="N65" i="1" s="1"/>
  <c r="H65" i="1"/>
  <c r="K64" i="1"/>
  <c r="O64" i="1" s="1"/>
  <c r="J64" i="1"/>
  <c r="N64" i="1" s="1"/>
  <c r="I64" i="1"/>
  <c r="H64" i="1"/>
  <c r="G64" i="1"/>
  <c r="M64" i="1" s="1"/>
  <c r="F64" i="1"/>
  <c r="F65" i="1" s="1"/>
  <c r="N63" i="1"/>
  <c r="L63" i="1"/>
  <c r="N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L57" i="1"/>
  <c r="O56" i="1"/>
  <c r="N56" i="1"/>
  <c r="L56" i="1"/>
  <c r="O55" i="1"/>
  <c r="N55" i="1"/>
  <c r="M55" i="1"/>
  <c r="L55" i="1"/>
  <c r="O54" i="1"/>
  <c r="N54" i="1"/>
  <c r="O53" i="1"/>
  <c r="N53" i="1"/>
  <c r="L53" i="1"/>
  <c r="K51" i="1"/>
  <c r="O51" i="1" s="1"/>
  <c r="J51" i="1"/>
  <c r="J52" i="1" s="1"/>
  <c r="I51" i="1"/>
  <c r="H51" i="1"/>
  <c r="H52" i="1" s="1"/>
  <c r="G51" i="1"/>
  <c r="F52" i="1" s="1"/>
  <c r="F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L46" i="1"/>
  <c r="O45" i="1"/>
  <c r="N45" i="1"/>
  <c r="L45" i="1"/>
  <c r="K43" i="1"/>
  <c r="M43" i="1" s="1"/>
  <c r="J43" i="1"/>
  <c r="L43" i="1" s="1"/>
  <c r="I43" i="1"/>
  <c r="H43" i="1"/>
  <c r="H44" i="1" s="1"/>
  <c r="G43" i="1"/>
  <c r="F43" i="1"/>
  <c r="F44" i="1" s="1"/>
  <c r="O42" i="1"/>
  <c r="N42" i="1"/>
  <c r="M42" i="1"/>
  <c r="L42" i="1"/>
  <c r="O41" i="1"/>
  <c r="N41" i="1"/>
  <c r="M41" i="1"/>
  <c r="L41" i="1"/>
  <c r="N40" i="1"/>
  <c r="L40" i="1"/>
  <c r="N39" i="1"/>
  <c r="L39" i="1"/>
  <c r="N38" i="1"/>
  <c r="L38" i="1"/>
  <c r="O37" i="1"/>
  <c r="N37" i="1"/>
  <c r="M37" i="1"/>
  <c r="L37" i="1"/>
  <c r="J36" i="1"/>
  <c r="H36" i="1"/>
  <c r="K35" i="1"/>
  <c r="O35" i="1" s="1"/>
  <c r="J35" i="1"/>
  <c r="N35" i="1" s="1"/>
  <c r="I35" i="1"/>
  <c r="H35" i="1"/>
  <c r="G35" i="1"/>
  <c r="M35" i="1" s="1"/>
  <c r="F35" i="1"/>
  <c r="F36" i="1" s="1"/>
  <c r="O34" i="1"/>
  <c r="N34" i="1"/>
  <c r="M34" i="1"/>
  <c r="L34" i="1"/>
  <c r="O33" i="1"/>
  <c r="N33" i="1"/>
  <c r="M33" i="1"/>
  <c r="L33" i="1"/>
  <c r="N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N24" i="1"/>
  <c r="L24" i="1"/>
  <c r="F23" i="1"/>
  <c r="K22" i="1"/>
  <c r="O22" i="1" s="1"/>
  <c r="J22" i="1"/>
  <c r="J23" i="1" s="1"/>
  <c r="I22" i="1"/>
  <c r="H22" i="1"/>
  <c r="H23" i="1" s="1"/>
  <c r="G22" i="1"/>
  <c r="F22" i="1"/>
  <c r="N21" i="1"/>
  <c r="L21" i="1"/>
  <c r="N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N15" i="1"/>
  <c r="L15" i="1"/>
  <c r="J14" i="1"/>
  <c r="N14" i="1" s="1"/>
  <c r="H14" i="1"/>
  <c r="F14" i="1"/>
  <c r="N13" i="1"/>
  <c r="L13" i="1"/>
  <c r="J12" i="1"/>
  <c r="N12" i="1" s="1"/>
  <c r="H12" i="1"/>
  <c r="F12" i="1"/>
  <c r="O11" i="1"/>
  <c r="N11" i="1"/>
  <c r="M11" i="1"/>
  <c r="L11" i="1"/>
  <c r="K11" i="1"/>
  <c r="J11" i="1"/>
  <c r="I11" i="1"/>
  <c r="H11" i="1"/>
  <c r="G11" i="1"/>
  <c r="F11" i="1"/>
  <c r="N10" i="1"/>
  <c r="L10" i="1"/>
  <c r="O9" i="1"/>
  <c r="N9" i="1"/>
  <c r="M9" i="1"/>
  <c r="L9" i="1"/>
  <c r="J8" i="1"/>
  <c r="N8" i="1" s="1"/>
  <c r="H8" i="1"/>
  <c r="F8" i="1"/>
  <c r="N7" i="1"/>
  <c r="L7" i="1"/>
  <c r="N84" i="1" l="1"/>
  <c r="L84" i="1"/>
  <c r="L52" i="1"/>
  <c r="N52" i="1"/>
  <c r="L189" i="1"/>
  <c r="N23" i="1"/>
  <c r="L23" i="1"/>
  <c r="L114" i="1"/>
  <c r="N114" i="1"/>
  <c r="N164" i="1"/>
  <c r="N134" i="1"/>
  <c r="L134" i="1"/>
  <c r="L36" i="1"/>
  <c r="N73" i="1"/>
  <c r="L73" i="1"/>
  <c r="N90" i="1"/>
  <c r="L90" i="1"/>
  <c r="L156" i="1"/>
  <c r="N156" i="1"/>
  <c r="F203" i="1"/>
  <c r="N189" i="1"/>
  <c r="L22" i="1"/>
  <c r="L97" i="1"/>
  <c r="N106" i="1"/>
  <c r="N127" i="1"/>
  <c r="L158" i="1"/>
  <c r="L174" i="1"/>
  <c r="L133" i="1"/>
  <c r="L12" i="1"/>
  <c r="N138" i="1"/>
  <c r="L166" i="1"/>
  <c r="L171" i="1"/>
  <c r="L191" i="1"/>
  <c r="N36" i="1"/>
  <c r="N22" i="1"/>
  <c r="J202" i="1"/>
  <c r="L65" i="1"/>
  <c r="L147" i="1"/>
  <c r="L195" i="1"/>
  <c r="L201" i="1"/>
  <c r="L8" i="1"/>
  <c r="L113" i="1"/>
  <c r="L83" i="1"/>
  <c r="N113" i="1"/>
  <c r="M83" i="1"/>
  <c r="L144" i="1"/>
  <c r="N83" i="1"/>
  <c r="N43" i="1"/>
  <c r="L72" i="1"/>
  <c r="L129" i="1"/>
  <c r="K202" i="1"/>
  <c r="O43" i="1"/>
  <c r="O171" i="1"/>
  <c r="J145" i="1"/>
  <c r="N149" i="1"/>
  <c r="M155" i="1"/>
  <c r="F172" i="1"/>
  <c r="N176" i="1"/>
  <c r="H172" i="1"/>
  <c r="H203" i="1" s="1"/>
  <c r="L14" i="1"/>
  <c r="J44" i="1"/>
  <c r="L120" i="1"/>
  <c r="L140" i="1"/>
  <c r="J172" i="1"/>
  <c r="L188" i="1"/>
  <c r="L35" i="1"/>
  <c r="L64" i="1"/>
  <c r="M188" i="1"/>
  <c r="N51" i="1"/>
  <c r="L89" i="1"/>
  <c r="N89" i="1"/>
  <c r="M72" i="1"/>
  <c r="N108" i="1"/>
  <c r="N72" i="1"/>
  <c r="N163" i="1"/>
  <c r="L151" i="1"/>
  <c r="F164" i="1"/>
  <c r="L164" i="1" s="1"/>
  <c r="M22" i="1"/>
  <c r="L51" i="1"/>
  <c r="M51" i="1"/>
  <c r="L118" i="1"/>
  <c r="N133" i="1"/>
  <c r="L197" i="1"/>
  <c r="L202" i="1" l="1"/>
  <c r="N202" i="1"/>
  <c r="N145" i="1"/>
  <c r="L145" i="1"/>
  <c r="O202" i="1"/>
  <c r="M202" i="1"/>
  <c r="N172" i="1"/>
  <c r="J203" i="1"/>
  <c r="L172" i="1"/>
  <c r="N44" i="1"/>
  <c r="L44" i="1"/>
  <c r="N203" i="1" l="1"/>
  <c r="L203" i="1"/>
</calcChain>
</file>

<file path=xl/sharedStrings.xml><?xml version="1.0" encoding="utf-8"?>
<sst xmlns="http://schemas.openxmlformats.org/spreadsheetml/2006/main" count="398" uniqueCount="242">
  <si>
    <t>PËRMBLEDHËSE PËR MONITORIMIN PËR 4 MUJORIN E I 2025</t>
  </si>
  <si>
    <t>Kodi</t>
  </si>
  <si>
    <t>Ministria/Institucioni</t>
  </si>
  <si>
    <t>Programi        Kodi</t>
  </si>
  <si>
    <t>Emertimi I Programit</t>
  </si>
  <si>
    <t>Plani Fillestar 2025</t>
  </si>
  <si>
    <t>Plani i rishikuar 2025</t>
  </si>
  <si>
    <t>Fakti 4 Mujori I 2025</t>
  </si>
  <si>
    <t>Realizimi ne % me planin fillestar</t>
  </si>
  <si>
    <t>Realizimi ne % me planin e ndryshuar</t>
  </si>
  <si>
    <t xml:space="preserve"> Korente</t>
  </si>
  <si>
    <t>Investime</t>
  </si>
  <si>
    <t>Presidenca</t>
  </si>
  <si>
    <t>01120</t>
  </si>
  <si>
    <t>Veprimtaria e Presidentit</t>
  </si>
  <si>
    <t>GJITHSEJ</t>
  </si>
  <si>
    <t>Kuvendi</t>
  </si>
  <si>
    <t>01110</t>
  </si>
  <si>
    <t>Planifikimi, Menaxhimi dhe Administrimi</t>
  </si>
  <si>
    <t>Veprimtaria Ligjvenese</t>
  </si>
  <si>
    <t>TOTALI</t>
  </si>
  <si>
    <t>Kryeministria</t>
  </si>
  <si>
    <t>Ministria e Bujqesise dhe Zhvillimit Rural</t>
  </si>
  <si>
    <t>04220</t>
  </si>
  <si>
    <t>Siguria ushqimore dhe mbrojtja e konsumatorit</t>
  </si>
  <si>
    <t>04230</t>
  </si>
  <si>
    <t>Mbeshtetje per Peshkimin</t>
  </si>
  <si>
    <t>04240</t>
  </si>
  <si>
    <t>Menaxhimi i infrastruktures se kullimit dhe ujitjes</t>
  </si>
  <si>
    <t>04250</t>
  </si>
  <si>
    <t>Zhvillimi Rural duke mbesht. Prodh. Bujq, Blek, Agroind dhe Market.</t>
  </si>
  <si>
    <t>04860</t>
  </si>
  <si>
    <t>Keshillimi dhe Informacioni Bujqesor</t>
  </si>
  <si>
    <t>05470</t>
  </si>
  <si>
    <t>Menaxhimi qendrueshem i tokes bujqesore</t>
  </si>
  <si>
    <t>Ministria e Infrastruktures dhe Energjise</t>
  </si>
  <si>
    <t>04320</t>
  </si>
  <si>
    <t>Mbeshtetje per Energjine</t>
  </si>
  <si>
    <t>04430</t>
  </si>
  <si>
    <t xml:space="preserve">Mbeshtetje per Burimet Natyrore </t>
  </si>
  <si>
    <t>04440</t>
  </si>
  <si>
    <t>Mbeshtetje per Industrine</t>
  </si>
  <si>
    <t>04520</t>
  </si>
  <si>
    <t>Transporti rrugor</t>
  </si>
  <si>
    <t>04540</t>
  </si>
  <si>
    <t>Transporti Detar</t>
  </si>
  <si>
    <t>04550</t>
  </si>
  <si>
    <t>Transporti Hekurudhor</t>
  </si>
  <si>
    <t>04560</t>
  </si>
  <si>
    <t>Transporti Ajror</t>
  </si>
  <si>
    <t>04610</t>
  </si>
  <si>
    <t>Mbështetje për rrjetet e komunikacionit</t>
  </si>
  <si>
    <t>06180</t>
  </si>
  <si>
    <t xml:space="preserve">Planifikimi Urban </t>
  </si>
  <si>
    <t>06370</t>
  </si>
  <si>
    <t>Furnizimi me Uje dhe Kanalizime</t>
  </si>
  <si>
    <r>
      <t>Ministria e Financave</t>
    </r>
    <r>
      <rPr>
        <b/>
        <sz val="11"/>
        <color rgb="FFFF0000"/>
        <rFont val="Calibri"/>
        <family val="2"/>
        <scheme val="minor"/>
      </rPr>
      <t xml:space="preserve"> </t>
    </r>
  </si>
  <si>
    <t>Menaxhimi i Shpenzimeve Publike</t>
  </si>
  <si>
    <t>01130</t>
  </si>
  <si>
    <t>Ekzekutimi i Pagesave te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</si>
  <si>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</si>
  <si>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</si>
  <si>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</si>
  <si>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</si>
  <si>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</si>
  <si>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Financiare Jo-Ligjore</t>
  </si>
  <si>
    <t>Ministria e Arsimit Sportit dhe Rinise</t>
  </si>
  <si>
    <t>08140</t>
  </si>
  <si>
    <t>Zhvillimi i Sportit dhe Rinise</t>
  </si>
  <si>
    <t>09120</t>
  </si>
  <si>
    <t>Arsimi Baze (perfshire parashkollorin)</t>
  </si>
  <si>
    <t>09230</t>
  </si>
  <si>
    <t>Arsimi i Mesem (i pergjithshem)</t>
  </si>
  <si>
    <t>09450</t>
  </si>
  <si>
    <t>Arsimi Universitar</t>
  </si>
  <si>
    <t>09770</t>
  </si>
  <si>
    <t>Fonde per Shkencen</t>
  </si>
  <si>
    <t>Ministria e Ekonomise, Kultures dhe Inovacionit</t>
  </si>
  <si>
    <t>Mbeshtetje per Inovacionin dhe teknologjinë</t>
  </si>
  <si>
    <t>04130</t>
  </si>
  <si>
    <t>Mbeshtetje per Zhvillim Ekonomik</t>
  </si>
  <si>
    <t>04160</t>
  </si>
  <si>
    <t>Mbeshtetje per Mbikq. e Tregut, Infrast. e Ciles. dhe Pron. Industr.</t>
  </si>
  <si>
    <t>04170</t>
  </si>
  <si>
    <t>Inspektimi ne Pune</t>
  </si>
  <si>
    <t>06190</t>
  </si>
  <si>
    <t>Strehimi</t>
  </si>
  <si>
    <t>08220</t>
  </si>
  <si>
    <t xml:space="preserve">Trashegimia Kulturore dhe Muzete </t>
  </si>
  <si>
    <t>08230</t>
  </si>
  <si>
    <t xml:space="preserve">Arti dhe Kultura </t>
  </si>
  <si>
    <t>09240</t>
  </si>
  <si>
    <t>Arsimi i  Mesem (profesional)</t>
  </si>
  <si>
    <t>Sigurimi Shoqeror</t>
  </si>
  <si>
    <t>Tregu i Punes</t>
  </si>
  <si>
    <t>Ministria e Shendetesise dhe Mbrojtjes Sociale</t>
  </si>
  <si>
    <t>01190</t>
  </si>
  <si>
    <t>Rehabilitimi  i te Perndjekurve Politik</t>
  </si>
  <si>
    <t>07220</t>
  </si>
  <si>
    <t>Sherbimet e Kujdesit Paresor</t>
  </si>
  <si>
    <t>07330</t>
  </si>
  <si>
    <t>Sherbimet e Kujdesit Dytesor</t>
  </si>
  <si>
    <t>07450</t>
  </si>
  <si>
    <t>Sherbimet e Shendetit Publik</t>
  </si>
  <si>
    <t>Perkujdesi Social</t>
  </si>
  <si>
    <t>Ministria e Drejtesise</t>
  </si>
  <si>
    <t>Publikimet Zyrtare</t>
  </si>
  <si>
    <t>Mjekesia Ligjore</t>
  </si>
  <si>
    <t>Sherbimet per çeshtjet e biresimeve</t>
  </si>
  <si>
    <t>01180</t>
  </si>
  <si>
    <t>Sherbimi i Kthimit dhe Kompensimit te Pronave</t>
  </si>
  <si>
    <t>03310</t>
  </si>
  <si>
    <t>Ndihma Juridike</t>
  </si>
  <si>
    <t>03350</t>
  </si>
  <si>
    <t>Sherbimi i Permbarimit Gjyqesor</t>
  </si>
  <si>
    <t>03440</t>
  </si>
  <si>
    <t>Sistemi i Burgjeve</t>
  </si>
  <si>
    <t>03490</t>
  </si>
  <si>
    <t>Sherbimi i Proves</t>
  </si>
  <si>
    <t>Ministria per Evropen dhe Punet e Jashtme</t>
  </si>
  <si>
    <t>Mbeshtetje diplomatike jashte shtetit</t>
  </si>
  <si>
    <t>Aktiviteti diplomatik dhe konsullor i MPJ</t>
  </si>
  <si>
    <t>Mbeshtetja Institucionale per Procesin e Integrimit</t>
  </si>
  <si>
    <t>Ministria e Brendshme</t>
  </si>
  <si>
    <t>Prefekturat dhe Funksionet e Deleguara te Pushtetit Vendor</t>
  </si>
  <si>
    <t>01170</t>
  </si>
  <si>
    <t>Sherbimi i Gjendjes Civile</t>
  </si>
  <si>
    <t>03140</t>
  </si>
  <si>
    <t>Policia e Shtetit</t>
  </si>
  <si>
    <t>03150</t>
  </si>
  <si>
    <t>Garda e Republikes</t>
  </si>
  <si>
    <t>Ministria e Mbrojtjes</t>
  </si>
  <si>
    <t>02120</t>
  </si>
  <si>
    <t>Forcat e Luftimit</t>
  </si>
  <si>
    <t>02150</t>
  </si>
  <si>
    <t>Mbeshtetja e Luftimit</t>
  </si>
  <si>
    <t>07340</t>
  </si>
  <si>
    <t>Mbeshtetje per Shendetesine</t>
  </si>
  <si>
    <t>09430</t>
  </si>
  <si>
    <t>Arsimi Ushtarak</t>
  </si>
  <si>
    <t>Mbeshtetje Sociale per Ushtaraket</t>
  </si>
  <si>
    <t>Emergjencat Civile</t>
  </si>
  <si>
    <t>Sherbimi Informativ Shteteror</t>
  </si>
  <si>
    <t>03520</t>
  </si>
  <si>
    <t>Veprimtaria Informative Shteterore</t>
  </si>
  <si>
    <t>Drejtoria e Radio Televizionit</t>
  </si>
  <si>
    <t>08310</t>
  </si>
  <si>
    <t xml:space="preserve">Sherbimet per shqiptaret jashte kufirit </t>
  </si>
  <si>
    <t>08330</t>
  </si>
  <si>
    <t>Prodhime filmike ose veprimtari artistike mbarekombetare</t>
  </si>
  <si>
    <t>08340</t>
  </si>
  <si>
    <t>Orkestra simfonike e RTSH dhe Kinematografise</t>
  </si>
  <si>
    <t>08520</t>
  </si>
  <si>
    <t>Projekte teknike per futjen e teknologjive te reja</t>
  </si>
  <si>
    <t>Drejtoria e Arkivit te Shtetit</t>
  </si>
  <si>
    <t>Akademia e Shkencave</t>
  </si>
  <si>
    <t>01520</t>
  </si>
  <si>
    <t xml:space="preserve">Veprimtaria Akademike </t>
  </si>
  <si>
    <t>Kontrolli Larte i Shtetit</t>
  </si>
  <si>
    <t>Veprimtaria Audituese e KLSH</t>
  </si>
  <si>
    <t>Ministria e Turizmit dhe Mjedisit</t>
  </si>
  <si>
    <t>04260</t>
  </si>
  <si>
    <t>Administrimi i Pyjeve</t>
  </si>
  <si>
    <t>04760</t>
  </si>
  <si>
    <t>Zhvillimi i Turizmit</t>
  </si>
  <si>
    <t>05320</t>
  </si>
  <si>
    <t>Programet e mbrojtjes së mjedisit</t>
  </si>
  <si>
    <t>06220</t>
  </si>
  <si>
    <t>Menaxhimi i Mbetjeve Urbane</t>
  </si>
  <si>
    <t>Prokuroria e Pergjithshme</t>
  </si>
  <si>
    <t>Keshilli i Larte Gjyqesor</t>
  </si>
  <si>
    <t>Mbështetje për teknologjinë e sistemit të drejtësisë</t>
  </si>
  <si>
    <t>-</t>
  </si>
  <si>
    <t>Buxheti Gjyqesor</t>
  </si>
  <si>
    <t>Gjykata Kushtetuese</t>
  </si>
  <si>
    <t>03320</t>
  </si>
  <si>
    <t>Veprimtaria Gjyqesore Kushtetuese</t>
  </si>
  <si>
    <t>Agjensia Telegrafike Shqiptare</t>
  </si>
  <si>
    <t>08320</t>
  </si>
  <si>
    <t>Veprimtaria Telegrafike e ATSH-se</t>
  </si>
  <si>
    <t>Keshilli i Larte i Prokurorise</t>
  </si>
  <si>
    <t>Veprimtaria e KLP</t>
  </si>
  <si>
    <t>Partite Politike</t>
  </si>
  <si>
    <t>Mbeshtetje per Partite Politike</t>
  </si>
  <si>
    <t>Mbeshtetje per Shoqatat</t>
  </si>
  <si>
    <t>Mbeshtetje per Organizatat e Veteraneve me Status</t>
  </si>
  <si>
    <t>Struktura e Posaçme kundër Korrupsionit dhe Krimit të Organizuar</t>
  </si>
  <si>
    <t>03390</t>
  </si>
  <si>
    <t>Veprimtaria e SPAK</t>
  </si>
  <si>
    <t>Instituti Statistikes</t>
  </si>
  <si>
    <t>01320</t>
  </si>
  <si>
    <t xml:space="preserve">Veprimtaria Statistikore </t>
  </si>
  <si>
    <t>Shkolla e Magjistratures</t>
  </si>
  <si>
    <t>09820</t>
  </si>
  <si>
    <t>Veprimtaria Arsimore</t>
  </si>
  <si>
    <t>Fondi i Zhvillimit Shqipetar</t>
  </si>
  <si>
    <t>Programi "100 Fshatrat"</t>
  </si>
  <si>
    <t>06210</t>
  </si>
  <si>
    <t>Programe Zhvillimi</t>
  </si>
  <si>
    <t>Infrastruktura Vendore dhe Rajonale</t>
  </si>
  <si>
    <t>Qendra Kombetare Kinematografike</t>
  </si>
  <si>
    <t>Mbeshtetja e veprimtarise kinematografike</t>
  </si>
  <si>
    <t>Institucionet e sistemit te drejtesise</t>
  </si>
  <si>
    <t xml:space="preserve">Veprimtaria e Zyres se Inspektorit te Larte te Drejtesise </t>
  </si>
  <si>
    <t>03330</t>
  </si>
  <si>
    <t>Veprimtaria e rivlerësimit kalimtar të magjistratit</t>
  </si>
  <si>
    <t>03340</t>
  </si>
  <si>
    <t>Veprimtaria e apelimit të rivlerësimit kalimtar</t>
  </si>
  <si>
    <t>03360</t>
  </si>
  <si>
    <t>Veprimtaria e komisionerit publik</t>
  </si>
  <si>
    <t>Avokati i Popullit</t>
  </si>
  <si>
    <t>Sherbimi i avokatise</t>
  </si>
  <si>
    <t>Komisioneri per Mbikqyrjen e Sherbimit Civil</t>
  </si>
  <si>
    <t>Komisioni Qendror i Zgjedhjeve</t>
  </si>
  <si>
    <t>01610</t>
  </si>
  <si>
    <t>01620</t>
  </si>
  <si>
    <t>Zgjedhjet e pergjithshme dhe lokale</t>
  </si>
  <si>
    <t>Inspektoriati i Larte i Kontrollit dhe Deklarimit te Pasurive</t>
  </si>
  <si>
    <t>Autoriteti Konkurences</t>
  </si>
  <si>
    <t>04120</t>
  </si>
  <si>
    <t>Mbikqyrja e tregut &amp; Garantimi i konkurences</t>
  </si>
  <si>
    <t>Keshilli Kombetar i Kontabilitetit</t>
  </si>
  <si>
    <t>Institucione te tjera Qeveritare</t>
  </si>
  <si>
    <t>Sherbimi i Prokurimit Publik</t>
  </si>
  <si>
    <t>e-Qeverisja</t>
  </si>
  <si>
    <t>Sherbime te tjera</t>
  </si>
  <si>
    <t>Sherbime Qeveritare</t>
  </si>
  <si>
    <t>01330</t>
  </si>
  <si>
    <t>Menaxhimi dhe Zhvillimi i Administrates Publike</t>
  </si>
  <si>
    <t>Sherbimi i Avokatise Shteterore</t>
  </si>
  <si>
    <t>05640</t>
  </si>
  <si>
    <t>Administrimi I ujrave</t>
  </si>
  <si>
    <t>08480</t>
  </si>
  <si>
    <t>Mbeshtetje per Kultet Fetare</t>
  </si>
  <si>
    <t>08610</t>
  </si>
  <si>
    <t xml:space="preserve">Mbështetje për  Rininë dhe Fëmijët </t>
  </si>
  <si>
    <t>Mbeshtetje per Shoqerine Civile</t>
  </si>
  <si>
    <t>Komisioneri për te Drejten e Informimit dhe  Mbrojtjen e të Dhënave Personale</t>
  </si>
  <si>
    <t>Komisioni i Prokurimit Publik</t>
  </si>
  <si>
    <t>Komisioneri per Mbrojtjen nga Diskriminimi</t>
  </si>
  <si>
    <t>Instituti i Studimeve te Krimeve te Komunizmit</t>
  </si>
  <si>
    <t>Autoriteti per Informimin mbi Dokumentet e ish-Sigurimit te Shtetit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</si>
</sst>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\-#,##0.00\ 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quotePrefix="1" applyBorder="1" applyAlignment="1">
      <alignment horizontal="center"/>
    </xf>
    <xf numFmtId="0" fontId="0" fillId="0" borderId="18" xfId="0" applyBorder="1"/>
    <xf numFmtId="3" fontId="0" fillId="0" borderId="19" xfId="0" applyNumberFormat="1" applyBorder="1"/>
    <xf numFmtId="3" fontId="0" fillId="0" borderId="20" xfId="0" applyNumberFormat="1" applyBorder="1"/>
    <xf numFmtId="9" fontId="0" fillId="0" borderId="21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9" fontId="0" fillId="0" borderId="22" xfId="0" applyNumberFormat="1" applyBorder="1" applyAlignment="1">
      <alignment horizontal="center"/>
    </xf>
    <xf numFmtId="3" fontId="0" fillId="0" borderId="0" xfId="0" applyNumberFormat="1"/>
    <xf numFmtId="164" fontId="6" fillId="0" borderId="0" xfId="1" applyNumberFormat="1" applyFont="1" applyBorder="1"/>
    <xf numFmtId="0" fontId="0" fillId="0" borderId="23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25" xfId="0" applyNumberFormat="1" applyFont="1" applyFill="1" applyBorder="1" applyAlignment="1">
      <alignment horizontal="center"/>
    </xf>
    <xf numFmtId="9" fontId="3" fillId="2" borderId="26" xfId="0" applyNumberFormat="1" applyFont="1" applyFill="1" applyBorder="1" applyAlignment="1">
      <alignment horizontal="center"/>
    </xf>
    <xf numFmtId="9" fontId="3" fillId="2" borderId="27" xfId="0" applyNumberFormat="1" applyFont="1" applyFill="1" applyBorder="1" applyAlignment="1">
      <alignment horizontal="center"/>
    </xf>
    <xf numFmtId="9" fontId="3" fillId="2" borderId="28" xfId="0" applyNumberFormat="1" applyFont="1" applyFill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0" xfId="0" applyBorder="1"/>
    <xf numFmtId="3" fontId="0" fillId="0" borderId="31" xfId="0" applyNumberFormat="1" applyBorder="1"/>
    <xf numFmtId="3" fontId="0" fillId="0" borderId="32" xfId="0" applyNumberFormat="1" applyBorder="1"/>
    <xf numFmtId="9" fontId="0" fillId="0" borderId="33" xfId="0" applyNumberFormat="1" applyBorder="1" applyAlignment="1">
      <alignment horizontal="center"/>
    </xf>
    <xf numFmtId="9" fontId="0" fillId="0" borderId="34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0" fillId="0" borderId="36" xfId="0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/>
    </xf>
    <xf numFmtId="0" fontId="0" fillId="0" borderId="38" xfId="0" applyBorder="1"/>
    <xf numFmtId="9" fontId="0" fillId="0" borderId="39" xfId="0" applyNumberFormat="1" applyBorder="1" applyAlignment="1">
      <alignment horizontal="center"/>
    </xf>
    <xf numFmtId="9" fontId="0" fillId="0" borderId="40" xfId="0" applyNumberFormat="1" applyBorder="1" applyAlignment="1">
      <alignment horizontal="center"/>
    </xf>
    <xf numFmtId="9" fontId="0" fillId="0" borderId="41" xfId="0" applyNumberFormat="1" applyBorder="1" applyAlignment="1">
      <alignment horizontal="center"/>
    </xf>
    <xf numFmtId="0" fontId="3" fillId="2" borderId="42" xfId="0" applyFont="1" applyFill="1" applyBorder="1" applyAlignment="1">
      <alignment horizontal="center" vertical="center"/>
    </xf>
    <xf numFmtId="3" fontId="0" fillId="2" borderId="43" xfId="0" applyNumberFormat="1" applyFill="1" applyBorder="1" applyAlignment="1">
      <alignment vertical="center"/>
    </xf>
    <xf numFmtId="3" fontId="0" fillId="2" borderId="32" xfId="0" applyNumberFormat="1" applyFill="1" applyBorder="1" applyAlignment="1">
      <alignment vertical="center"/>
    </xf>
    <xf numFmtId="9" fontId="0" fillId="2" borderId="43" xfId="0" applyNumberFormat="1" applyFill="1" applyBorder="1" applyAlignment="1">
      <alignment horizontal="center"/>
    </xf>
    <xf numFmtId="9" fontId="0" fillId="2" borderId="32" xfId="0" applyNumberFormat="1" applyFill="1" applyBorder="1" applyAlignment="1">
      <alignment horizontal="center"/>
    </xf>
    <xf numFmtId="9" fontId="0" fillId="2" borderId="44" xfId="0" applyNumberForma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/>
    </xf>
    <xf numFmtId="3" fontId="3" fillId="2" borderId="27" xfId="0" applyNumberFormat="1" applyFont="1" applyFill="1" applyBorder="1" applyAlignment="1">
      <alignment horizontal="center"/>
    </xf>
    <xf numFmtId="0" fontId="0" fillId="0" borderId="45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0" fillId="0" borderId="42" xfId="0" quotePrefix="1" applyBorder="1" applyAlignment="1">
      <alignment horizontal="center"/>
    </xf>
    <xf numFmtId="0" fontId="0" fillId="0" borderId="47" xfId="0" applyBorder="1"/>
    <xf numFmtId="9" fontId="0" fillId="0" borderId="43" xfId="0" applyNumberFormat="1" applyBorder="1" applyAlignment="1">
      <alignment horizontal="center"/>
    </xf>
    <xf numFmtId="9" fontId="0" fillId="0" borderId="32" xfId="0" applyNumberFormat="1" applyBorder="1" applyAlignment="1">
      <alignment horizontal="center"/>
    </xf>
    <xf numFmtId="9" fontId="0" fillId="0" borderId="44" xfId="0" applyNumberFormat="1" applyBorder="1" applyAlignment="1">
      <alignment horizontal="center"/>
    </xf>
    <xf numFmtId="9" fontId="0" fillId="2" borderId="43" xfId="0" applyNumberFormat="1" applyFill="1" applyBorder="1" applyAlignment="1">
      <alignment horizontal="center" vertical="center"/>
    </xf>
    <xf numFmtId="9" fontId="0" fillId="2" borderId="32" xfId="0" applyNumberFormat="1" applyFill="1" applyBorder="1" applyAlignment="1">
      <alignment horizontal="center" vertical="center"/>
    </xf>
    <xf numFmtId="9" fontId="0" fillId="2" borderId="4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5" fontId="0" fillId="0" borderId="32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3" fontId="0" fillId="2" borderId="43" xfId="0" applyNumberFormat="1" applyFill="1" applyBorder="1"/>
    <xf numFmtId="0" fontId="0" fillId="0" borderId="45" xfId="0" applyFill="1" applyBorder="1" applyAlignment="1">
      <alignment horizontal="center" vertical="center" wrapText="1"/>
    </xf>
    <xf numFmtId="0" fontId="0" fillId="0" borderId="0" xfId="0" applyBorder="1"/>
    <xf numFmtId="0" fontId="0" fillId="0" borderId="46" xfId="0" applyFill="1" applyBorder="1" applyAlignment="1">
      <alignment horizontal="center" vertical="center" wrapText="1"/>
    </xf>
    <xf numFmtId="9" fontId="0" fillId="0" borderId="48" xfId="0" applyNumberFormat="1" applyBorder="1" applyAlignment="1">
      <alignment horizontal="center"/>
    </xf>
    <xf numFmtId="9" fontId="0" fillId="0" borderId="49" xfId="0" applyNumberFormat="1" applyBorder="1" applyAlignment="1">
      <alignment horizontal="center"/>
    </xf>
    <xf numFmtId="9" fontId="0" fillId="0" borderId="50" xfId="0" applyNumberFormat="1" applyBorder="1" applyAlignment="1">
      <alignment horizontal="center"/>
    </xf>
    <xf numFmtId="3" fontId="0" fillId="2" borderId="32" xfId="0" applyNumberFormat="1" applyFill="1" applyBorder="1"/>
    <xf numFmtId="0" fontId="0" fillId="0" borderId="8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3" fontId="0" fillId="0" borderId="48" xfId="0" applyNumberFormat="1" applyBorder="1"/>
    <xf numFmtId="3" fontId="0" fillId="0" borderId="51" xfId="0" applyNumberFormat="1" applyBorder="1"/>
    <xf numFmtId="3" fontId="0" fillId="0" borderId="49" xfId="0" applyNumberFormat="1" applyBorder="1"/>
    <xf numFmtId="0" fontId="0" fillId="0" borderId="52" xfId="0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3" fontId="0" fillId="0" borderId="54" xfId="0" applyNumberFormat="1" applyBorder="1"/>
    <xf numFmtId="3" fontId="0" fillId="0" borderId="40" xfId="0" applyNumberFormat="1" applyBorder="1"/>
    <xf numFmtId="0" fontId="3" fillId="0" borderId="15" xfId="0" applyFont="1" applyFill="1" applyBorder="1"/>
    <xf numFmtId="0" fontId="3" fillId="0" borderId="16" xfId="0" applyFont="1" applyBorder="1"/>
    <xf numFmtId="0" fontId="3" fillId="3" borderId="3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3" fontId="3" fillId="3" borderId="55" xfId="0" applyNumberFormat="1" applyFont="1" applyFill="1" applyBorder="1"/>
    <xf numFmtId="3" fontId="3" fillId="3" borderId="56" xfId="0" applyNumberFormat="1" applyFont="1" applyFill="1" applyBorder="1"/>
    <xf numFmtId="9" fontId="3" fillId="3" borderId="48" xfId="0" applyNumberFormat="1" applyFont="1" applyFill="1" applyBorder="1" applyAlignment="1">
      <alignment horizontal="center"/>
    </xf>
    <xf numFmtId="9" fontId="3" fillId="3" borderId="49" xfId="0" applyNumberFormat="1" applyFont="1" applyFill="1" applyBorder="1" applyAlignment="1">
      <alignment horizontal="center"/>
    </xf>
    <xf numFmtId="9" fontId="3" fillId="3" borderId="50" xfId="0" applyNumberFormat="1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/>
    <xf numFmtId="0" fontId="3" fillId="3" borderId="58" xfId="0" applyFont="1" applyFill="1" applyBorder="1" applyAlignment="1">
      <alignment horizontal="center" vertical="center" wrapText="1"/>
    </xf>
    <xf numFmtId="3" fontId="3" fillId="3" borderId="59" xfId="0" applyNumberFormat="1" applyFont="1" applyFill="1" applyBorder="1" applyAlignment="1">
      <alignment horizontal="center"/>
    </xf>
    <xf numFmtId="9" fontId="3" fillId="3" borderId="60" xfId="0" applyNumberFormat="1" applyFont="1" applyFill="1" applyBorder="1" applyAlignment="1">
      <alignment horizontal="center"/>
    </xf>
    <xf numFmtId="9" fontId="3" fillId="3" borderId="61" xfId="0" applyNumberFormat="1" applyFont="1" applyFill="1" applyBorder="1" applyAlignment="1">
      <alignment horizontal="center"/>
    </xf>
    <xf numFmtId="9" fontId="3" fillId="3" borderId="6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9" fillId="4" borderId="0" xfId="0" applyNumberFormat="1" applyFont="1" applyFill="1" applyBorder="1"/>
    <xf numFmtId="3" fontId="0" fillId="0" borderId="0" xfId="0" applyNumberFormat="1" applyBorder="1"/>
    <xf numFmtId="3" fontId="10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218"/>
  <sheetViews>
    <sheetView tabSelected="1" topLeftCell="B1" workbookViewId="0">
      <selection activeCell="L2" sqref="L2"/>
    </sheetView>
  </sheetViews>
  <sheetFormatPr defaultRowHeight="15" x14ac:dyDescent="0.25"/>
  <cols>
    <col min="1" max="1" width="9.140625" style="135"/>
    <col min="2" max="2" width="5.85546875" style="1" customWidth="1"/>
    <col min="3" max="3" width="34.7109375" style="2" customWidth="1"/>
    <col min="4" max="4" width="10.7109375" style="3" customWidth="1"/>
    <col min="5" max="5" width="46.5703125" customWidth="1"/>
    <col min="6" max="7" width="13.28515625" customWidth="1"/>
    <col min="8" max="8" width="16.42578125" customWidth="1"/>
    <col min="9" max="9" width="13.28515625" customWidth="1"/>
    <col min="10" max="10" width="15.85546875" customWidth="1"/>
    <col min="11" max="11" width="13.28515625" customWidth="1"/>
    <col min="12" max="12" width="13.28515625" style="3" customWidth="1"/>
    <col min="13" max="13" width="12.42578125" style="3" customWidth="1"/>
    <col min="14" max="14" width="13.28515625" style="3" customWidth="1"/>
    <col min="15" max="15" width="12.5703125" style="3" customWidth="1"/>
    <col min="16" max="16" width="23.28515625" customWidth="1"/>
    <col min="17" max="17" width="18" customWidth="1"/>
    <col min="18" max="23" width="23.28515625" customWidth="1"/>
    <col min="24" max="24" width="27.28515625" customWidth="1"/>
    <col min="25" max="25" width="23.85546875" customWidth="1"/>
    <col min="26" max="26" width="22.140625" customWidth="1"/>
    <col min="27" max="27" width="22.85546875" customWidth="1"/>
    <col min="28" max="31" width="19.140625" customWidth="1"/>
    <col min="32" max="32" width="26.28515625" customWidth="1"/>
    <col min="33" max="33" width="19.140625" customWidth="1"/>
    <col min="34" max="34" width="16.7109375" customWidth="1"/>
    <col min="35" max="35" width="20.5703125" customWidth="1"/>
  </cols>
  <sheetData>
    <row r="2" spans="2:35" ht="18.75" x14ac:dyDescent="0.3">
      <c r="E2" s="4" t="s">
        <v>0</v>
      </c>
      <c r="F2" s="5"/>
      <c r="G2" s="5"/>
      <c r="H2" s="5"/>
      <c r="I2" s="5"/>
      <c r="J2" s="5"/>
      <c r="K2" s="5"/>
    </row>
    <row r="4" spans="2:35" ht="15.75" thickBot="1" x14ac:dyDescent="0.3">
      <c r="F4" s="6"/>
      <c r="G4" s="6"/>
      <c r="AC4" s="7"/>
      <c r="AD4" s="7"/>
      <c r="AE4" s="7"/>
      <c r="AF4" s="7"/>
      <c r="AG4" s="7"/>
      <c r="AH4" s="7"/>
    </row>
    <row r="5" spans="2:35" ht="32.25" customHeight="1" thickTop="1" x14ac:dyDescent="0.25">
      <c r="B5" s="8" t="s">
        <v>1</v>
      </c>
      <c r="C5" s="9" t="s">
        <v>2</v>
      </c>
      <c r="D5" s="10" t="s">
        <v>3</v>
      </c>
      <c r="E5" s="11" t="s">
        <v>4</v>
      </c>
      <c r="F5" s="12" t="s">
        <v>5</v>
      </c>
      <c r="G5" s="13"/>
      <c r="H5" s="12" t="s">
        <v>6</v>
      </c>
      <c r="I5" s="13"/>
      <c r="J5" s="12" t="s">
        <v>7</v>
      </c>
      <c r="K5" s="13"/>
      <c r="L5" s="14" t="s">
        <v>8</v>
      </c>
      <c r="M5" s="15"/>
      <c r="N5" s="16" t="s">
        <v>9</v>
      </c>
      <c r="O5" s="17"/>
      <c r="P5" s="3"/>
      <c r="Q5" s="3"/>
      <c r="R5" s="3"/>
      <c r="S5" s="3"/>
      <c r="T5" s="3"/>
      <c r="U5" s="3"/>
      <c r="V5" s="3"/>
      <c r="AC5" s="7"/>
      <c r="AD5" s="7"/>
      <c r="AE5" s="7"/>
      <c r="AF5" s="7"/>
      <c r="AG5" s="7"/>
      <c r="AH5" s="7"/>
      <c r="AI5" s="7"/>
    </row>
    <row r="6" spans="2:35" ht="23.25" customHeight="1" x14ac:dyDescent="0.25">
      <c r="B6" s="18"/>
      <c r="C6" s="19"/>
      <c r="D6" s="20"/>
      <c r="E6" s="21"/>
      <c r="F6" s="22" t="s">
        <v>10</v>
      </c>
      <c r="G6" s="23" t="s">
        <v>11</v>
      </c>
      <c r="H6" s="22" t="s">
        <v>10</v>
      </c>
      <c r="I6" s="24" t="s">
        <v>11</v>
      </c>
      <c r="J6" s="22" t="s">
        <v>10</v>
      </c>
      <c r="K6" s="24" t="s">
        <v>11</v>
      </c>
      <c r="L6" s="22" t="s">
        <v>10</v>
      </c>
      <c r="M6" s="24" t="s">
        <v>11</v>
      </c>
      <c r="N6" s="22" t="s">
        <v>10</v>
      </c>
      <c r="O6" s="25" t="s">
        <v>11</v>
      </c>
      <c r="P6" s="3"/>
      <c r="Q6" s="3"/>
      <c r="R6" s="3"/>
      <c r="S6" s="3"/>
      <c r="T6" s="3"/>
      <c r="U6" s="3"/>
      <c r="V6" s="3"/>
      <c r="AC6" s="7"/>
      <c r="AD6" s="7"/>
      <c r="AE6" s="7"/>
      <c r="AF6" s="7"/>
      <c r="AG6" s="7"/>
      <c r="AH6" s="7"/>
    </row>
    <row r="7" spans="2:35" ht="19.5" customHeight="1" x14ac:dyDescent="0.25">
      <c r="B7" s="26">
        <v>1</v>
      </c>
      <c r="C7" s="27" t="s">
        <v>12</v>
      </c>
      <c r="D7" s="28" t="s">
        <v>13</v>
      </c>
      <c r="E7" s="29" t="s">
        <v>14</v>
      </c>
      <c r="F7" s="30">
        <v>337980</v>
      </c>
      <c r="G7" s="31">
        <v>306000</v>
      </c>
      <c r="H7" s="30">
        <v>338280</v>
      </c>
      <c r="I7" s="31">
        <v>306000</v>
      </c>
      <c r="J7" s="30">
        <v>69551.41</v>
      </c>
      <c r="K7" s="31">
        <v>0</v>
      </c>
      <c r="L7" s="32">
        <f>J7/F7</f>
        <v>0.20578557902834488</v>
      </c>
      <c r="M7" s="33"/>
      <c r="N7" s="32">
        <f>J7/H7</f>
        <v>0.2056030802885184</v>
      </c>
      <c r="O7" s="34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6"/>
    </row>
    <row r="8" spans="2:35" ht="21" customHeight="1" x14ac:dyDescent="0.25">
      <c r="B8" s="37"/>
      <c r="C8" s="38"/>
      <c r="D8" s="39" t="s">
        <v>15</v>
      </c>
      <c r="E8" s="39"/>
      <c r="F8" s="40">
        <f>F7+G7</f>
        <v>643980</v>
      </c>
      <c r="G8" s="41"/>
      <c r="H8" s="40">
        <f>H7+I7</f>
        <v>644280</v>
      </c>
      <c r="I8" s="41"/>
      <c r="J8" s="40">
        <f>J7+K7</f>
        <v>69551.41</v>
      </c>
      <c r="K8" s="41"/>
      <c r="L8" s="42">
        <f t="shared" ref="L8:M19" si="0">J8/F8</f>
        <v>0.10800243796391193</v>
      </c>
      <c r="M8" s="43"/>
      <c r="N8" s="42">
        <f t="shared" ref="N8:O19" si="1">J8/H8</f>
        <v>0.10795214813435153</v>
      </c>
      <c r="O8" s="44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6"/>
    </row>
    <row r="9" spans="2:35" ht="19.5" customHeight="1" x14ac:dyDescent="0.25">
      <c r="B9" s="26">
        <v>2</v>
      </c>
      <c r="C9" s="27" t="s">
        <v>16</v>
      </c>
      <c r="D9" s="45" t="s">
        <v>17</v>
      </c>
      <c r="E9" s="46" t="s">
        <v>18</v>
      </c>
      <c r="F9" s="47">
        <v>698609</v>
      </c>
      <c r="G9" s="48">
        <v>137000</v>
      </c>
      <c r="H9" s="47">
        <v>699409</v>
      </c>
      <c r="I9" s="48">
        <v>137000</v>
      </c>
      <c r="J9" s="47">
        <v>191117.41</v>
      </c>
      <c r="K9" s="48">
        <v>744</v>
      </c>
      <c r="L9" s="49">
        <f t="shared" si="0"/>
        <v>0.27356849110160336</v>
      </c>
      <c r="M9" s="50">
        <f>K9/G9</f>
        <v>5.4306569343065695E-3</v>
      </c>
      <c r="N9" s="49">
        <f t="shared" si="1"/>
        <v>0.27325557720875771</v>
      </c>
      <c r="O9" s="51">
        <f>K9/I9</f>
        <v>5.4306569343065695E-3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6"/>
    </row>
    <row r="10" spans="2:35" ht="19.5" customHeight="1" x14ac:dyDescent="0.25">
      <c r="B10" s="52"/>
      <c r="C10" s="53"/>
      <c r="D10" s="54" t="s">
        <v>13</v>
      </c>
      <c r="E10" s="55" t="s">
        <v>19</v>
      </c>
      <c r="F10" s="47">
        <v>1215558</v>
      </c>
      <c r="G10" s="48">
        <v>0</v>
      </c>
      <c r="H10" s="47">
        <v>1215758</v>
      </c>
      <c r="I10" s="48">
        <v>0</v>
      </c>
      <c r="J10" s="47">
        <v>364995.01</v>
      </c>
      <c r="K10" s="48">
        <v>0</v>
      </c>
      <c r="L10" s="56">
        <f t="shared" si="0"/>
        <v>0.30026951408324409</v>
      </c>
      <c r="M10" s="57"/>
      <c r="N10" s="56">
        <f t="shared" si="1"/>
        <v>0.30022011781950025</v>
      </c>
      <c r="O10" s="58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6"/>
    </row>
    <row r="11" spans="2:35" ht="17.25" customHeight="1" x14ac:dyDescent="0.25">
      <c r="B11" s="52"/>
      <c r="C11" s="53"/>
      <c r="D11" s="59" t="s">
        <v>20</v>
      </c>
      <c r="E11" s="59"/>
      <c r="F11" s="60">
        <f>SUM(F9:F10)</f>
        <v>1914167</v>
      </c>
      <c r="G11" s="61">
        <f t="shared" ref="G11:K11" si="2">SUM(G9:G10)</f>
        <v>137000</v>
      </c>
      <c r="H11" s="60">
        <f t="shared" si="2"/>
        <v>1915167</v>
      </c>
      <c r="I11" s="61">
        <f t="shared" si="2"/>
        <v>137000</v>
      </c>
      <c r="J11" s="60">
        <f t="shared" si="2"/>
        <v>556112.42000000004</v>
      </c>
      <c r="K11" s="61">
        <f t="shared" si="2"/>
        <v>744</v>
      </c>
      <c r="L11" s="62">
        <f t="shared" si="0"/>
        <v>0.29052450491519288</v>
      </c>
      <c r="M11" s="63">
        <f>K11/G11</f>
        <v>5.4306569343065695E-3</v>
      </c>
      <c r="N11" s="62">
        <f t="shared" si="1"/>
        <v>0.29037280821985761</v>
      </c>
      <c r="O11" s="64">
        <f>K11/I11</f>
        <v>5.4306569343065695E-3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6"/>
    </row>
    <row r="12" spans="2:35" ht="21.75" customHeight="1" x14ac:dyDescent="0.25">
      <c r="B12" s="37"/>
      <c r="C12" s="38"/>
      <c r="D12" s="65" t="s">
        <v>15</v>
      </c>
      <c r="E12" s="65"/>
      <c r="F12" s="66">
        <f>F11+G11</f>
        <v>2051167</v>
      </c>
      <c r="G12" s="67"/>
      <c r="H12" s="68">
        <f>H11+I11</f>
        <v>2052167</v>
      </c>
      <c r="I12" s="69"/>
      <c r="J12" s="68">
        <f>J11+K11</f>
        <v>556856.42000000004</v>
      </c>
      <c r="K12" s="69"/>
      <c r="L12" s="70">
        <f t="shared" si="0"/>
        <v>0.27148273153770514</v>
      </c>
      <c r="M12" s="71"/>
      <c r="N12" s="70">
        <f t="shared" si="1"/>
        <v>0.27135044077796788</v>
      </c>
      <c r="O12" s="72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6"/>
    </row>
    <row r="13" spans="2:35" ht="21.75" customHeight="1" x14ac:dyDescent="0.25">
      <c r="B13" s="26">
        <v>3</v>
      </c>
      <c r="C13" s="27" t="s">
        <v>21</v>
      </c>
      <c r="D13" s="73" t="s">
        <v>17</v>
      </c>
      <c r="E13" s="74" t="s">
        <v>18</v>
      </c>
      <c r="F13" s="47">
        <v>812900</v>
      </c>
      <c r="G13" s="48">
        <v>100000</v>
      </c>
      <c r="H13" s="47">
        <v>813300</v>
      </c>
      <c r="I13" s="48">
        <v>100000</v>
      </c>
      <c r="J13" s="47">
        <v>222765.08</v>
      </c>
      <c r="K13" s="48">
        <v>0</v>
      </c>
      <c r="L13" s="32">
        <f t="shared" si="0"/>
        <v>0.27403749538688643</v>
      </c>
      <c r="M13" s="33"/>
      <c r="N13" s="32">
        <f t="shared" si="1"/>
        <v>0.27390271732448052</v>
      </c>
      <c r="O13" s="3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6"/>
    </row>
    <row r="14" spans="2:35" ht="21.75" customHeight="1" x14ac:dyDescent="0.25">
      <c r="B14" s="37"/>
      <c r="C14" s="38"/>
      <c r="D14" s="65" t="s">
        <v>15</v>
      </c>
      <c r="E14" s="65"/>
      <c r="F14" s="68">
        <f>F13+G13</f>
        <v>912900</v>
      </c>
      <c r="G14" s="69"/>
      <c r="H14" s="75">
        <f>H13+I13</f>
        <v>913300</v>
      </c>
      <c r="I14" s="76"/>
      <c r="J14" s="75">
        <f>J13+K13</f>
        <v>222765.08</v>
      </c>
      <c r="K14" s="76"/>
      <c r="L14" s="42">
        <f t="shared" si="0"/>
        <v>0.24401914777084016</v>
      </c>
      <c r="M14" s="43"/>
      <c r="N14" s="42">
        <f t="shared" si="1"/>
        <v>0.24391227417059017</v>
      </c>
      <c r="O14" s="4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6"/>
    </row>
    <row r="15" spans="2:35" ht="15.75" customHeight="1" x14ac:dyDescent="0.25">
      <c r="B15" s="77">
        <v>5</v>
      </c>
      <c r="C15" s="78" t="s">
        <v>22</v>
      </c>
      <c r="D15" s="28" t="s">
        <v>17</v>
      </c>
      <c r="E15" s="29" t="s">
        <v>18</v>
      </c>
      <c r="F15" s="47">
        <v>521516</v>
      </c>
      <c r="G15" s="48">
        <v>55000</v>
      </c>
      <c r="H15" s="47">
        <v>522516</v>
      </c>
      <c r="I15" s="48">
        <v>55000</v>
      </c>
      <c r="J15" s="47">
        <v>136343.01999999999</v>
      </c>
      <c r="K15" s="48">
        <v>0</v>
      </c>
      <c r="L15" s="32">
        <f t="shared" si="0"/>
        <v>0.26143592909901131</v>
      </c>
      <c r="M15" s="33"/>
      <c r="N15" s="32">
        <f t="shared" si="1"/>
        <v>0.26093558857527804</v>
      </c>
      <c r="O15" s="3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6"/>
    </row>
    <row r="16" spans="2:35" ht="15.75" customHeight="1" x14ac:dyDescent="0.25">
      <c r="B16" s="79"/>
      <c r="C16" s="80"/>
      <c r="D16" s="81" t="s">
        <v>23</v>
      </c>
      <c r="E16" s="82" t="s">
        <v>24</v>
      </c>
      <c r="F16" s="47">
        <v>2224540</v>
      </c>
      <c r="G16" s="48">
        <v>358000</v>
      </c>
      <c r="H16" s="47">
        <v>2226740</v>
      </c>
      <c r="I16" s="48">
        <v>358000</v>
      </c>
      <c r="J16" s="47">
        <v>645738.89</v>
      </c>
      <c r="K16" s="48">
        <v>24976.799999999999</v>
      </c>
      <c r="L16" s="83">
        <f t="shared" si="0"/>
        <v>0.29027973873250201</v>
      </c>
      <c r="M16" s="84">
        <f t="shared" si="0"/>
        <v>6.9767597765363121E-2</v>
      </c>
      <c r="N16" s="83">
        <f t="shared" si="1"/>
        <v>0.28999294484313393</v>
      </c>
      <c r="O16" s="85">
        <f t="shared" si="1"/>
        <v>6.9767597765363121E-2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6"/>
    </row>
    <row r="17" spans="2:35" ht="15.75" customHeight="1" x14ac:dyDescent="0.25">
      <c r="B17" s="79"/>
      <c r="C17" s="80"/>
      <c r="D17" s="81" t="s">
        <v>25</v>
      </c>
      <c r="E17" s="82" t="s">
        <v>26</v>
      </c>
      <c r="F17" s="47">
        <v>215664</v>
      </c>
      <c r="G17" s="48">
        <v>311423</v>
      </c>
      <c r="H17" s="47">
        <v>215864</v>
      </c>
      <c r="I17" s="48">
        <v>311423</v>
      </c>
      <c r="J17" s="47">
        <v>49078.64</v>
      </c>
      <c r="K17" s="48">
        <v>73824</v>
      </c>
      <c r="L17" s="83">
        <f t="shared" si="0"/>
        <v>0.22756992358483566</v>
      </c>
      <c r="M17" s="84">
        <f t="shared" si="0"/>
        <v>0.23705378215481837</v>
      </c>
      <c r="N17" s="83">
        <f t="shared" si="1"/>
        <v>0.22735907793796092</v>
      </c>
      <c r="O17" s="85">
        <f t="shared" si="1"/>
        <v>0.23705378215481837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6"/>
    </row>
    <row r="18" spans="2:35" ht="15.75" customHeight="1" x14ac:dyDescent="0.25">
      <c r="B18" s="79"/>
      <c r="C18" s="80"/>
      <c r="D18" s="81" t="s">
        <v>27</v>
      </c>
      <c r="E18" s="82" t="s">
        <v>28</v>
      </c>
      <c r="F18" s="47">
        <v>991476</v>
      </c>
      <c r="G18" s="48">
        <v>1890000</v>
      </c>
      <c r="H18" s="47">
        <v>992876</v>
      </c>
      <c r="I18" s="48">
        <v>1890000</v>
      </c>
      <c r="J18" s="47">
        <v>281895.74</v>
      </c>
      <c r="K18" s="48">
        <v>618455.28</v>
      </c>
      <c r="L18" s="83">
        <f t="shared" si="0"/>
        <v>0.28431927752159408</v>
      </c>
      <c r="M18" s="84">
        <f t="shared" si="0"/>
        <v>0.32722501587301589</v>
      </c>
      <c r="N18" s="83">
        <f t="shared" si="1"/>
        <v>0.28391837449993756</v>
      </c>
      <c r="O18" s="85">
        <f t="shared" si="1"/>
        <v>0.32722501587301589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6"/>
    </row>
    <row r="19" spans="2:35" ht="15.75" customHeight="1" x14ac:dyDescent="0.25">
      <c r="B19" s="79"/>
      <c r="C19" s="80"/>
      <c r="D19" s="81" t="s">
        <v>29</v>
      </c>
      <c r="E19" s="82" t="s">
        <v>30</v>
      </c>
      <c r="F19" s="47">
        <v>5031409</v>
      </c>
      <c r="G19" s="48">
        <v>2212771</v>
      </c>
      <c r="H19" s="47">
        <v>5032009</v>
      </c>
      <c r="I19" s="48">
        <v>2212771</v>
      </c>
      <c r="J19" s="47">
        <v>176850.25</v>
      </c>
      <c r="K19" s="48">
        <v>201139.08</v>
      </c>
      <c r="L19" s="83">
        <f t="shared" si="0"/>
        <v>3.5149249444837417E-2</v>
      </c>
      <c r="M19" s="84">
        <f t="shared" si="0"/>
        <v>9.0899184777819303E-2</v>
      </c>
      <c r="N19" s="83">
        <f t="shared" si="1"/>
        <v>3.5145058365356661E-2</v>
      </c>
      <c r="O19" s="85">
        <f t="shared" si="1"/>
        <v>9.0899184777819303E-2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</row>
    <row r="20" spans="2:35" ht="15.75" customHeight="1" x14ac:dyDescent="0.25">
      <c r="B20" s="79"/>
      <c r="C20" s="80"/>
      <c r="D20" s="81" t="s">
        <v>31</v>
      </c>
      <c r="E20" s="82" t="s">
        <v>32</v>
      </c>
      <c r="F20" s="47">
        <v>707049</v>
      </c>
      <c r="G20" s="48">
        <v>50000</v>
      </c>
      <c r="H20" s="47">
        <v>709349</v>
      </c>
      <c r="I20" s="48">
        <v>50000</v>
      </c>
      <c r="J20" s="47">
        <v>210061.36</v>
      </c>
      <c r="K20" s="48">
        <v>0.9</v>
      </c>
      <c r="L20" s="83">
        <f>J20/F20</f>
        <v>0.29709590141560199</v>
      </c>
      <c r="M20" s="84"/>
      <c r="N20" s="83">
        <f>J20/H20</f>
        <v>0.29613259481580995</v>
      </c>
      <c r="O20" s="8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6"/>
    </row>
    <row r="21" spans="2:35" ht="15.75" customHeight="1" x14ac:dyDescent="0.25">
      <c r="B21" s="79"/>
      <c r="C21" s="80"/>
      <c r="D21" s="81" t="s">
        <v>33</v>
      </c>
      <c r="E21" s="82" t="s">
        <v>34</v>
      </c>
      <c r="F21" s="47">
        <v>25000</v>
      </c>
      <c r="G21" s="48">
        <v>10000</v>
      </c>
      <c r="H21" s="47">
        <v>25000</v>
      </c>
      <c r="I21" s="48">
        <v>10000</v>
      </c>
      <c r="J21" s="47">
        <v>0</v>
      </c>
      <c r="K21" s="48">
        <v>0</v>
      </c>
      <c r="L21" s="83">
        <f>J21/F21</f>
        <v>0</v>
      </c>
      <c r="M21" s="84"/>
      <c r="N21" s="83">
        <f>J21/H21</f>
        <v>0</v>
      </c>
      <c r="O21" s="8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6"/>
    </row>
    <row r="22" spans="2:35" ht="19.5" customHeight="1" x14ac:dyDescent="0.25">
      <c r="B22" s="79"/>
      <c r="C22" s="80"/>
      <c r="D22" s="59" t="s">
        <v>20</v>
      </c>
      <c r="E22" s="59"/>
      <c r="F22" s="60">
        <f t="shared" ref="F22:K22" si="3">SUM(F15:F21)</f>
        <v>9716654</v>
      </c>
      <c r="G22" s="61">
        <f t="shared" si="3"/>
        <v>4887194</v>
      </c>
      <c r="H22" s="60">
        <f t="shared" si="3"/>
        <v>9724354</v>
      </c>
      <c r="I22" s="61">
        <f t="shared" si="3"/>
        <v>4887194</v>
      </c>
      <c r="J22" s="60">
        <f t="shared" si="3"/>
        <v>1499967.9</v>
      </c>
      <c r="K22" s="60">
        <f t="shared" si="3"/>
        <v>918396.06</v>
      </c>
      <c r="L22" s="86">
        <f t="shared" ref="L22:M31" si="4">J22/F22</f>
        <v>0.15437082559490128</v>
      </c>
      <c r="M22" s="87">
        <f t="shared" si="4"/>
        <v>0.18791888760708089</v>
      </c>
      <c r="N22" s="86">
        <f t="shared" ref="N22:O31" si="5">J22/H22</f>
        <v>0.15424859070330019</v>
      </c>
      <c r="O22" s="88">
        <f t="shared" si="5"/>
        <v>0.18791888760708089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6"/>
    </row>
    <row r="23" spans="2:35" ht="19.5" customHeight="1" x14ac:dyDescent="0.25">
      <c r="B23" s="89"/>
      <c r="C23" s="19"/>
      <c r="D23" s="65" t="s">
        <v>15</v>
      </c>
      <c r="E23" s="65"/>
      <c r="F23" s="68">
        <f>F22+G22</f>
        <v>14603848</v>
      </c>
      <c r="G23" s="69"/>
      <c r="H23" s="68">
        <f>H22+I22</f>
        <v>14611548</v>
      </c>
      <c r="I23" s="69"/>
      <c r="J23" s="68">
        <f>J22+K22</f>
        <v>2418363.96</v>
      </c>
      <c r="K23" s="69"/>
      <c r="L23" s="70">
        <f t="shared" si="4"/>
        <v>0.16559772191548419</v>
      </c>
      <c r="M23" s="71"/>
      <c r="N23" s="70">
        <f t="shared" si="5"/>
        <v>0.16551045515505955</v>
      </c>
      <c r="O23" s="72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6"/>
    </row>
    <row r="24" spans="2:35" ht="15.75" x14ac:dyDescent="0.25">
      <c r="B24" s="77">
        <v>6</v>
      </c>
      <c r="C24" s="78" t="s">
        <v>35</v>
      </c>
      <c r="D24" s="45" t="s">
        <v>17</v>
      </c>
      <c r="E24" s="46" t="s">
        <v>18</v>
      </c>
      <c r="F24" s="47">
        <v>740244</v>
      </c>
      <c r="G24" s="48">
        <v>13000</v>
      </c>
      <c r="H24" s="47">
        <v>741440.73</v>
      </c>
      <c r="I24" s="48">
        <v>13000</v>
      </c>
      <c r="J24" s="47">
        <v>167820.37</v>
      </c>
      <c r="K24" s="48">
        <v>0</v>
      </c>
      <c r="L24" s="49">
        <f t="shared" si="4"/>
        <v>0.2267095309114292</v>
      </c>
      <c r="M24" s="50"/>
      <c r="N24" s="49">
        <f t="shared" si="5"/>
        <v>0.22634360807235393</v>
      </c>
      <c r="O24" s="51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6"/>
    </row>
    <row r="25" spans="2:35" ht="15.75" x14ac:dyDescent="0.25">
      <c r="B25" s="79"/>
      <c r="C25" s="80"/>
      <c r="D25" s="81" t="s">
        <v>36</v>
      </c>
      <c r="E25" s="82" t="s">
        <v>37</v>
      </c>
      <c r="F25" s="47">
        <v>120520</v>
      </c>
      <c r="G25" s="48">
        <v>3250000</v>
      </c>
      <c r="H25" s="47">
        <v>121070</v>
      </c>
      <c r="I25" s="48">
        <v>3250000</v>
      </c>
      <c r="J25" s="47">
        <v>15562.59</v>
      </c>
      <c r="K25" s="48">
        <v>1047643.98</v>
      </c>
      <c r="L25" s="83">
        <f t="shared" si="4"/>
        <v>0.12912869233322272</v>
      </c>
      <c r="M25" s="84">
        <f t="shared" si="4"/>
        <v>0.32235199384615382</v>
      </c>
      <c r="N25" s="83">
        <f t="shared" si="5"/>
        <v>0.12854208309242587</v>
      </c>
      <c r="O25" s="85">
        <f t="shared" si="5"/>
        <v>0.32235199384615382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6"/>
    </row>
    <row r="26" spans="2:35" ht="15.75" x14ac:dyDescent="0.25">
      <c r="B26" s="79"/>
      <c r="C26" s="80"/>
      <c r="D26" s="81" t="s">
        <v>38</v>
      </c>
      <c r="E26" s="82" t="s">
        <v>39</v>
      </c>
      <c r="F26" s="47">
        <v>349605</v>
      </c>
      <c r="G26" s="48">
        <v>97000</v>
      </c>
      <c r="H26" s="47">
        <v>350856.52</v>
      </c>
      <c r="I26" s="48">
        <v>97000</v>
      </c>
      <c r="J26" s="47">
        <v>92690.15</v>
      </c>
      <c r="K26" s="48">
        <v>21614.93</v>
      </c>
      <c r="L26" s="83">
        <f t="shared" si="4"/>
        <v>0.265128216129632</v>
      </c>
      <c r="M26" s="84">
        <f t="shared" si="4"/>
        <v>0.22283432989690721</v>
      </c>
      <c r="N26" s="83">
        <f t="shared" si="5"/>
        <v>0.26418249260409921</v>
      </c>
      <c r="O26" s="85">
        <f t="shared" si="5"/>
        <v>0.22283432989690721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6"/>
    </row>
    <row r="27" spans="2:35" ht="15.75" x14ac:dyDescent="0.25">
      <c r="B27" s="79"/>
      <c r="C27" s="80"/>
      <c r="D27" s="81" t="s">
        <v>40</v>
      </c>
      <c r="E27" s="82" t="s">
        <v>41</v>
      </c>
      <c r="F27" s="47">
        <v>375733</v>
      </c>
      <c r="G27" s="48">
        <v>78000</v>
      </c>
      <c r="H27" s="47">
        <v>375882.3</v>
      </c>
      <c r="I27" s="48">
        <v>78000</v>
      </c>
      <c r="J27" s="47">
        <v>115608.02</v>
      </c>
      <c r="K27" s="48">
        <v>12156.23</v>
      </c>
      <c r="L27" s="83">
        <f t="shared" si="4"/>
        <v>0.30768662853675349</v>
      </c>
      <c r="M27" s="84">
        <f t="shared" si="4"/>
        <v>0.15584910256410256</v>
      </c>
      <c r="N27" s="83">
        <f t="shared" si="5"/>
        <v>0.30756441577589583</v>
      </c>
      <c r="O27" s="85">
        <f t="shared" si="5"/>
        <v>0.15584910256410256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2:35" ht="15.75" x14ac:dyDescent="0.25">
      <c r="B28" s="79"/>
      <c r="C28" s="80"/>
      <c r="D28" s="81" t="s">
        <v>42</v>
      </c>
      <c r="E28" s="82" t="s">
        <v>43</v>
      </c>
      <c r="F28" s="47">
        <v>3660122</v>
      </c>
      <c r="G28" s="48">
        <v>29825022</v>
      </c>
      <c r="H28" s="47">
        <v>3661233.86</v>
      </c>
      <c r="I28" s="48">
        <v>29825022</v>
      </c>
      <c r="J28" s="47">
        <v>632087.93999999994</v>
      </c>
      <c r="K28" s="48">
        <v>3399492.5</v>
      </c>
      <c r="L28" s="83">
        <f t="shared" si="4"/>
        <v>0.17269586642193893</v>
      </c>
      <c r="M28" s="84">
        <f t="shared" si="4"/>
        <v>0.11398122355115112</v>
      </c>
      <c r="N28" s="83">
        <f t="shared" si="5"/>
        <v>0.17264342136287356</v>
      </c>
      <c r="O28" s="85">
        <f t="shared" si="5"/>
        <v>0.11398122355115112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5" ht="15.75" x14ac:dyDescent="0.25">
      <c r="B29" s="79"/>
      <c r="C29" s="80"/>
      <c r="D29" s="81" t="s">
        <v>44</v>
      </c>
      <c r="E29" s="82" t="s">
        <v>45</v>
      </c>
      <c r="F29" s="47">
        <v>178330</v>
      </c>
      <c r="G29" s="48">
        <v>14805000</v>
      </c>
      <c r="H29" s="47">
        <v>178453.6</v>
      </c>
      <c r="I29" s="48">
        <v>14805000</v>
      </c>
      <c r="J29" s="47">
        <v>42462.33</v>
      </c>
      <c r="K29" s="48">
        <v>18360.310000000001</v>
      </c>
      <c r="L29" s="83">
        <f t="shared" si="4"/>
        <v>0.2381109740368979</v>
      </c>
      <c r="M29" s="90">
        <f>K29/G29</f>
        <v>1.2401425194191152E-3</v>
      </c>
      <c r="N29" s="83">
        <f t="shared" si="5"/>
        <v>0.23794605432448548</v>
      </c>
      <c r="O29" s="91">
        <f>K29/I29</f>
        <v>1.2401425194191152E-3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6"/>
    </row>
    <row r="30" spans="2:35" ht="15.75" x14ac:dyDescent="0.25">
      <c r="B30" s="79"/>
      <c r="C30" s="80"/>
      <c r="D30" s="81" t="s">
        <v>46</v>
      </c>
      <c r="E30" s="82" t="s">
        <v>47</v>
      </c>
      <c r="F30" s="47">
        <v>537500</v>
      </c>
      <c r="G30" s="48">
        <v>5542702</v>
      </c>
      <c r="H30" s="47">
        <v>537500</v>
      </c>
      <c r="I30" s="48">
        <v>5542702</v>
      </c>
      <c r="J30" s="47">
        <v>166233.96</v>
      </c>
      <c r="K30" s="48">
        <v>286802.84999999998</v>
      </c>
      <c r="L30" s="83">
        <f t="shared" si="4"/>
        <v>0.30927248372093019</v>
      </c>
      <c r="M30" s="84">
        <f t="shared" si="4"/>
        <v>5.1744230521503766E-2</v>
      </c>
      <c r="N30" s="83">
        <f t="shared" si="5"/>
        <v>0.30927248372093019</v>
      </c>
      <c r="O30" s="85">
        <f t="shared" si="5"/>
        <v>5.1744230521503766E-2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6"/>
    </row>
    <row r="31" spans="2:35" ht="15.75" x14ac:dyDescent="0.25">
      <c r="B31" s="79"/>
      <c r="C31" s="80"/>
      <c r="D31" s="81" t="s">
        <v>48</v>
      </c>
      <c r="E31" s="82" t="s">
        <v>49</v>
      </c>
      <c r="F31" s="47">
        <v>25550</v>
      </c>
      <c r="G31" s="48">
        <v>2000</v>
      </c>
      <c r="H31" s="47">
        <v>25706</v>
      </c>
      <c r="I31" s="48">
        <v>2000</v>
      </c>
      <c r="J31" s="47">
        <v>11153.35</v>
      </c>
      <c r="K31" s="48">
        <v>0</v>
      </c>
      <c r="L31" s="83">
        <f t="shared" si="4"/>
        <v>0.43653033268101765</v>
      </c>
      <c r="M31" s="84"/>
      <c r="N31" s="83">
        <f t="shared" si="5"/>
        <v>0.43388119505173889</v>
      </c>
      <c r="O31" s="8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5" ht="15.75" x14ac:dyDescent="0.25">
      <c r="B32" s="79"/>
      <c r="C32" s="80"/>
      <c r="D32" s="81" t="s">
        <v>50</v>
      </c>
      <c r="E32" s="82" t="s">
        <v>51</v>
      </c>
      <c r="F32" s="47">
        <v>0</v>
      </c>
      <c r="G32" s="48">
        <v>70000</v>
      </c>
      <c r="H32" s="47">
        <v>0</v>
      </c>
      <c r="I32" s="48">
        <v>70000</v>
      </c>
      <c r="J32" s="47">
        <v>0</v>
      </c>
      <c r="K32" s="48">
        <v>0</v>
      </c>
      <c r="L32" s="83"/>
      <c r="M32" s="84"/>
      <c r="N32" s="83"/>
      <c r="O32" s="8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6"/>
    </row>
    <row r="33" spans="2:35" ht="15.75" x14ac:dyDescent="0.25">
      <c r="B33" s="79"/>
      <c r="C33" s="80"/>
      <c r="D33" s="81" t="s">
        <v>52</v>
      </c>
      <c r="E33" s="82" t="s">
        <v>53</v>
      </c>
      <c r="F33" s="47">
        <v>97973</v>
      </c>
      <c r="G33" s="48">
        <v>104000</v>
      </c>
      <c r="H33" s="47">
        <v>98044</v>
      </c>
      <c r="I33" s="48">
        <v>104000</v>
      </c>
      <c r="J33" s="47">
        <v>24569.83</v>
      </c>
      <c r="K33" s="48">
        <v>14962.22</v>
      </c>
      <c r="L33" s="83">
        <f t="shared" ref="L33:M35" si="6">J33/F33</f>
        <v>0.25078164392230512</v>
      </c>
      <c r="M33" s="84">
        <f t="shared" si="6"/>
        <v>0.14386749999999998</v>
      </c>
      <c r="N33" s="83">
        <f t="shared" ref="N33:O48" si="7">J33/H33</f>
        <v>0.25060003671820819</v>
      </c>
      <c r="O33" s="85">
        <f t="shared" si="7"/>
        <v>0.14386749999999998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6"/>
    </row>
    <row r="34" spans="2:35" ht="15.75" x14ac:dyDescent="0.25">
      <c r="B34" s="79"/>
      <c r="C34" s="80"/>
      <c r="D34" s="81" t="s">
        <v>54</v>
      </c>
      <c r="E34" s="82" t="s">
        <v>55</v>
      </c>
      <c r="F34" s="47">
        <v>620470</v>
      </c>
      <c r="G34" s="48">
        <v>13539610</v>
      </c>
      <c r="H34" s="47">
        <v>620560</v>
      </c>
      <c r="I34" s="48">
        <v>13539610</v>
      </c>
      <c r="J34" s="47">
        <v>61764.7</v>
      </c>
      <c r="K34" s="48">
        <v>2631986.5299999998</v>
      </c>
      <c r="L34" s="83">
        <f t="shared" si="6"/>
        <v>9.9545022321788315E-2</v>
      </c>
      <c r="M34" s="84">
        <f t="shared" si="6"/>
        <v>0.19439160581434767</v>
      </c>
      <c r="N34" s="83">
        <f t="shared" si="7"/>
        <v>9.9530585277813582E-2</v>
      </c>
      <c r="O34" s="85">
        <f t="shared" si="7"/>
        <v>0.19439160581434767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6"/>
    </row>
    <row r="35" spans="2:35" ht="18" customHeight="1" x14ac:dyDescent="0.25">
      <c r="B35" s="79"/>
      <c r="C35" s="80"/>
      <c r="D35" s="59" t="s">
        <v>20</v>
      </c>
      <c r="E35" s="59"/>
      <c r="F35" s="92">
        <f>SUM(F24:F34)</f>
        <v>6706047</v>
      </c>
      <c r="G35" s="92">
        <f t="shared" ref="G35:K35" si="8">SUM(G24:G34)</f>
        <v>67326334</v>
      </c>
      <c r="H35" s="92">
        <f t="shared" si="8"/>
        <v>6710747.0099999998</v>
      </c>
      <c r="I35" s="92">
        <f t="shared" si="8"/>
        <v>67326334</v>
      </c>
      <c r="J35" s="92">
        <f t="shared" si="8"/>
        <v>1329953.24</v>
      </c>
      <c r="K35" s="92">
        <f t="shared" si="8"/>
        <v>7433019.5499999989</v>
      </c>
      <c r="L35" s="62">
        <f t="shared" si="6"/>
        <v>0.19832149103637359</v>
      </c>
      <c r="M35" s="63">
        <f t="shared" si="6"/>
        <v>0.11040285588696985</v>
      </c>
      <c r="N35" s="62">
        <f t="shared" si="7"/>
        <v>0.19818259249203912</v>
      </c>
      <c r="O35" s="64">
        <f t="shared" si="7"/>
        <v>0.11040285588696985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6"/>
    </row>
    <row r="36" spans="2:35" ht="15.75" x14ac:dyDescent="0.25">
      <c r="B36" s="89"/>
      <c r="C36" s="19"/>
      <c r="D36" s="65" t="s">
        <v>15</v>
      </c>
      <c r="E36" s="65"/>
      <c r="F36" s="68">
        <f>F35+G35</f>
        <v>74032381</v>
      </c>
      <c r="G36" s="69"/>
      <c r="H36" s="68">
        <f>H35+I35</f>
        <v>74037081.010000005</v>
      </c>
      <c r="I36" s="69"/>
      <c r="J36" s="68">
        <f>J35+K35</f>
        <v>8762972.7899999991</v>
      </c>
      <c r="K36" s="69"/>
      <c r="L36" s="70">
        <f>J36/F36</f>
        <v>0.11836675616309029</v>
      </c>
      <c r="M36" s="71"/>
      <c r="N36" s="70">
        <f t="shared" si="7"/>
        <v>0.11835924202382325</v>
      </c>
      <c r="O36" s="72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6"/>
    </row>
    <row r="37" spans="2:35" ht="15.75" x14ac:dyDescent="0.25">
      <c r="B37" s="93">
        <v>10</v>
      </c>
      <c r="C37" s="78" t="s">
        <v>56</v>
      </c>
      <c r="D37" s="54" t="s">
        <v>17</v>
      </c>
      <c r="E37" s="94" t="s">
        <v>18</v>
      </c>
      <c r="F37" s="47">
        <v>1020930</v>
      </c>
      <c r="G37" s="48">
        <v>538000</v>
      </c>
      <c r="H37" s="47">
        <v>1022371.88</v>
      </c>
      <c r="I37" s="48">
        <v>538000</v>
      </c>
      <c r="J37" s="47">
        <v>270982.95</v>
      </c>
      <c r="K37" s="48">
        <v>83829.02</v>
      </c>
      <c r="L37" s="49">
        <f>J37/F37</f>
        <v>0.26542755135023949</v>
      </c>
      <c r="M37" s="50">
        <f t="shared" ref="L37:M51" si="9">K37/G37</f>
        <v>0.15581602230483271</v>
      </c>
      <c r="N37" s="49">
        <f t="shared" si="7"/>
        <v>0.26505321136179921</v>
      </c>
      <c r="O37" s="51">
        <f>K37/I37</f>
        <v>0.15581602230483271</v>
      </c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</row>
    <row r="38" spans="2:35" ht="15.75" x14ac:dyDescent="0.25">
      <c r="B38" s="95"/>
      <c r="C38" s="80"/>
      <c r="D38" s="54" t="s">
        <v>13</v>
      </c>
      <c r="E38" s="94" t="s">
        <v>57</v>
      </c>
      <c r="F38" s="47">
        <v>718940</v>
      </c>
      <c r="G38" s="48">
        <v>300000</v>
      </c>
      <c r="H38" s="47">
        <v>719640</v>
      </c>
      <c r="I38" s="48">
        <v>300000</v>
      </c>
      <c r="J38" s="47">
        <v>137377.15</v>
      </c>
      <c r="K38" s="48">
        <v>0</v>
      </c>
      <c r="L38" s="96">
        <f t="shared" si="9"/>
        <v>0.19108291373410854</v>
      </c>
      <c r="M38" s="97"/>
      <c r="N38" s="96">
        <f t="shared" si="7"/>
        <v>0.19089704574509475</v>
      </c>
      <c r="O38" s="98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6"/>
    </row>
    <row r="39" spans="2:35" ht="15.75" x14ac:dyDescent="0.25">
      <c r="B39" s="95"/>
      <c r="C39" s="80"/>
      <c r="D39" s="54" t="s">
        <v>58</v>
      </c>
      <c r="E39" s="94" t="s">
        <v>59</v>
      </c>
      <c r="F39" s="47">
        <v>604000</v>
      </c>
      <c r="G39" s="48">
        <v>100000</v>
      </c>
      <c r="H39" s="47">
        <v>584184.22</v>
      </c>
      <c r="I39" s="48">
        <v>97409.3</v>
      </c>
      <c r="J39" s="47">
        <v>126537.49</v>
      </c>
      <c r="K39" s="48">
        <v>0</v>
      </c>
      <c r="L39" s="96">
        <f t="shared" si="9"/>
        <v>0.20949915562913909</v>
      </c>
      <c r="M39" s="97"/>
      <c r="N39" s="96">
        <f t="shared" si="7"/>
        <v>0.21660545709365447</v>
      </c>
      <c r="O39" s="98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6"/>
    </row>
    <row r="40" spans="2:35" ht="15.75" x14ac:dyDescent="0.25">
      <c r="B40" s="95"/>
      <c r="C40" s="80"/>
      <c r="D40" s="54" t="s">
        <v>60</v>
      </c>
      <c r="E40" s="94" t="s">
        <v>61</v>
      </c>
      <c r="F40" s="47">
        <v>2857634</v>
      </c>
      <c r="G40" s="48">
        <v>83000</v>
      </c>
      <c r="H40" s="47">
        <v>2860834</v>
      </c>
      <c r="I40" s="48">
        <v>83000</v>
      </c>
      <c r="J40" s="47">
        <v>800700.04</v>
      </c>
      <c r="K40" s="48">
        <v>0</v>
      </c>
      <c r="L40" s="96">
        <f t="shared" si="9"/>
        <v>0.28019684816180102</v>
      </c>
      <c r="M40" s="97"/>
      <c r="N40" s="96">
        <f t="shared" si="7"/>
        <v>0.27988343259343257</v>
      </c>
      <c r="O40" s="98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6"/>
    </row>
    <row r="41" spans="2:35" ht="15.75" x14ac:dyDescent="0.25">
      <c r="B41" s="95"/>
      <c r="C41" s="80"/>
      <c r="D41" s="54" t="s">
        <v>62</v>
      </c>
      <c r="E41" s="94" t="s">
        <v>63</v>
      </c>
      <c r="F41" s="47">
        <v>4310773</v>
      </c>
      <c r="G41" s="48">
        <v>329220</v>
      </c>
      <c r="H41" s="47">
        <v>4313123</v>
      </c>
      <c r="I41" s="48">
        <v>329220</v>
      </c>
      <c r="J41" s="47">
        <v>1241806.31</v>
      </c>
      <c r="K41" s="48">
        <v>24373.24</v>
      </c>
      <c r="L41" s="96">
        <f t="shared" si="9"/>
        <v>0.28807044815396221</v>
      </c>
      <c r="M41" s="97">
        <f t="shared" si="9"/>
        <v>7.4033290808577859E-2</v>
      </c>
      <c r="N41" s="96">
        <f t="shared" si="7"/>
        <v>0.28791349330867683</v>
      </c>
      <c r="O41" s="98">
        <f>K41/I41</f>
        <v>7.4033290808577859E-2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6"/>
    </row>
    <row r="42" spans="2:35" ht="15.75" x14ac:dyDescent="0.25">
      <c r="B42" s="95"/>
      <c r="C42" s="80"/>
      <c r="D42" s="54" t="s">
        <v>64</v>
      </c>
      <c r="E42" s="94" t="s">
        <v>65</v>
      </c>
      <c r="F42" s="47">
        <v>195590</v>
      </c>
      <c r="G42" s="48">
        <v>2000</v>
      </c>
      <c r="H42" s="47">
        <v>195940</v>
      </c>
      <c r="I42" s="48">
        <v>2000</v>
      </c>
      <c r="J42" s="47">
        <v>53049.98</v>
      </c>
      <c r="K42" s="48">
        <v>450</v>
      </c>
      <c r="L42" s="96">
        <f t="shared" si="9"/>
        <v>0.27123053325834656</v>
      </c>
      <c r="M42" s="97">
        <f t="shared" si="9"/>
        <v>0.22500000000000001</v>
      </c>
      <c r="N42" s="96">
        <f t="shared" si="7"/>
        <v>0.27074604470756358</v>
      </c>
      <c r="O42" s="98">
        <f>K42/I42</f>
        <v>0.22500000000000001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6"/>
    </row>
    <row r="43" spans="2:35" ht="15.75" x14ac:dyDescent="0.25">
      <c r="B43" s="95"/>
      <c r="C43" s="80"/>
      <c r="D43" s="59" t="s">
        <v>20</v>
      </c>
      <c r="E43" s="59"/>
      <c r="F43" s="92">
        <f t="shared" ref="F43:K43" si="10">SUM(F37:F42)</f>
        <v>9707867</v>
      </c>
      <c r="G43" s="99">
        <f t="shared" si="10"/>
        <v>1352220</v>
      </c>
      <c r="H43" s="92">
        <f t="shared" si="10"/>
        <v>9696093.0999999996</v>
      </c>
      <c r="I43" s="99">
        <f t="shared" si="10"/>
        <v>1349629.3</v>
      </c>
      <c r="J43" s="92">
        <f t="shared" si="10"/>
        <v>2630453.92</v>
      </c>
      <c r="K43" s="99">
        <f t="shared" si="10"/>
        <v>108652.26000000001</v>
      </c>
      <c r="L43" s="62">
        <f t="shared" si="9"/>
        <v>0.27096105869600395</v>
      </c>
      <c r="M43" s="63">
        <f>K43/G43</f>
        <v>8.0351022762568225E-2</v>
      </c>
      <c r="N43" s="62">
        <f t="shared" si="7"/>
        <v>0.27129008486933776</v>
      </c>
      <c r="O43" s="64">
        <f>K43/I43</f>
        <v>8.050526170408423E-2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6"/>
    </row>
    <row r="44" spans="2:35" ht="16.5" customHeight="1" x14ac:dyDescent="0.25">
      <c r="B44" s="100"/>
      <c r="C44" s="19"/>
      <c r="D44" s="65" t="s">
        <v>15</v>
      </c>
      <c r="E44" s="65"/>
      <c r="F44" s="68">
        <f>F43+G43</f>
        <v>11060087</v>
      </c>
      <c r="G44" s="69"/>
      <c r="H44" s="68">
        <f>H43+I43</f>
        <v>11045722.4</v>
      </c>
      <c r="I44" s="69"/>
      <c r="J44" s="68">
        <f>J43+K43</f>
        <v>2739106.1799999997</v>
      </c>
      <c r="K44" s="69"/>
      <c r="L44" s="70">
        <f t="shared" si="9"/>
        <v>0.24765683850407322</v>
      </c>
      <c r="M44" s="71"/>
      <c r="N44" s="70">
        <f t="shared" si="7"/>
        <v>0.24797890810654444</v>
      </c>
      <c r="O44" s="72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6"/>
    </row>
    <row r="45" spans="2:35" ht="15.75" x14ac:dyDescent="0.25">
      <c r="B45" s="93">
        <v>11</v>
      </c>
      <c r="C45" s="78" t="s">
        <v>66</v>
      </c>
      <c r="D45" s="54" t="s">
        <v>17</v>
      </c>
      <c r="E45" s="94" t="s">
        <v>18</v>
      </c>
      <c r="F45" s="47">
        <v>1095200</v>
      </c>
      <c r="G45" s="48">
        <v>55000</v>
      </c>
      <c r="H45" s="47">
        <v>1096841.8799999999</v>
      </c>
      <c r="I45" s="48">
        <v>55000</v>
      </c>
      <c r="J45" s="47">
        <v>331902.58</v>
      </c>
      <c r="K45" s="48">
        <v>0</v>
      </c>
      <c r="L45" s="96">
        <f t="shared" si="9"/>
        <v>0.30305202702702705</v>
      </c>
      <c r="M45" s="97"/>
      <c r="N45" s="96">
        <f t="shared" si="7"/>
        <v>0.3025983836430462</v>
      </c>
      <c r="O45" s="98">
        <f>K45/I45</f>
        <v>0</v>
      </c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6"/>
    </row>
    <row r="46" spans="2:35" ht="15.75" x14ac:dyDescent="0.25">
      <c r="B46" s="95"/>
      <c r="C46" s="80"/>
      <c r="D46" s="54" t="s">
        <v>67</v>
      </c>
      <c r="E46" s="94" t="s">
        <v>68</v>
      </c>
      <c r="F46" s="47">
        <v>412100</v>
      </c>
      <c r="G46" s="48">
        <v>220000</v>
      </c>
      <c r="H46" s="47">
        <v>812200</v>
      </c>
      <c r="I46" s="48">
        <v>220000</v>
      </c>
      <c r="J46" s="47">
        <v>492386.25</v>
      </c>
      <c r="K46" s="48">
        <v>0</v>
      </c>
      <c r="L46" s="96">
        <f t="shared" si="9"/>
        <v>1.1948222518806115</v>
      </c>
      <c r="M46" s="97"/>
      <c r="N46" s="96">
        <f t="shared" si="7"/>
        <v>0.60623768776163511</v>
      </c>
      <c r="O46" s="98">
        <f t="shared" si="7"/>
        <v>0</v>
      </c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6"/>
    </row>
    <row r="47" spans="2:35" ht="15.75" x14ac:dyDescent="0.25">
      <c r="B47" s="95"/>
      <c r="C47" s="80"/>
      <c r="D47" s="54" t="s">
        <v>69</v>
      </c>
      <c r="E47" s="94" t="s">
        <v>70</v>
      </c>
      <c r="F47" s="47">
        <v>32735397</v>
      </c>
      <c r="G47" s="48">
        <v>1537000</v>
      </c>
      <c r="H47" s="47">
        <v>32777397</v>
      </c>
      <c r="I47" s="48">
        <v>1537000</v>
      </c>
      <c r="J47" s="47">
        <v>10928492.17</v>
      </c>
      <c r="K47" s="48">
        <v>121766.43</v>
      </c>
      <c r="L47" s="96">
        <f t="shared" si="9"/>
        <v>0.33384327582769197</v>
      </c>
      <c r="M47" s="97">
        <f t="shared" si="9"/>
        <v>7.9223441769681199E-2</v>
      </c>
      <c r="N47" s="96">
        <f t="shared" si="7"/>
        <v>0.33341549879631993</v>
      </c>
      <c r="O47" s="98">
        <f t="shared" si="7"/>
        <v>7.9223441769681199E-2</v>
      </c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6"/>
    </row>
    <row r="48" spans="2:35" ht="15.75" x14ac:dyDescent="0.25">
      <c r="B48" s="95"/>
      <c r="C48" s="80"/>
      <c r="D48" s="54" t="s">
        <v>71</v>
      </c>
      <c r="E48" s="94" t="s">
        <v>72</v>
      </c>
      <c r="F48" s="47">
        <v>10082000</v>
      </c>
      <c r="G48" s="48">
        <v>1362000</v>
      </c>
      <c r="H48" s="47">
        <v>10094000</v>
      </c>
      <c r="I48" s="48">
        <v>1362000</v>
      </c>
      <c r="J48" s="47">
        <v>2873204.43</v>
      </c>
      <c r="K48" s="48">
        <v>81808.84</v>
      </c>
      <c r="L48" s="96">
        <f t="shared" si="9"/>
        <v>0.28498357766316207</v>
      </c>
      <c r="M48" s="97">
        <f t="shared" si="9"/>
        <v>6.0065227606461082E-2</v>
      </c>
      <c r="N48" s="96">
        <f t="shared" si="7"/>
        <v>0.28464478204874183</v>
      </c>
      <c r="O48" s="98">
        <f t="shared" si="7"/>
        <v>6.0065227606461082E-2</v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6"/>
    </row>
    <row r="49" spans="2:35" ht="15.75" x14ac:dyDescent="0.25">
      <c r="B49" s="95"/>
      <c r="C49" s="80"/>
      <c r="D49" s="54" t="s">
        <v>73</v>
      </c>
      <c r="E49" s="94" t="s">
        <v>74</v>
      </c>
      <c r="F49" s="47">
        <v>11550000</v>
      </c>
      <c r="G49" s="48">
        <v>1480000</v>
      </c>
      <c r="H49" s="47">
        <v>13452739.34</v>
      </c>
      <c r="I49" s="48">
        <v>1480000</v>
      </c>
      <c r="J49" s="47">
        <v>3912444.34</v>
      </c>
      <c r="K49" s="48">
        <v>36360.29</v>
      </c>
      <c r="L49" s="96">
        <f t="shared" si="9"/>
        <v>0.33873976969696967</v>
      </c>
      <c r="M49" s="97">
        <f t="shared" si="9"/>
        <v>2.4567763513513516E-2</v>
      </c>
      <c r="N49" s="96">
        <f t="shared" ref="N49:O64" si="11">J49/H49</f>
        <v>0.29082882237722746</v>
      </c>
      <c r="O49" s="98">
        <f t="shared" si="11"/>
        <v>2.4567763513513516E-2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6"/>
    </row>
    <row r="50" spans="2:35" ht="15.75" x14ac:dyDescent="0.25">
      <c r="B50" s="95"/>
      <c r="C50" s="80"/>
      <c r="D50" s="54" t="s">
        <v>75</v>
      </c>
      <c r="E50" s="94" t="s">
        <v>76</v>
      </c>
      <c r="F50" s="47">
        <v>841400</v>
      </c>
      <c r="G50" s="48">
        <v>650000</v>
      </c>
      <c r="H50" s="47">
        <v>1170153.03</v>
      </c>
      <c r="I50" s="48">
        <v>650000</v>
      </c>
      <c r="J50" s="47">
        <v>98774.24</v>
      </c>
      <c r="K50" s="48">
        <v>145591.65</v>
      </c>
      <c r="L50" s="96">
        <f t="shared" si="9"/>
        <v>0.11739272640836701</v>
      </c>
      <c r="M50" s="97">
        <f t="shared" si="9"/>
        <v>0.22398715384615384</v>
      </c>
      <c r="N50" s="96">
        <f t="shared" si="11"/>
        <v>8.4411386773916228E-2</v>
      </c>
      <c r="O50" s="98">
        <f t="shared" si="11"/>
        <v>0.22398715384615384</v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6"/>
    </row>
    <row r="51" spans="2:35" ht="15.75" x14ac:dyDescent="0.25">
      <c r="B51" s="95"/>
      <c r="C51" s="80"/>
      <c r="D51" s="59" t="s">
        <v>20</v>
      </c>
      <c r="E51" s="59"/>
      <c r="F51" s="92">
        <f t="shared" ref="F51:K51" si="12">SUM(F45:F50)</f>
        <v>56716097</v>
      </c>
      <c r="G51" s="99">
        <f t="shared" si="12"/>
        <v>5304000</v>
      </c>
      <c r="H51" s="92">
        <f t="shared" si="12"/>
        <v>59403331.25</v>
      </c>
      <c r="I51" s="99">
        <f t="shared" si="12"/>
        <v>5304000</v>
      </c>
      <c r="J51" s="92">
        <f t="shared" si="12"/>
        <v>18637204.009999998</v>
      </c>
      <c r="K51" s="99">
        <f t="shared" si="12"/>
        <v>385527.20999999996</v>
      </c>
      <c r="L51" s="62">
        <f t="shared" si="9"/>
        <v>0.32860519316059422</v>
      </c>
      <c r="M51" s="63">
        <f t="shared" si="9"/>
        <v>7.2686125565610854E-2</v>
      </c>
      <c r="N51" s="62">
        <f>J51/H51</f>
        <v>0.31374004820647156</v>
      </c>
      <c r="O51" s="64">
        <f>K51/I51</f>
        <v>7.2686125565610854E-2</v>
      </c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6"/>
    </row>
    <row r="52" spans="2:35" ht="15.75" x14ac:dyDescent="0.25">
      <c r="B52" s="100"/>
      <c r="C52" s="19"/>
      <c r="D52" s="65" t="s">
        <v>15</v>
      </c>
      <c r="E52" s="65"/>
      <c r="F52" s="68">
        <f>F51+G51</f>
        <v>62020097</v>
      </c>
      <c r="G52" s="69"/>
      <c r="H52" s="68">
        <f>H51+I51</f>
        <v>64707331.25</v>
      </c>
      <c r="I52" s="69"/>
      <c r="J52" s="68">
        <f>J51+K51</f>
        <v>19022731.219999999</v>
      </c>
      <c r="K52" s="69"/>
      <c r="L52" s="70">
        <f>J52/F52</f>
        <v>0.30671882406117484</v>
      </c>
      <c r="M52" s="71"/>
      <c r="N52" s="70">
        <f>J52/H52</f>
        <v>0.29398108147135182</v>
      </c>
      <c r="O52" s="72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6"/>
    </row>
    <row r="53" spans="2:35" ht="15.75" customHeight="1" x14ac:dyDescent="0.25">
      <c r="B53" s="95">
        <v>12</v>
      </c>
      <c r="C53" s="80" t="s">
        <v>77</v>
      </c>
      <c r="D53" s="54" t="s">
        <v>17</v>
      </c>
      <c r="E53" s="94" t="s">
        <v>18</v>
      </c>
      <c r="F53" s="47">
        <v>446979</v>
      </c>
      <c r="G53" s="48">
        <v>80000</v>
      </c>
      <c r="H53" s="47">
        <v>448387.87</v>
      </c>
      <c r="I53" s="48">
        <v>80000</v>
      </c>
      <c r="J53" s="47">
        <v>203885.21</v>
      </c>
      <c r="K53" s="48">
        <v>0</v>
      </c>
      <c r="L53" s="96">
        <f>J53/F53</f>
        <v>0.45614046744925374</v>
      </c>
      <c r="M53" s="97"/>
      <c r="N53" s="96">
        <f>J53/H53</f>
        <v>0.45470723817751801</v>
      </c>
      <c r="O53" s="98">
        <f>K53/I53</f>
        <v>0</v>
      </c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6"/>
    </row>
    <row r="54" spans="2:35" ht="15.75" customHeight="1" x14ac:dyDescent="0.25">
      <c r="B54" s="95"/>
      <c r="C54" s="80"/>
      <c r="D54" s="54" t="s">
        <v>62</v>
      </c>
      <c r="E54" s="94" t="s">
        <v>78</v>
      </c>
      <c r="F54" s="47">
        <v>299388</v>
      </c>
      <c r="G54" s="48">
        <v>50000</v>
      </c>
      <c r="H54" s="47">
        <v>299488</v>
      </c>
      <c r="I54" s="48">
        <v>50000</v>
      </c>
      <c r="J54" s="47">
        <v>40593.019999999997</v>
      </c>
      <c r="K54" s="48">
        <v>0</v>
      </c>
      <c r="L54" s="96"/>
      <c r="M54" s="97"/>
      <c r="N54" s="96">
        <f t="shared" si="11"/>
        <v>0.13554139064002563</v>
      </c>
      <c r="O54" s="98">
        <f t="shared" si="11"/>
        <v>0</v>
      </c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6"/>
    </row>
    <row r="55" spans="2:35" ht="15.75" customHeight="1" x14ac:dyDescent="0.25">
      <c r="B55" s="95"/>
      <c r="C55" s="80"/>
      <c r="D55" s="54" t="s">
        <v>79</v>
      </c>
      <c r="E55" s="94" t="s">
        <v>80</v>
      </c>
      <c r="F55" s="47">
        <v>449619</v>
      </c>
      <c r="G55" s="48">
        <v>62000</v>
      </c>
      <c r="H55" s="47">
        <v>449992</v>
      </c>
      <c r="I55" s="48">
        <v>62000</v>
      </c>
      <c r="J55" s="47">
        <v>98999.62</v>
      </c>
      <c r="K55" s="48">
        <v>36112.83</v>
      </c>
      <c r="L55" s="96">
        <f t="shared" ref="L55:M64" si="13">J55/F55</f>
        <v>0.22018557934606856</v>
      </c>
      <c r="M55" s="97">
        <f t="shared" si="13"/>
        <v>0.58246500000000001</v>
      </c>
      <c r="N55" s="96">
        <f t="shared" si="11"/>
        <v>0.22000306672118614</v>
      </c>
      <c r="O55" s="98">
        <f t="shared" si="11"/>
        <v>0.58246500000000001</v>
      </c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6"/>
    </row>
    <row r="56" spans="2:35" ht="15.75" customHeight="1" x14ac:dyDescent="0.25">
      <c r="B56" s="95"/>
      <c r="C56" s="80"/>
      <c r="D56" s="54" t="s">
        <v>81</v>
      </c>
      <c r="E56" s="101" t="s">
        <v>82</v>
      </c>
      <c r="F56" s="47">
        <v>377922</v>
      </c>
      <c r="G56" s="48">
        <v>12000</v>
      </c>
      <c r="H56" s="47">
        <v>378822</v>
      </c>
      <c r="I56" s="48">
        <v>12000</v>
      </c>
      <c r="J56" s="47">
        <v>134163.60999999999</v>
      </c>
      <c r="K56" s="48">
        <v>0</v>
      </c>
      <c r="L56" s="96">
        <f t="shared" si="13"/>
        <v>0.35500343986325217</v>
      </c>
      <c r="M56" s="97"/>
      <c r="N56" s="96">
        <f t="shared" si="11"/>
        <v>0.35416002766470794</v>
      </c>
      <c r="O56" s="98">
        <f t="shared" si="11"/>
        <v>0</v>
      </c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6"/>
    </row>
    <row r="57" spans="2:35" ht="15.75" customHeight="1" x14ac:dyDescent="0.25">
      <c r="B57" s="95"/>
      <c r="C57" s="80"/>
      <c r="D57" s="54" t="s">
        <v>83</v>
      </c>
      <c r="E57" s="94" t="s">
        <v>84</v>
      </c>
      <c r="F57" s="47">
        <v>260984</v>
      </c>
      <c r="G57" s="48">
        <v>22000</v>
      </c>
      <c r="H57" s="47">
        <v>261384</v>
      </c>
      <c r="I57" s="48">
        <v>22000</v>
      </c>
      <c r="J57" s="47">
        <v>80912.89</v>
      </c>
      <c r="K57" s="48">
        <v>0</v>
      </c>
      <c r="L57" s="96">
        <f t="shared" si="13"/>
        <v>0.31003007847224351</v>
      </c>
      <c r="M57" s="97"/>
      <c r="N57" s="96">
        <f t="shared" si="11"/>
        <v>0.30955563462185903</v>
      </c>
      <c r="O57" s="98">
        <f t="shared" si="11"/>
        <v>0</v>
      </c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6"/>
    </row>
    <row r="58" spans="2:35" ht="15.75" customHeight="1" x14ac:dyDescent="0.25">
      <c r="B58" s="95"/>
      <c r="C58" s="80"/>
      <c r="D58" s="54" t="s">
        <v>85</v>
      </c>
      <c r="E58" s="94" t="s">
        <v>86</v>
      </c>
      <c r="F58" s="47">
        <v>745000</v>
      </c>
      <c r="G58" s="48">
        <v>550000</v>
      </c>
      <c r="H58" s="47">
        <v>745000</v>
      </c>
      <c r="I58" s="48">
        <v>550000</v>
      </c>
      <c r="J58" s="47">
        <v>142382.31</v>
      </c>
      <c r="K58" s="48">
        <v>1682.23</v>
      </c>
      <c r="L58" s="96">
        <f t="shared" si="13"/>
        <v>0.19111719463087248</v>
      </c>
      <c r="M58" s="102">
        <f>K58/G58</f>
        <v>3.0585999999999999E-3</v>
      </c>
      <c r="N58" s="96">
        <f t="shared" si="11"/>
        <v>0.19111719463087248</v>
      </c>
      <c r="O58" s="103">
        <f t="shared" si="11"/>
        <v>3.0585999999999999E-3</v>
      </c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6"/>
    </row>
    <row r="59" spans="2:35" ht="15.75" customHeight="1" x14ac:dyDescent="0.25">
      <c r="B59" s="95"/>
      <c r="C59" s="80"/>
      <c r="D59" s="54" t="s">
        <v>87</v>
      </c>
      <c r="E59" s="94" t="s">
        <v>88</v>
      </c>
      <c r="F59" s="47">
        <v>846878</v>
      </c>
      <c r="G59" s="48">
        <v>272500</v>
      </c>
      <c r="H59" s="47">
        <v>848381</v>
      </c>
      <c r="I59" s="48">
        <v>272500</v>
      </c>
      <c r="J59" s="47">
        <v>201805.58</v>
      </c>
      <c r="K59" s="48">
        <v>978.6</v>
      </c>
      <c r="L59" s="96">
        <f t="shared" si="13"/>
        <v>0.23829356766854257</v>
      </c>
      <c r="M59" s="102">
        <f>K59/G59</f>
        <v>3.5911926605504589E-3</v>
      </c>
      <c r="N59" s="96">
        <f t="shared" si="11"/>
        <v>0.23787140447511199</v>
      </c>
      <c r="O59" s="103">
        <f t="shared" si="11"/>
        <v>3.5911926605504589E-3</v>
      </c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6"/>
    </row>
    <row r="60" spans="2:35" ht="15.75" customHeight="1" x14ac:dyDescent="0.25">
      <c r="B60" s="95"/>
      <c r="C60" s="80"/>
      <c r="D60" s="54" t="s">
        <v>89</v>
      </c>
      <c r="E60" s="94" t="s">
        <v>90</v>
      </c>
      <c r="F60" s="47">
        <v>1521563</v>
      </c>
      <c r="G60" s="48">
        <v>1467500</v>
      </c>
      <c r="H60" s="47">
        <v>1523067</v>
      </c>
      <c r="I60" s="48">
        <v>1467500</v>
      </c>
      <c r="J60" s="47">
        <v>403511.29</v>
      </c>
      <c r="K60" s="48">
        <v>142310.22</v>
      </c>
      <c r="L60" s="96">
        <f t="shared" si="13"/>
        <v>0.26519525645668302</v>
      </c>
      <c r="M60" s="97">
        <f t="shared" si="13"/>
        <v>9.6974596252129466E-2</v>
      </c>
      <c r="N60" s="96">
        <f t="shared" si="11"/>
        <v>0.26493338113162451</v>
      </c>
      <c r="O60" s="98">
        <f t="shared" si="11"/>
        <v>9.6974596252129466E-2</v>
      </c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6"/>
    </row>
    <row r="61" spans="2:35" ht="15.75" customHeight="1" x14ac:dyDescent="0.25">
      <c r="B61" s="95"/>
      <c r="C61" s="80"/>
      <c r="D61" s="54" t="s">
        <v>91</v>
      </c>
      <c r="E61" s="94" t="s">
        <v>92</v>
      </c>
      <c r="F61" s="47">
        <v>3132000</v>
      </c>
      <c r="G61" s="48">
        <v>808469</v>
      </c>
      <c r="H61" s="47">
        <v>3135470</v>
      </c>
      <c r="I61" s="48">
        <v>808469</v>
      </c>
      <c r="J61" s="47">
        <v>871974.5</v>
      </c>
      <c r="K61" s="48">
        <v>152871.85</v>
      </c>
      <c r="L61" s="96">
        <f t="shared" si="13"/>
        <v>0.27840820561941254</v>
      </c>
      <c r="M61" s="97">
        <f t="shared" si="13"/>
        <v>0.18908807882553322</v>
      </c>
      <c r="N61" s="96">
        <f t="shared" si="11"/>
        <v>0.27810009344691544</v>
      </c>
      <c r="O61" s="98">
        <f t="shared" si="11"/>
        <v>0.18908807882553322</v>
      </c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6"/>
    </row>
    <row r="62" spans="2:35" ht="15.75" customHeight="1" x14ac:dyDescent="0.25">
      <c r="B62" s="95"/>
      <c r="C62" s="80"/>
      <c r="D62" s="101">
        <v>10220</v>
      </c>
      <c r="E62" s="94" t="s">
        <v>93</v>
      </c>
      <c r="F62" s="47">
        <v>40800090</v>
      </c>
      <c r="G62" s="48">
        <v>0</v>
      </c>
      <c r="H62" s="47">
        <v>40800090</v>
      </c>
      <c r="I62" s="48">
        <v>0</v>
      </c>
      <c r="J62" s="47">
        <v>12635567</v>
      </c>
      <c r="K62" s="48">
        <v>0</v>
      </c>
      <c r="L62" s="96">
        <f t="shared" si="13"/>
        <v>0.30969458645802006</v>
      </c>
      <c r="M62" s="97"/>
      <c r="N62" s="96">
        <f t="shared" si="11"/>
        <v>0.30969458645802006</v>
      </c>
      <c r="O62" s="98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6"/>
    </row>
    <row r="63" spans="2:35" ht="15.75" customHeight="1" x14ac:dyDescent="0.25">
      <c r="B63" s="95"/>
      <c r="C63" s="80"/>
      <c r="D63" s="101">
        <v>10550</v>
      </c>
      <c r="E63" s="94" t="s">
        <v>94</v>
      </c>
      <c r="F63" s="47">
        <v>2775547</v>
      </c>
      <c r="G63" s="48">
        <v>151000</v>
      </c>
      <c r="H63" s="47">
        <v>2776547</v>
      </c>
      <c r="I63" s="48">
        <v>151000</v>
      </c>
      <c r="J63" s="47">
        <v>721642.87</v>
      </c>
      <c r="K63" s="48">
        <v>1.2</v>
      </c>
      <c r="L63" s="96">
        <f t="shared" si="13"/>
        <v>0.26000023418807178</v>
      </c>
      <c r="M63" s="97"/>
      <c r="N63" s="96">
        <f t="shared" si="11"/>
        <v>0.25990659261305499</v>
      </c>
      <c r="O63" s="98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6"/>
    </row>
    <row r="64" spans="2:35" ht="15.75" customHeight="1" x14ac:dyDescent="0.25">
      <c r="B64" s="95"/>
      <c r="C64" s="80"/>
      <c r="D64" s="59" t="s">
        <v>20</v>
      </c>
      <c r="E64" s="59"/>
      <c r="F64" s="92">
        <f>SUM(F53:F63)</f>
        <v>51655970</v>
      </c>
      <c r="G64" s="99">
        <f t="shared" ref="G64:K64" si="14">SUM(G53:G63)</f>
        <v>3475469</v>
      </c>
      <c r="H64" s="92">
        <f t="shared" si="14"/>
        <v>51666628.869999997</v>
      </c>
      <c r="I64" s="99">
        <f t="shared" si="14"/>
        <v>3475469</v>
      </c>
      <c r="J64" s="92">
        <f t="shared" si="14"/>
        <v>15535437.899999999</v>
      </c>
      <c r="K64" s="99">
        <f t="shared" si="14"/>
        <v>333956.93</v>
      </c>
      <c r="L64" s="62">
        <f>J64/F64</f>
        <v>0.30074815940926092</v>
      </c>
      <c r="M64" s="97">
        <f t="shared" si="13"/>
        <v>9.6089745009954056E-2</v>
      </c>
      <c r="N64" s="62">
        <f t="shared" si="11"/>
        <v>0.30068611480515195</v>
      </c>
      <c r="O64" s="64">
        <f>K64/I64</f>
        <v>9.6089745009954056E-2</v>
      </c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6"/>
    </row>
    <row r="65" spans="2:35" ht="15.75" x14ac:dyDescent="0.25">
      <c r="B65" s="95"/>
      <c r="C65" s="80"/>
      <c r="D65" s="65" t="s">
        <v>15</v>
      </c>
      <c r="E65" s="65"/>
      <c r="F65" s="68">
        <f>F64+G64</f>
        <v>55131439</v>
      </c>
      <c r="G65" s="69"/>
      <c r="H65" s="68">
        <f>H64+I64</f>
        <v>55142097.869999997</v>
      </c>
      <c r="I65" s="69"/>
      <c r="J65" s="68">
        <f>J64+K64</f>
        <v>15869394.829999998</v>
      </c>
      <c r="K65" s="69"/>
      <c r="L65" s="70">
        <f t="shared" ref="L65:M77" si="15">J65/F65</f>
        <v>0.2878465557556007</v>
      </c>
      <c r="M65" s="71"/>
      <c r="N65" s="70">
        <f t="shared" ref="N65:O77" si="16">J65/H65</f>
        <v>0.28779091552542702</v>
      </c>
      <c r="O65" s="72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6"/>
    </row>
    <row r="66" spans="2:35" ht="15.75" customHeight="1" x14ac:dyDescent="0.25">
      <c r="B66" s="93">
        <v>13</v>
      </c>
      <c r="C66" s="78" t="s">
        <v>95</v>
      </c>
      <c r="D66" s="54" t="s">
        <v>17</v>
      </c>
      <c r="E66" s="94" t="s">
        <v>18</v>
      </c>
      <c r="F66" s="47">
        <v>445013</v>
      </c>
      <c r="G66" s="48">
        <v>22300</v>
      </c>
      <c r="H66" s="47">
        <v>446013</v>
      </c>
      <c r="I66" s="48">
        <v>22300</v>
      </c>
      <c r="J66" s="47">
        <v>117272.59</v>
      </c>
      <c r="K66" s="48">
        <v>408.26</v>
      </c>
      <c r="L66" s="96">
        <f t="shared" si="15"/>
        <v>0.26352621159381862</v>
      </c>
      <c r="M66" s="97">
        <f>K66/G66</f>
        <v>1.830762331838565E-2</v>
      </c>
      <c r="N66" s="96">
        <f t="shared" si="16"/>
        <v>0.26293536287058894</v>
      </c>
      <c r="O66" s="98">
        <f>K66/I66</f>
        <v>1.830762331838565E-2</v>
      </c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6"/>
    </row>
    <row r="67" spans="2:35" ht="15.75" customHeight="1" x14ac:dyDescent="0.25">
      <c r="B67" s="95"/>
      <c r="C67" s="80"/>
      <c r="D67" s="54" t="s">
        <v>96</v>
      </c>
      <c r="E67" s="94" t="s">
        <v>97</v>
      </c>
      <c r="F67" s="47">
        <v>1448051</v>
      </c>
      <c r="G67" s="48">
        <v>0</v>
      </c>
      <c r="H67" s="47">
        <v>1448151</v>
      </c>
      <c r="I67" s="48">
        <v>0</v>
      </c>
      <c r="J67" s="47">
        <v>159894.68</v>
      </c>
      <c r="K67" s="48">
        <v>0</v>
      </c>
      <c r="L67" s="96">
        <f t="shared" si="15"/>
        <v>0.11042061363860803</v>
      </c>
      <c r="M67" s="97"/>
      <c r="N67" s="96">
        <f t="shared" si="16"/>
        <v>0.11041298870076394</v>
      </c>
      <c r="O67" s="98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6"/>
    </row>
    <row r="68" spans="2:35" ht="15.75" customHeight="1" x14ac:dyDescent="0.25">
      <c r="B68" s="95"/>
      <c r="C68" s="80"/>
      <c r="D68" s="54" t="s">
        <v>98</v>
      </c>
      <c r="E68" s="94" t="s">
        <v>99</v>
      </c>
      <c r="F68" s="47">
        <v>6362045</v>
      </c>
      <c r="G68" s="48">
        <v>474754</v>
      </c>
      <c r="H68" s="47">
        <v>6362285</v>
      </c>
      <c r="I68" s="48">
        <v>474754</v>
      </c>
      <c r="J68" s="47">
        <v>2237080.1</v>
      </c>
      <c r="K68" s="48">
        <v>56356.12</v>
      </c>
      <c r="L68" s="96">
        <f t="shared" si="15"/>
        <v>0.35162909096053235</v>
      </c>
      <c r="M68" s="97">
        <f>K68/G68</f>
        <v>0.11870594033962853</v>
      </c>
      <c r="N68" s="96">
        <f t="shared" si="16"/>
        <v>0.35161582670377073</v>
      </c>
      <c r="O68" s="98">
        <f>K68/I68</f>
        <v>0.11870594033962853</v>
      </c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6"/>
    </row>
    <row r="69" spans="2:35" ht="15.75" x14ac:dyDescent="0.25">
      <c r="B69" s="95"/>
      <c r="C69" s="80"/>
      <c r="D69" s="54" t="s">
        <v>100</v>
      </c>
      <c r="E69" s="94" t="s">
        <v>101</v>
      </c>
      <c r="F69" s="47">
        <v>36654465</v>
      </c>
      <c r="G69" s="48">
        <v>2801708</v>
      </c>
      <c r="H69" s="47">
        <v>36657485</v>
      </c>
      <c r="I69" s="48">
        <v>2801708</v>
      </c>
      <c r="J69" s="47">
        <v>11932909.279999999</v>
      </c>
      <c r="K69" s="48">
        <v>769810.46</v>
      </c>
      <c r="L69" s="96">
        <f t="shared" si="15"/>
        <v>0.32555131496258366</v>
      </c>
      <c r="M69" s="97">
        <f>K69/G69</f>
        <v>0.27476470067544512</v>
      </c>
      <c r="N69" s="96">
        <f t="shared" si="16"/>
        <v>0.32552449465641192</v>
      </c>
      <c r="O69" s="98">
        <f>K69/I69</f>
        <v>0.27476470067544512</v>
      </c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6"/>
    </row>
    <row r="70" spans="2:35" ht="15.75" x14ac:dyDescent="0.25">
      <c r="B70" s="95"/>
      <c r="C70" s="80"/>
      <c r="D70" s="54" t="s">
        <v>102</v>
      </c>
      <c r="E70" s="94" t="s">
        <v>103</v>
      </c>
      <c r="F70" s="47">
        <v>4637287</v>
      </c>
      <c r="G70" s="48">
        <v>382000</v>
      </c>
      <c r="H70" s="47">
        <v>4644127</v>
      </c>
      <c r="I70" s="48">
        <v>382000</v>
      </c>
      <c r="J70" s="47">
        <v>1325626.92</v>
      </c>
      <c r="K70" s="48">
        <v>53999.72</v>
      </c>
      <c r="L70" s="96">
        <f t="shared" si="15"/>
        <v>0.2858626002660607</v>
      </c>
      <c r="M70" s="97">
        <f>K70/G70</f>
        <v>0.14136052356020942</v>
      </c>
      <c r="N70" s="96">
        <f t="shared" si="16"/>
        <v>0.28544157384154223</v>
      </c>
      <c r="O70" s="98">
        <f>K70/I70</f>
        <v>0.14136052356020942</v>
      </c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6"/>
    </row>
    <row r="71" spans="2:35" ht="15.75" x14ac:dyDescent="0.25">
      <c r="B71" s="95"/>
      <c r="C71" s="80"/>
      <c r="D71" s="101">
        <v>10430</v>
      </c>
      <c r="E71" s="94" t="s">
        <v>104</v>
      </c>
      <c r="F71" s="47">
        <v>27246590</v>
      </c>
      <c r="G71" s="48">
        <v>255938</v>
      </c>
      <c r="H71" s="47">
        <v>27247390</v>
      </c>
      <c r="I71" s="48">
        <v>255938</v>
      </c>
      <c r="J71" s="47">
        <v>7665226.4500000002</v>
      </c>
      <c r="K71" s="48">
        <v>0</v>
      </c>
      <c r="L71" s="96">
        <f t="shared" si="15"/>
        <v>0.28132791846612731</v>
      </c>
      <c r="M71" s="97"/>
      <c r="N71" s="96">
        <f t="shared" si="16"/>
        <v>0.2813196585067414</v>
      </c>
      <c r="O71" s="98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6"/>
    </row>
    <row r="72" spans="2:35" ht="15.75" x14ac:dyDescent="0.25">
      <c r="B72" s="95"/>
      <c r="C72" s="80"/>
      <c r="D72" s="59" t="s">
        <v>20</v>
      </c>
      <c r="E72" s="59"/>
      <c r="F72" s="92">
        <f t="shared" ref="F72:K72" si="17">SUM(F66:F71)</f>
        <v>76793451</v>
      </c>
      <c r="G72" s="99">
        <f t="shared" si="17"/>
        <v>3936700</v>
      </c>
      <c r="H72" s="92">
        <f t="shared" si="17"/>
        <v>76805451</v>
      </c>
      <c r="I72" s="99">
        <f t="shared" si="17"/>
        <v>3936700</v>
      </c>
      <c r="J72" s="92">
        <f t="shared" si="17"/>
        <v>23438010.02</v>
      </c>
      <c r="K72" s="99">
        <f t="shared" si="17"/>
        <v>880574.55999999994</v>
      </c>
      <c r="L72" s="62">
        <f t="shared" si="15"/>
        <v>0.30520844830895799</v>
      </c>
      <c r="M72" s="63">
        <f>K72/G72</f>
        <v>0.22368343028424822</v>
      </c>
      <c r="N72" s="62">
        <f t="shared" si="16"/>
        <v>0.305160762873458</v>
      </c>
      <c r="O72" s="64">
        <f>K72/I72</f>
        <v>0.22368343028424822</v>
      </c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6"/>
    </row>
    <row r="73" spans="2:35" ht="15.75" x14ac:dyDescent="0.25">
      <c r="B73" s="100"/>
      <c r="C73" s="19"/>
      <c r="D73" s="65" t="s">
        <v>15</v>
      </c>
      <c r="E73" s="65"/>
      <c r="F73" s="68">
        <f>F72+G72</f>
        <v>80730151</v>
      </c>
      <c r="G73" s="69"/>
      <c r="H73" s="68">
        <f>H72+I72</f>
        <v>80742151</v>
      </c>
      <c r="I73" s="69"/>
      <c r="J73" s="68">
        <f>J72+K72</f>
        <v>24318584.579999998</v>
      </c>
      <c r="K73" s="69"/>
      <c r="L73" s="70">
        <f t="shared" si="15"/>
        <v>0.30123298766033518</v>
      </c>
      <c r="M73" s="71"/>
      <c r="N73" s="70">
        <f t="shared" si="16"/>
        <v>0.30118821803496415</v>
      </c>
      <c r="O73" s="72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6"/>
    </row>
    <row r="74" spans="2:35" ht="15.75" x14ac:dyDescent="0.25">
      <c r="B74" s="95">
        <v>14</v>
      </c>
      <c r="C74" s="80" t="s">
        <v>105</v>
      </c>
      <c r="D74" s="54" t="s">
        <v>17</v>
      </c>
      <c r="E74" s="94" t="s">
        <v>18</v>
      </c>
      <c r="F74" s="47">
        <v>723936</v>
      </c>
      <c r="G74" s="48">
        <v>793790</v>
      </c>
      <c r="H74" s="47">
        <v>891733.93</v>
      </c>
      <c r="I74" s="48">
        <v>793790</v>
      </c>
      <c r="J74" s="47">
        <v>361635.31</v>
      </c>
      <c r="K74" s="48">
        <v>0</v>
      </c>
      <c r="L74" s="96">
        <f t="shared" si="15"/>
        <v>0.49954044280157361</v>
      </c>
      <c r="M74" s="97"/>
      <c r="N74" s="96">
        <f t="shared" si="16"/>
        <v>0.40554171803241801</v>
      </c>
      <c r="O74" s="98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6"/>
    </row>
    <row r="75" spans="2:35" ht="15.75" x14ac:dyDescent="0.25">
      <c r="B75" s="95"/>
      <c r="C75" s="80"/>
      <c r="D75" s="54" t="s">
        <v>13</v>
      </c>
      <c r="E75" s="94" t="s">
        <v>106</v>
      </c>
      <c r="F75" s="47">
        <v>67044</v>
      </c>
      <c r="G75" s="48">
        <v>5000</v>
      </c>
      <c r="H75" s="47">
        <v>67144</v>
      </c>
      <c r="I75" s="48">
        <v>5000</v>
      </c>
      <c r="J75" s="47">
        <v>16025.79</v>
      </c>
      <c r="K75" s="48">
        <v>0</v>
      </c>
      <c r="L75" s="96">
        <f t="shared" si="15"/>
        <v>0.23903391802398427</v>
      </c>
      <c r="M75" s="97"/>
      <c r="N75" s="96">
        <f t="shared" si="16"/>
        <v>0.23867791612057668</v>
      </c>
      <c r="O75" s="98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6"/>
    </row>
    <row r="76" spans="2:35" ht="15.75" x14ac:dyDescent="0.25">
      <c r="B76" s="95"/>
      <c r="C76" s="80"/>
      <c r="D76" s="54" t="s">
        <v>58</v>
      </c>
      <c r="E76" s="94" t="s">
        <v>107</v>
      </c>
      <c r="F76" s="47">
        <v>108150</v>
      </c>
      <c r="G76" s="48">
        <v>30000</v>
      </c>
      <c r="H76" s="47">
        <v>108250</v>
      </c>
      <c r="I76" s="48">
        <v>30000</v>
      </c>
      <c r="J76" s="47">
        <v>28390.02</v>
      </c>
      <c r="K76" s="48">
        <v>8832</v>
      </c>
      <c r="L76" s="96">
        <f t="shared" si="15"/>
        <v>0.26250596393897363</v>
      </c>
      <c r="M76" s="97">
        <f t="shared" si="15"/>
        <v>0.2944</v>
      </c>
      <c r="N76" s="96">
        <f t="shared" si="16"/>
        <v>0.26226346420323327</v>
      </c>
      <c r="O76" s="98">
        <f t="shared" si="16"/>
        <v>0.2944</v>
      </c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6"/>
    </row>
    <row r="77" spans="2:35" ht="15.75" x14ac:dyDescent="0.25">
      <c r="B77" s="95"/>
      <c r="C77" s="80"/>
      <c r="D77" s="54" t="s">
        <v>64</v>
      </c>
      <c r="E77" s="94" t="s">
        <v>108</v>
      </c>
      <c r="F77" s="47">
        <v>18440</v>
      </c>
      <c r="G77" s="48">
        <v>200</v>
      </c>
      <c r="H77" s="47">
        <v>18540</v>
      </c>
      <c r="I77" s="48">
        <v>200</v>
      </c>
      <c r="J77" s="47">
        <v>5133.38</v>
      </c>
      <c r="K77" s="48">
        <v>0</v>
      </c>
      <c r="L77" s="96">
        <f t="shared" si="15"/>
        <v>0.278382863340564</v>
      </c>
      <c r="M77" s="97"/>
      <c r="N77" s="96">
        <f t="shared" si="16"/>
        <v>0.27688133764832795</v>
      </c>
      <c r="O77" s="98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6"/>
    </row>
    <row r="78" spans="2:35" ht="15.75" x14ac:dyDescent="0.25">
      <c r="B78" s="95"/>
      <c r="C78" s="80"/>
      <c r="D78" s="54" t="s">
        <v>109</v>
      </c>
      <c r="E78" s="94" t="s">
        <v>110</v>
      </c>
      <c r="F78" s="47">
        <v>2412446</v>
      </c>
      <c r="G78" s="48">
        <v>3000</v>
      </c>
      <c r="H78" s="47">
        <v>2412646</v>
      </c>
      <c r="I78" s="48">
        <v>3000</v>
      </c>
      <c r="J78" s="47">
        <v>84697.99</v>
      </c>
      <c r="K78" s="48">
        <v>0</v>
      </c>
      <c r="L78" s="96">
        <f>J78/F78</f>
        <v>3.5108760983665541E-2</v>
      </c>
      <c r="M78" s="97"/>
      <c r="N78" s="96">
        <f>J78/H78</f>
        <v>3.5105850588938455E-2</v>
      </c>
      <c r="O78" s="98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6"/>
    </row>
    <row r="79" spans="2:35" ht="15.75" x14ac:dyDescent="0.25">
      <c r="B79" s="95"/>
      <c r="C79" s="80"/>
      <c r="D79" s="54" t="s">
        <v>111</v>
      </c>
      <c r="E79" s="94" t="s">
        <v>112</v>
      </c>
      <c r="F79" s="47">
        <v>120350</v>
      </c>
      <c r="G79" s="48">
        <v>2000</v>
      </c>
      <c r="H79" s="47">
        <v>120450</v>
      </c>
      <c r="I79" s="48">
        <v>2000</v>
      </c>
      <c r="J79" s="47">
        <v>26823.16</v>
      </c>
      <c r="K79" s="48">
        <v>0</v>
      </c>
      <c r="L79" s="96">
        <f t="shared" ref="L79:M86" si="18">J79/F79</f>
        <v>0.22287627752388867</v>
      </c>
      <c r="M79" s="97"/>
      <c r="N79" s="96">
        <f t="shared" ref="N79:O86" si="19">J79/H79</f>
        <v>0.2226912411789124</v>
      </c>
      <c r="O79" s="98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6"/>
    </row>
    <row r="80" spans="2:35" ht="15.75" x14ac:dyDescent="0.25">
      <c r="B80" s="95"/>
      <c r="C80" s="80"/>
      <c r="D80" s="54" t="s">
        <v>113</v>
      </c>
      <c r="E80" s="94" t="s">
        <v>114</v>
      </c>
      <c r="F80" s="47">
        <v>297936</v>
      </c>
      <c r="G80" s="48">
        <v>5000</v>
      </c>
      <c r="H80" s="47">
        <v>298486</v>
      </c>
      <c r="I80" s="48">
        <v>5000</v>
      </c>
      <c r="J80" s="47">
        <v>90268.55</v>
      </c>
      <c r="K80" s="48">
        <v>0</v>
      </c>
      <c r="L80" s="96">
        <f t="shared" si="18"/>
        <v>0.30297966677407229</v>
      </c>
      <c r="M80" s="97"/>
      <c r="N80" s="96">
        <f t="shared" si="19"/>
        <v>0.30242138659769641</v>
      </c>
      <c r="O80" s="98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6"/>
    </row>
    <row r="81" spans="2:35" ht="15.75" x14ac:dyDescent="0.25">
      <c r="B81" s="95"/>
      <c r="C81" s="80"/>
      <c r="D81" s="54" t="s">
        <v>115</v>
      </c>
      <c r="E81" s="94" t="s">
        <v>116</v>
      </c>
      <c r="F81" s="47">
        <v>8872240</v>
      </c>
      <c r="G81" s="48">
        <v>700000</v>
      </c>
      <c r="H81" s="47">
        <v>8880390</v>
      </c>
      <c r="I81" s="48">
        <v>700000</v>
      </c>
      <c r="J81" s="47">
        <v>2531531.31</v>
      </c>
      <c r="K81" s="48">
        <v>56360.05</v>
      </c>
      <c r="L81" s="96">
        <f t="shared" si="18"/>
        <v>0.28533169864656505</v>
      </c>
      <c r="M81" s="97">
        <f t="shared" si="18"/>
        <v>8.0514357142857151E-2</v>
      </c>
      <c r="N81" s="96">
        <f t="shared" si="19"/>
        <v>0.28506983477077019</v>
      </c>
      <c r="O81" s="98">
        <f t="shared" si="19"/>
        <v>8.0514357142857151E-2</v>
      </c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6"/>
    </row>
    <row r="82" spans="2:35" ht="15.75" x14ac:dyDescent="0.25">
      <c r="B82" s="95"/>
      <c r="C82" s="80"/>
      <c r="D82" s="54" t="s">
        <v>117</v>
      </c>
      <c r="E82" s="94" t="s">
        <v>118</v>
      </c>
      <c r="F82" s="47">
        <v>211388</v>
      </c>
      <c r="G82" s="48">
        <v>2000</v>
      </c>
      <c r="H82" s="47">
        <v>211588</v>
      </c>
      <c r="I82" s="48">
        <v>2000</v>
      </c>
      <c r="J82" s="47">
        <v>66777.73</v>
      </c>
      <c r="K82" s="48">
        <v>0</v>
      </c>
      <c r="L82" s="96">
        <f t="shared" si="18"/>
        <v>0.31590123375026019</v>
      </c>
      <c r="M82" s="97"/>
      <c r="N82" s="96">
        <f t="shared" si="19"/>
        <v>0.3156026334196646</v>
      </c>
      <c r="O82" s="98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6"/>
    </row>
    <row r="83" spans="2:35" ht="15.75" x14ac:dyDescent="0.25">
      <c r="B83" s="95"/>
      <c r="C83" s="80"/>
      <c r="D83" s="59" t="s">
        <v>20</v>
      </c>
      <c r="E83" s="59"/>
      <c r="F83" s="92">
        <f t="shared" ref="F83:K83" si="20">SUM(F74:F82)</f>
        <v>12831930</v>
      </c>
      <c r="G83" s="99">
        <f t="shared" si="20"/>
        <v>1540990</v>
      </c>
      <c r="H83" s="92">
        <f t="shared" si="20"/>
        <v>13009227.93</v>
      </c>
      <c r="I83" s="99">
        <f t="shared" si="20"/>
        <v>1540990</v>
      </c>
      <c r="J83" s="92">
        <f t="shared" si="20"/>
        <v>3211283.2399999998</v>
      </c>
      <c r="K83" s="99">
        <f t="shared" si="20"/>
        <v>65192.05</v>
      </c>
      <c r="L83" s="62">
        <f>J83/F83</f>
        <v>0.25025722864760014</v>
      </c>
      <c r="M83" s="63">
        <f>K83/G83</f>
        <v>4.2305303733314301E-2</v>
      </c>
      <c r="N83" s="62">
        <f>J83/H83</f>
        <v>0.24684656593606166</v>
      </c>
      <c r="O83" s="64">
        <f>K83/I83</f>
        <v>4.2305303733314301E-2</v>
      </c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6"/>
    </row>
    <row r="84" spans="2:35" ht="15.75" x14ac:dyDescent="0.25">
      <c r="B84" s="95"/>
      <c r="C84" s="80"/>
      <c r="D84" s="65" t="s">
        <v>15</v>
      </c>
      <c r="E84" s="65"/>
      <c r="F84" s="68">
        <f>F83+G83</f>
        <v>14372920</v>
      </c>
      <c r="G84" s="69"/>
      <c r="H84" s="68">
        <f>H83+I83</f>
        <v>14550217.93</v>
      </c>
      <c r="I84" s="69"/>
      <c r="J84" s="68">
        <f>J83+K83</f>
        <v>3276475.2899999996</v>
      </c>
      <c r="K84" s="69"/>
      <c r="L84" s="70">
        <f>J84/F84</f>
        <v>0.22796170089306833</v>
      </c>
      <c r="M84" s="71"/>
      <c r="N84" s="70">
        <f>J84/H84</f>
        <v>0.22518393234815279</v>
      </c>
      <c r="O84" s="72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6"/>
    </row>
    <row r="85" spans="2:35" ht="15.75" x14ac:dyDescent="0.25">
      <c r="B85" s="93">
        <v>15</v>
      </c>
      <c r="C85" s="78" t="s">
        <v>119</v>
      </c>
      <c r="D85" s="54" t="s">
        <v>17</v>
      </c>
      <c r="E85" s="94" t="s">
        <v>18</v>
      </c>
      <c r="F85" s="47">
        <v>338490</v>
      </c>
      <c r="G85" s="48">
        <v>260000</v>
      </c>
      <c r="H85" s="47">
        <v>339790</v>
      </c>
      <c r="I85" s="48">
        <v>260000</v>
      </c>
      <c r="J85" s="47">
        <v>94394.08</v>
      </c>
      <c r="K85" s="48">
        <v>0</v>
      </c>
      <c r="L85" s="96">
        <f t="shared" si="18"/>
        <v>0.27886814972377322</v>
      </c>
      <c r="M85" s="97"/>
      <c r="N85" s="96">
        <f t="shared" si="19"/>
        <v>0.27780123017157654</v>
      </c>
      <c r="O85" s="98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6"/>
    </row>
    <row r="86" spans="2:35" ht="15.75" x14ac:dyDescent="0.25">
      <c r="B86" s="95"/>
      <c r="C86" s="80"/>
      <c r="D86" s="54" t="s">
        <v>13</v>
      </c>
      <c r="E86" s="94" t="s">
        <v>120</v>
      </c>
      <c r="F86" s="47">
        <v>2907230</v>
      </c>
      <c r="G86" s="48">
        <v>50000</v>
      </c>
      <c r="H86" s="47">
        <v>2907230</v>
      </c>
      <c r="I86" s="48">
        <v>50000</v>
      </c>
      <c r="J86" s="47">
        <v>536985.41</v>
      </c>
      <c r="K86" s="48">
        <v>0</v>
      </c>
      <c r="L86" s="96">
        <f t="shared" si="18"/>
        <v>0.1847068893757976</v>
      </c>
      <c r="M86" s="97"/>
      <c r="N86" s="96">
        <f t="shared" si="19"/>
        <v>0.1847068893757976</v>
      </c>
      <c r="O86" s="98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6"/>
    </row>
    <row r="87" spans="2:35" ht="15.75" x14ac:dyDescent="0.25">
      <c r="B87" s="95"/>
      <c r="C87" s="80"/>
      <c r="D87" s="54" t="s">
        <v>58</v>
      </c>
      <c r="E87" s="94" t="s">
        <v>121</v>
      </c>
      <c r="F87" s="47">
        <v>318580</v>
      </c>
      <c r="G87" s="48">
        <v>0</v>
      </c>
      <c r="H87" s="47">
        <v>318580</v>
      </c>
      <c r="I87" s="48">
        <v>0</v>
      </c>
      <c r="J87" s="47">
        <v>84222.45</v>
      </c>
      <c r="K87" s="48">
        <v>0</v>
      </c>
      <c r="L87" s="96">
        <f>J87/F87</f>
        <v>0.26436829053926797</v>
      </c>
      <c r="M87" s="97"/>
      <c r="N87" s="96">
        <f>J87/H87</f>
        <v>0.26436829053926797</v>
      </c>
      <c r="O87" s="98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6"/>
    </row>
    <row r="88" spans="2:35" ht="15.75" x14ac:dyDescent="0.25">
      <c r="B88" s="95"/>
      <c r="C88" s="80"/>
      <c r="D88" s="54" t="s">
        <v>62</v>
      </c>
      <c r="E88" s="94" t="s">
        <v>122</v>
      </c>
      <c r="F88" s="104">
        <v>0</v>
      </c>
      <c r="G88" s="105">
        <v>0</v>
      </c>
      <c r="H88" s="104">
        <v>0</v>
      </c>
      <c r="I88" s="106">
        <v>0</v>
      </c>
      <c r="J88" s="104">
        <v>0</v>
      </c>
      <c r="K88" s="106">
        <v>8</v>
      </c>
      <c r="L88" s="96"/>
      <c r="M88" s="97"/>
      <c r="N88" s="96"/>
      <c r="O88" s="98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6"/>
    </row>
    <row r="89" spans="2:35" ht="15.75" x14ac:dyDescent="0.25">
      <c r="B89" s="95"/>
      <c r="C89" s="80"/>
      <c r="D89" s="59" t="s">
        <v>20</v>
      </c>
      <c r="E89" s="59"/>
      <c r="F89" s="92">
        <f t="shared" ref="F89:K89" si="21">SUM(F85:F88)</f>
        <v>3564300</v>
      </c>
      <c r="G89" s="99">
        <f t="shared" si="21"/>
        <v>310000</v>
      </c>
      <c r="H89" s="92">
        <f t="shared" si="21"/>
        <v>3565600</v>
      </c>
      <c r="I89" s="99">
        <f t="shared" si="21"/>
        <v>310000</v>
      </c>
      <c r="J89" s="92">
        <f t="shared" si="21"/>
        <v>715601.94</v>
      </c>
      <c r="K89" s="99">
        <f t="shared" si="21"/>
        <v>8</v>
      </c>
      <c r="L89" s="62">
        <f>J89/F89</f>
        <v>0.20076927868024574</v>
      </c>
      <c r="M89" s="63"/>
      <c r="N89" s="62">
        <f>J89/H89</f>
        <v>0.20069607920125643</v>
      </c>
      <c r="O89" s="64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6"/>
    </row>
    <row r="90" spans="2:35" ht="15.75" x14ac:dyDescent="0.25">
      <c r="B90" s="100"/>
      <c r="C90" s="19"/>
      <c r="D90" s="65" t="s">
        <v>15</v>
      </c>
      <c r="E90" s="65"/>
      <c r="F90" s="68">
        <f>F89+G89</f>
        <v>3874300</v>
      </c>
      <c r="G90" s="69"/>
      <c r="H90" s="68">
        <f>H89+I89</f>
        <v>3875600</v>
      </c>
      <c r="I90" s="69"/>
      <c r="J90" s="68">
        <f>J89+K89</f>
        <v>715609.94</v>
      </c>
      <c r="K90" s="69"/>
      <c r="L90" s="70">
        <f>J90/F90</f>
        <v>0.18470689931084325</v>
      </c>
      <c r="M90" s="71"/>
      <c r="N90" s="70">
        <f>J90/H90</f>
        <v>0.18464494271854678</v>
      </c>
      <c r="O90" s="72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6"/>
    </row>
    <row r="91" spans="2:35" ht="15.75" x14ac:dyDescent="0.25">
      <c r="B91" s="95">
        <v>16</v>
      </c>
      <c r="C91" s="80" t="s">
        <v>123</v>
      </c>
      <c r="D91" s="54" t="s">
        <v>17</v>
      </c>
      <c r="E91" s="94" t="s">
        <v>18</v>
      </c>
      <c r="F91" s="47">
        <v>1582495</v>
      </c>
      <c r="G91" s="48">
        <v>92849</v>
      </c>
      <c r="H91" s="47">
        <v>1585950.22</v>
      </c>
      <c r="I91" s="48">
        <v>92849</v>
      </c>
      <c r="J91" s="47">
        <v>490281.57</v>
      </c>
      <c r="K91" s="48">
        <v>587.61</v>
      </c>
      <c r="L91" s="96">
        <f t="shared" ref="L91:M96" si="22">J91/F91</f>
        <v>0.3098155570791693</v>
      </c>
      <c r="M91" s="97">
        <f t="shared" si="22"/>
        <v>6.3286626673415974E-3</v>
      </c>
      <c r="N91" s="96">
        <f t="shared" ref="N91:O96" si="23">J91/H91</f>
        <v>0.3091405794565229</v>
      </c>
      <c r="O91" s="98">
        <f t="shared" si="23"/>
        <v>6.3286626673415974E-3</v>
      </c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6"/>
    </row>
    <row r="92" spans="2:35" ht="15.75" x14ac:dyDescent="0.25">
      <c r="B92" s="95"/>
      <c r="C92" s="80"/>
      <c r="D92" s="54" t="s">
        <v>64</v>
      </c>
      <c r="E92" s="94" t="s">
        <v>124</v>
      </c>
      <c r="F92" s="47">
        <v>671327</v>
      </c>
      <c r="G92" s="48">
        <v>32000</v>
      </c>
      <c r="H92" s="47">
        <v>674047</v>
      </c>
      <c r="I92" s="48">
        <v>32000</v>
      </c>
      <c r="J92" s="47">
        <v>204506.45</v>
      </c>
      <c r="K92" s="48">
        <v>1347.59</v>
      </c>
      <c r="L92" s="96">
        <f t="shared" si="22"/>
        <v>0.30463015788133058</v>
      </c>
      <c r="M92" s="97">
        <f t="shared" si="22"/>
        <v>4.2112187499999995E-2</v>
      </c>
      <c r="N92" s="96">
        <f t="shared" si="23"/>
        <v>0.30340087560659718</v>
      </c>
      <c r="O92" s="98">
        <f t="shared" si="23"/>
        <v>4.2112187499999995E-2</v>
      </c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6"/>
    </row>
    <row r="93" spans="2:35" ht="15.75" x14ac:dyDescent="0.25">
      <c r="B93" s="95"/>
      <c r="C93" s="80"/>
      <c r="D93" s="54" t="s">
        <v>125</v>
      </c>
      <c r="E93" s="94" t="s">
        <v>126</v>
      </c>
      <c r="F93" s="47">
        <v>628742</v>
      </c>
      <c r="G93" s="48">
        <v>202000</v>
      </c>
      <c r="H93" s="47">
        <v>629542</v>
      </c>
      <c r="I93" s="48">
        <v>202000</v>
      </c>
      <c r="J93" s="47">
        <v>238627.08</v>
      </c>
      <c r="K93" s="48">
        <v>0</v>
      </c>
      <c r="L93" s="96">
        <f t="shared" si="22"/>
        <v>0.37953099999681905</v>
      </c>
      <c r="M93" s="97"/>
      <c r="N93" s="96">
        <f t="shared" si="23"/>
        <v>0.37904870524921291</v>
      </c>
      <c r="O93" s="98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6"/>
    </row>
    <row r="94" spans="2:35" ht="15.75" x14ac:dyDescent="0.25">
      <c r="B94" s="95"/>
      <c r="C94" s="80"/>
      <c r="D94" s="54" t="s">
        <v>127</v>
      </c>
      <c r="E94" s="94" t="s">
        <v>128</v>
      </c>
      <c r="F94" s="47">
        <v>22863012</v>
      </c>
      <c r="G94" s="48">
        <v>2394127</v>
      </c>
      <c r="H94" s="47">
        <v>22936580</v>
      </c>
      <c r="I94" s="48">
        <v>2394127</v>
      </c>
      <c r="J94" s="47">
        <v>6988613.9000000004</v>
      </c>
      <c r="K94" s="48">
        <v>126636.35</v>
      </c>
      <c r="L94" s="96">
        <f t="shared" si="22"/>
        <v>0.30567336884571467</v>
      </c>
      <c r="M94" s="97">
        <f t="shared" si="22"/>
        <v>5.2894583286517381E-2</v>
      </c>
      <c r="N94" s="96">
        <f t="shared" si="23"/>
        <v>0.3046929359128519</v>
      </c>
      <c r="O94" s="98">
        <f t="shared" si="23"/>
        <v>5.2894583286517381E-2</v>
      </c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6"/>
    </row>
    <row r="95" spans="2:35" ht="15.75" x14ac:dyDescent="0.25">
      <c r="B95" s="95"/>
      <c r="C95" s="80"/>
      <c r="D95" s="54" t="s">
        <v>129</v>
      </c>
      <c r="E95" s="94" t="s">
        <v>130</v>
      </c>
      <c r="F95" s="47">
        <v>2480000</v>
      </c>
      <c r="G95" s="48">
        <v>60000</v>
      </c>
      <c r="H95" s="47">
        <v>2482000</v>
      </c>
      <c r="I95" s="48">
        <v>60000</v>
      </c>
      <c r="J95" s="47">
        <v>759742.19</v>
      </c>
      <c r="K95" s="48">
        <v>0</v>
      </c>
      <c r="L95" s="96">
        <f t="shared" si="22"/>
        <v>0.30634765725806451</v>
      </c>
      <c r="M95" s="97"/>
      <c r="N95" s="96">
        <f t="shared" si="23"/>
        <v>0.30610080177276389</v>
      </c>
      <c r="O95" s="98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6"/>
    </row>
    <row r="96" spans="2:35" ht="15.75" x14ac:dyDescent="0.25">
      <c r="B96" s="95"/>
      <c r="C96" s="80"/>
      <c r="D96" s="59" t="s">
        <v>20</v>
      </c>
      <c r="E96" s="59"/>
      <c r="F96" s="92">
        <f t="shared" ref="F96:K96" si="24">SUM(F91:F95)</f>
        <v>28225576</v>
      </c>
      <c r="G96" s="99">
        <f t="shared" si="24"/>
        <v>2780976</v>
      </c>
      <c r="H96" s="92">
        <f t="shared" si="24"/>
        <v>28308119.219999999</v>
      </c>
      <c r="I96" s="99">
        <f t="shared" si="24"/>
        <v>2780976</v>
      </c>
      <c r="J96" s="92">
        <f t="shared" si="24"/>
        <v>8681771.1899999995</v>
      </c>
      <c r="K96" s="99">
        <f t="shared" si="24"/>
        <v>128571.55</v>
      </c>
      <c r="L96" s="62">
        <f t="shared" si="22"/>
        <v>0.3075852620332708</v>
      </c>
      <c r="M96" s="63">
        <f t="shared" si="22"/>
        <v>4.6232527716887885E-2</v>
      </c>
      <c r="N96" s="62">
        <f t="shared" si="23"/>
        <v>0.30668837878378835</v>
      </c>
      <c r="O96" s="64">
        <f t="shared" si="23"/>
        <v>4.6232527716887885E-2</v>
      </c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6"/>
    </row>
    <row r="97" spans="2:35" ht="15.75" x14ac:dyDescent="0.25">
      <c r="B97" s="95"/>
      <c r="C97" s="80"/>
      <c r="D97" s="65" t="s">
        <v>15</v>
      </c>
      <c r="E97" s="65"/>
      <c r="F97" s="68">
        <f>F96+G96</f>
        <v>31006552</v>
      </c>
      <c r="G97" s="69"/>
      <c r="H97" s="68">
        <f>H96+I96</f>
        <v>31089095.219999999</v>
      </c>
      <c r="I97" s="69"/>
      <c r="J97" s="68">
        <f>J96+K96</f>
        <v>8810342.7400000002</v>
      </c>
      <c r="K97" s="69"/>
      <c r="L97" s="70">
        <f>J97/F97</f>
        <v>0.28414454919076459</v>
      </c>
      <c r="M97" s="71"/>
      <c r="N97" s="70">
        <f>J97/H97</f>
        <v>0.28339013012936437</v>
      </c>
      <c r="O97" s="72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6"/>
    </row>
    <row r="98" spans="2:35" ht="15.75" x14ac:dyDescent="0.25">
      <c r="B98" s="93">
        <v>17</v>
      </c>
      <c r="C98" s="78" t="s">
        <v>131</v>
      </c>
      <c r="D98" s="54" t="s">
        <v>17</v>
      </c>
      <c r="E98" s="94" t="s">
        <v>18</v>
      </c>
      <c r="F98" s="47">
        <v>1403300</v>
      </c>
      <c r="G98" s="48">
        <v>120000</v>
      </c>
      <c r="H98" s="47">
        <v>1407791.45</v>
      </c>
      <c r="I98" s="48">
        <v>120000</v>
      </c>
      <c r="J98" s="47">
        <v>412949.73</v>
      </c>
      <c r="K98" s="106"/>
      <c r="L98" s="96">
        <f t="shared" ref="L98:M100" si="25">J98/F98</f>
        <v>0.29427045535523405</v>
      </c>
      <c r="M98" s="97"/>
      <c r="N98" s="96">
        <f t="shared" ref="N98:O100" si="26">J98/H98</f>
        <v>0.29333160817250309</v>
      </c>
      <c r="O98" s="98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6"/>
    </row>
    <row r="99" spans="2:35" ht="15.75" x14ac:dyDescent="0.25">
      <c r="B99" s="95"/>
      <c r="C99" s="80"/>
      <c r="D99" s="54" t="s">
        <v>132</v>
      </c>
      <c r="E99" s="94" t="s">
        <v>133</v>
      </c>
      <c r="F99" s="47">
        <v>7452258</v>
      </c>
      <c r="G99" s="48">
        <v>21401500</v>
      </c>
      <c r="H99" s="47">
        <v>7460257.8700000001</v>
      </c>
      <c r="I99" s="48">
        <v>21401500</v>
      </c>
      <c r="J99" s="47">
        <v>2378837.84</v>
      </c>
      <c r="K99" s="106">
        <v>299551</v>
      </c>
      <c r="L99" s="96">
        <f t="shared" si="25"/>
        <v>0.31921034403264081</v>
      </c>
      <c r="M99" s="97">
        <f t="shared" si="25"/>
        <v>1.3996729201224214E-2</v>
      </c>
      <c r="N99" s="96">
        <f t="shared" si="26"/>
        <v>0.31886804470473351</v>
      </c>
      <c r="O99" s="98">
        <f t="shared" si="26"/>
        <v>1.3996729201224214E-2</v>
      </c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6"/>
    </row>
    <row r="100" spans="2:35" ht="15.75" x14ac:dyDescent="0.25">
      <c r="B100" s="95"/>
      <c r="C100" s="80"/>
      <c r="D100" s="54" t="s">
        <v>134</v>
      </c>
      <c r="E100" s="94" t="s">
        <v>135</v>
      </c>
      <c r="F100" s="47">
        <v>6754936</v>
      </c>
      <c r="G100" s="48">
        <v>1558500</v>
      </c>
      <c r="H100" s="47">
        <v>6767876.3600000003</v>
      </c>
      <c r="I100" s="48">
        <v>1558500</v>
      </c>
      <c r="J100" s="47">
        <v>1824160.51</v>
      </c>
      <c r="K100" s="106">
        <v>58794</v>
      </c>
      <c r="L100" s="96">
        <f t="shared" si="25"/>
        <v>0.27004852599639728</v>
      </c>
      <c r="M100" s="97">
        <f t="shared" si="25"/>
        <v>3.7724735322425408E-2</v>
      </c>
      <c r="N100" s="96">
        <f t="shared" si="26"/>
        <v>0.2695321860164715</v>
      </c>
      <c r="O100" s="98">
        <f t="shared" si="26"/>
        <v>3.7724735322425408E-2</v>
      </c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6"/>
    </row>
    <row r="101" spans="2:35" ht="15.75" x14ac:dyDescent="0.25">
      <c r="B101" s="95"/>
      <c r="C101" s="80"/>
      <c r="D101" s="54" t="s">
        <v>136</v>
      </c>
      <c r="E101" s="94" t="s">
        <v>137</v>
      </c>
      <c r="F101" s="47">
        <v>1406000</v>
      </c>
      <c r="G101" s="48">
        <v>500000</v>
      </c>
      <c r="H101" s="47">
        <v>1407128.26</v>
      </c>
      <c r="I101" s="48">
        <v>500000</v>
      </c>
      <c r="J101" s="47">
        <v>448487.82</v>
      </c>
      <c r="K101" s="48">
        <v>37610</v>
      </c>
      <c r="L101" s="96">
        <f>J101/F101</f>
        <v>0.3189813798008535</v>
      </c>
      <c r="M101" s="97">
        <f>K101/G101</f>
        <v>7.5219999999999995E-2</v>
      </c>
      <c r="N101" s="96">
        <f>J101/H101</f>
        <v>0.31872561496277535</v>
      </c>
      <c r="O101" s="98">
        <f>K101/I101</f>
        <v>7.5219999999999995E-2</v>
      </c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6"/>
    </row>
    <row r="102" spans="2:35" ht="15.75" x14ac:dyDescent="0.25">
      <c r="B102" s="95"/>
      <c r="C102" s="80"/>
      <c r="D102" s="54" t="s">
        <v>138</v>
      </c>
      <c r="E102" s="94" t="s">
        <v>139</v>
      </c>
      <c r="F102" s="47">
        <v>870000</v>
      </c>
      <c r="G102" s="48">
        <v>557000</v>
      </c>
      <c r="H102" s="47">
        <v>873354.61</v>
      </c>
      <c r="I102" s="48">
        <v>557000</v>
      </c>
      <c r="J102" s="47">
        <v>299302.40999999997</v>
      </c>
      <c r="K102" s="48">
        <v>41638</v>
      </c>
      <c r="L102" s="96">
        <f>J102/F102</f>
        <v>0.34402575862068963</v>
      </c>
      <c r="M102" s="97">
        <f>K102/G102</f>
        <v>7.4754039497306995E-2</v>
      </c>
      <c r="N102" s="96">
        <f>J102/H102</f>
        <v>0.34270433403906803</v>
      </c>
      <c r="O102" s="98">
        <f>K102/I102</f>
        <v>7.4754039497306995E-2</v>
      </c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6"/>
    </row>
    <row r="103" spans="2:35" ht="15.75" x14ac:dyDescent="0.25">
      <c r="B103" s="95"/>
      <c r="C103" s="80"/>
      <c r="D103" s="101">
        <v>10270</v>
      </c>
      <c r="E103" s="94" t="s">
        <v>140</v>
      </c>
      <c r="F103" s="47">
        <v>5200000</v>
      </c>
      <c r="G103" s="48">
        <v>0</v>
      </c>
      <c r="H103" s="47">
        <v>5200000</v>
      </c>
      <c r="I103" s="48">
        <v>0</v>
      </c>
      <c r="J103" s="47">
        <v>2000000</v>
      </c>
      <c r="K103" s="48">
        <v>0</v>
      </c>
      <c r="L103" s="96">
        <f t="shared" ref="L103:L116" si="27">J103/F103</f>
        <v>0.38461538461538464</v>
      </c>
      <c r="M103" s="97"/>
      <c r="N103" s="96">
        <f t="shared" ref="N103:N116" si="28">J103/H103</f>
        <v>0.38461538461538464</v>
      </c>
      <c r="O103" s="98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6"/>
    </row>
    <row r="104" spans="2:35" ht="15.75" x14ac:dyDescent="0.25">
      <c r="B104" s="95"/>
      <c r="C104" s="80"/>
      <c r="D104" s="101">
        <v>10910</v>
      </c>
      <c r="E104" s="94" t="s">
        <v>141</v>
      </c>
      <c r="F104" s="47">
        <v>1450000</v>
      </c>
      <c r="G104" s="48">
        <v>4012050</v>
      </c>
      <c r="H104" s="47">
        <v>1450985.46</v>
      </c>
      <c r="I104" s="48">
        <v>4012050</v>
      </c>
      <c r="J104" s="47">
        <v>206495.05</v>
      </c>
      <c r="K104" s="48">
        <v>270298.38</v>
      </c>
      <c r="L104" s="96">
        <f t="shared" si="27"/>
        <v>0.14241037931034481</v>
      </c>
      <c r="M104" s="97">
        <f>K104/G104</f>
        <v>6.7371637940703638E-2</v>
      </c>
      <c r="N104" s="96">
        <f t="shared" si="28"/>
        <v>0.14231365902177959</v>
      </c>
      <c r="O104" s="98">
        <f>K104/I104</f>
        <v>6.7371637940703638E-2</v>
      </c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6"/>
    </row>
    <row r="105" spans="2:35" ht="15.75" x14ac:dyDescent="0.25">
      <c r="B105" s="95"/>
      <c r="C105" s="80"/>
      <c r="D105" s="59" t="s">
        <v>20</v>
      </c>
      <c r="E105" s="59"/>
      <c r="F105" s="92">
        <f t="shared" ref="F105:K105" si="29">SUM(F98:F104)</f>
        <v>24536494</v>
      </c>
      <c r="G105" s="99">
        <f t="shared" si="29"/>
        <v>28149050</v>
      </c>
      <c r="H105" s="92">
        <f t="shared" si="29"/>
        <v>24567394.010000002</v>
      </c>
      <c r="I105" s="99">
        <f t="shared" si="29"/>
        <v>28149050</v>
      </c>
      <c r="J105" s="92">
        <f t="shared" si="29"/>
        <v>7570233.3600000003</v>
      </c>
      <c r="K105" s="99">
        <f t="shared" si="29"/>
        <v>707891.38</v>
      </c>
      <c r="L105" s="62">
        <f t="shared" si="27"/>
        <v>0.30852954623427459</v>
      </c>
      <c r="M105" s="63">
        <f>K105/G105</f>
        <v>2.5147966982899957E-2</v>
      </c>
      <c r="N105" s="62">
        <f t="shared" si="28"/>
        <v>0.30814148854854467</v>
      </c>
      <c r="O105" s="64">
        <f>K105/I105</f>
        <v>2.5147966982899957E-2</v>
      </c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6"/>
    </row>
    <row r="106" spans="2:35" ht="15.75" x14ac:dyDescent="0.25">
      <c r="B106" s="100"/>
      <c r="C106" s="19"/>
      <c r="D106" s="65" t="s">
        <v>15</v>
      </c>
      <c r="E106" s="65"/>
      <c r="F106" s="68">
        <f>F105+G105</f>
        <v>52685544</v>
      </c>
      <c r="G106" s="69"/>
      <c r="H106" s="68">
        <f>H105+I105</f>
        <v>52716444.010000005</v>
      </c>
      <c r="I106" s="69"/>
      <c r="J106" s="68">
        <f>J105+K105</f>
        <v>8278124.7400000002</v>
      </c>
      <c r="K106" s="69"/>
      <c r="L106" s="70">
        <f t="shared" si="27"/>
        <v>0.15712326591901565</v>
      </c>
      <c r="M106" s="71"/>
      <c r="N106" s="70">
        <f t="shared" si="28"/>
        <v>0.15703116732285069</v>
      </c>
      <c r="O106" s="72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6"/>
    </row>
    <row r="107" spans="2:35" ht="15.75" x14ac:dyDescent="0.25">
      <c r="B107" s="77">
        <v>18</v>
      </c>
      <c r="C107" s="27" t="s">
        <v>142</v>
      </c>
      <c r="D107" s="54" t="s">
        <v>143</v>
      </c>
      <c r="E107" s="94" t="s">
        <v>144</v>
      </c>
      <c r="F107" s="47">
        <v>2716500</v>
      </c>
      <c r="G107" s="48">
        <v>100000</v>
      </c>
      <c r="H107" s="47">
        <v>2723500</v>
      </c>
      <c r="I107" s="48">
        <v>100000</v>
      </c>
      <c r="J107" s="47">
        <v>784774.46</v>
      </c>
      <c r="K107" s="106"/>
      <c r="L107" s="96">
        <f t="shared" si="27"/>
        <v>0.28889175777655068</v>
      </c>
      <c r="M107" s="97"/>
      <c r="N107" s="96">
        <f t="shared" si="28"/>
        <v>0.28814924178446849</v>
      </c>
      <c r="O107" s="98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6"/>
    </row>
    <row r="108" spans="2:35" ht="15.75" x14ac:dyDescent="0.25">
      <c r="B108" s="89"/>
      <c r="C108" s="38"/>
      <c r="D108" s="65" t="s">
        <v>15</v>
      </c>
      <c r="E108" s="65"/>
      <c r="F108" s="68">
        <f>F107+G107</f>
        <v>2816500</v>
      </c>
      <c r="G108" s="69"/>
      <c r="H108" s="68">
        <f>H107+I107</f>
        <v>2823500</v>
      </c>
      <c r="I108" s="69"/>
      <c r="J108" s="68">
        <f>J107+K107</f>
        <v>784774.46</v>
      </c>
      <c r="K108" s="69"/>
      <c r="L108" s="70">
        <f t="shared" si="27"/>
        <v>0.27863463873601985</v>
      </c>
      <c r="M108" s="71"/>
      <c r="N108" s="70">
        <f t="shared" si="28"/>
        <v>0.27794384983176906</v>
      </c>
      <c r="O108" s="72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6"/>
    </row>
    <row r="109" spans="2:35" ht="15.75" x14ac:dyDescent="0.25">
      <c r="B109" s="93">
        <v>19</v>
      </c>
      <c r="C109" s="78" t="s">
        <v>145</v>
      </c>
      <c r="D109" s="54" t="s">
        <v>146</v>
      </c>
      <c r="E109" s="94" t="s">
        <v>147</v>
      </c>
      <c r="F109" s="47">
        <v>314000</v>
      </c>
      <c r="G109" s="48">
        <v>0</v>
      </c>
      <c r="H109" s="47">
        <v>314000</v>
      </c>
      <c r="I109" s="48">
        <v>0</v>
      </c>
      <c r="J109" s="47">
        <v>150000</v>
      </c>
      <c r="K109" s="106">
        <v>0</v>
      </c>
      <c r="L109" s="96">
        <f t="shared" si="27"/>
        <v>0.47770700636942676</v>
      </c>
      <c r="M109" s="97"/>
      <c r="N109" s="96">
        <f t="shared" si="28"/>
        <v>0.47770700636942676</v>
      </c>
      <c r="O109" s="98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6"/>
    </row>
    <row r="110" spans="2:35" ht="15.75" x14ac:dyDescent="0.25">
      <c r="B110" s="95"/>
      <c r="C110" s="80"/>
      <c r="D110" s="54" t="s">
        <v>148</v>
      </c>
      <c r="E110" s="94" t="s">
        <v>149</v>
      </c>
      <c r="F110" s="47">
        <v>126000</v>
      </c>
      <c r="G110" s="48">
        <v>0</v>
      </c>
      <c r="H110" s="47">
        <v>126000</v>
      </c>
      <c r="I110" s="48">
        <v>0</v>
      </c>
      <c r="J110" s="47">
        <v>0</v>
      </c>
      <c r="K110" s="106">
        <v>0</v>
      </c>
      <c r="L110" s="96">
        <f t="shared" si="27"/>
        <v>0</v>
      </c>
      <c r="M110" s="97"/>
      <c r="N110" s="96">
        <f t="shared" si="28"/>
        <v>0</v>
      </c>
      <c r="O110" s="98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6"/>
    </row>
    <row r="111" spans="2:35" ht="15.75" x14ac:dyDescent="0.25">
      <c r="B111" s="95"/>
      <c r="C111" s="80"/>
      <c r="D111" s="54" t="s">
        <v>150</v>
      </c>
      <c r="E111" s="94" t="s">
        <v>151</v>
      </c>
      <c r="F111" s="47">
        <v>130000</v>
      </c>
      <c r="G111" s="48">
        <v>0</v>
      </c>
      <c r="H111" s="47">
        <v>130000</v>
      </c>
      <c r="I111" s="48">
        <v>0</v>
      </c>
      <c r="J111" s="47">
        <v>40000</v>
      </c>
      <c r="K111" s="106">
        <v>0</v>
      </c>
      <c r="L111" s="96">
        <f t="shared" si="27"/>
        <v>0.30769230769230771</v>
      </c>
      <c r="M111" s="97"/>
      <c r="N111" s="96">
        <f t="shared" si="28"/>
        <v>0.30769230769230771</v>
      </c>
      <c r="O111" s="98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6"/>
    </row>
    <row r="112" spans="2:35" ht="15.75" x14ac:dyDescent="0.25">
      <c r="B112" s="95"/>
      <c r="C112" s="80"/>
      <c r="D112" s="54" t="s">
        <v>152</v>
      </c>
      <c r="E112" s="94" t="s">
        <v>153</v>
      </c>
      <c r="F112" s="47">
        <v>200000</v>
      </c>
      <c r="G112" s="48">
        <v>100000</v>
      </c>
      <c r="H112" s="47">
        <v>200000</v>
      </c>
      <c r="I112" s="48">
        <v>100000</v>
      </c>
      <c r="J112" s="47">
        <v>90000</v>
      </c>
      <c r="K112" s="106">
        <v>0</v>
      </c>
      <c r="L112" s="96">
        <f t="shared" si="27"/>
        <v>0.45</v>
      </c>
      <c r="M112" s="97"/>
      <c r="N112" s="96">
        <f t="shared" si="28"/>
        <v>0.45</v>
      </c>
      <c r="O112" s="98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6"/>
    </row>
    <row r="113" spans="2:35" ht="15.75" x14ac:dyDescent="0.25">
      <c r="B113" s="95"/>
      <c r="C113" s="80"/>
      <c r="D113" s="59" t="s">
        <v>20</v>
      </c>
      <c r="E113" s="59"/>
      <c r="F113" s="92">
        <f t="shared" ref="F113:K113" si="30">SUM(F109:F112)</f>
        <v>770000</v>
      </c>
      <c r="G113" s="99">
        <f t="shared" si="30"/>
        <v>100000</v>
      </c>
      <c r="H113" s="92">
        <f t="shared" si="30"/>
        <v>770000</v>
      </c>
      <c r="I113" s="99">
        <f t="shared" si="30"/>
        <v>100000</v>
      </c>
      <c r="J113" s="92">
        <f t="shared" si="30"/>
        <v>280000</v>
      </c>
      <c r="K113" s="99">
        <f t="shared" si="30"/>
        <v>0</v>
      </c>
      <c r="L113" s="62">
        <f t="shared" si="27"/>
        <v>0.36363636363636365</v>
      </c>
      <c r="M113" s="63"/>
      <c r="N113" s="62">
        <f t="shared" si="28"/>
        <v>0.36363636363636365</v>
      </c>
      <c r="O113" s="64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6"/>
    </row>
    <row r="114" spans="2:35" ht="15.75" x14ac:dyDescent="0.25">
      <c r="B114" s="100"/>
      <c r="C114" s="19"/>
      <c r="D114" s="65" t="s">
        <v>15</v>
      </c>
      <c r="E114" s="65"/>
      <c r="F114" s="68">
        <f>F113+G113</f>
        <v>870000</v>
      </c>
      <c r="G114" s="69"/>
      <c r="H114" s="68">
        <f>H113+I113</f>
        <v>870000</v>
      </c>
      <c r="I114" s="69"/>
      <c r="J114" s="68">
        <f>J113+K113</f>
        <v>280000</v>
      </c>
      <c r="K114" s="69"/>
      <c r="L114" s="70">
        <f t="shared" si="27"/>
        <v>0.32183908045977011</v>
      </c>
      <c r="M114" s="71"/>
      <c r="N114" s="70">
        <f t="shared" si="28"/>
        <v>0.32183908045977011</v>
      </c>
      <c r="O114" s="72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6"/>
    </row>
    <row r="115" spans="2:35" ht="15.75" x14ac:dyDescent="0.25">
      <c r="B115" s="107">
        <v>20</v>
      </c>
      <c r="C115" s="108" t="s">
        <v>154</v>
      </c>
      <c r="D115" s="54" t="s">
        <v>17</v>
      </c>
      <c r="E115" s="94" t="s">
        <v>18</v>
      </c>
      <c r="F115" s="47">
        <v>338200</v>
      </c>
      <c r="G115" s="48">
        <v>110000</v>
      </c>
      <c r="H115" s="47">
        <v>338700</v>
      </c>
      <c r="I115" s="48">
        <v>110000</v>
      </c>
      <c r="J115" s="47">
        <v>98003.38</v>
      </c>
      <c r="K115" s="48">
        <v>4612.41</v>
      </c>
      <c r="L115" s="96">
        <f t="shared" si="27"/>
        <v>0.28977936132465998</v>
      </c>
      <c r="M115" s="97">
        <f>K115/G115</f>
        <v>4.1930999999999996E-2</v>
      </c>
      <c r="N115" s="96">
        <f t="shared" si="28"/>
        <v>0.28935157956894009</v>
      </c>
      <c r="O115" s="98">
        <f>K115/I115</f>
        <v>4.1930999999999996E-2</v>
      </c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6"/>
    </row>
    <row r="116" spans="2:35" ht="15.75" x14ac:dyDescent="0.25">
      <c r="B116" s="107"/>
      <c r="C116" s="108"/>
      <c r="D116" s="65" t="s">
        <v>15</v>
      </c>
      <c r="E116" s="65"/>
      <c r="F116" s="68">
        <f>F115+G115</f>
        <v>448200</v>
      </c>
      <c r="G116" s="69"/>
      <c r="H116" s="68">
        <f>H115+I115</f>
        <v>448700</v>
      </c>
      <c r="I116" s="69"/>
      <c r="J116" s="68">
        <f>J115+K115</f>
        <v>102615.79000000001</v>
      </c>
      <c r="K116" s="69"/>
      <c r="L116" s="70">
        <f t="shared" si="27"/>
        <v>0.2289508924587238</v>
      </c>
      <c r="M116" s="71"/>
      <c r="N116" s="70">
        <f t="shared" si="28"/>
        <v>0.22869576554490753</v>
      </c>
      <c r="O116" s="72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6"/>
    </row>
    <row r="117" spans="2:35" ht="15.75" x14ac:dyDescent="0.25">
      <c r="B117" s="107">
        <v>22</v>
      </c>
      <c r="C117" s="108" t="s">
        <v>155</v>
      </c>
      <c r="D117" s="54" t="s">
        <v>156</v>
      </c>
      <c r="E117" s="94" t="s">
        <v>157</v>
      </c>
      <c r="F117" s="47">
        <v>539680</v>
      </c>
      <c r="G117" s="48">
        <v>10000</v>
      </c>
      <c r="H117" s="47">
        <v>539980</v>
      </c>
      <c r="I117" s="48">
        <v>10000</v>
      </c>
      <c r="J117" s="47">
        <v>139193.79</v>
      </c>
      <c r="K117" s="48">
        <v>0</v>
      </c>
      <c r="L117" s="96">
        <f>J117/F117</f>
        <v>0.25791911873702938</v>
      </c>
      <c r="M117" s="97"/>
      <c r="N117" s="96">
        <f>J117/H117</f>
        <v>0.25777582503055668</v>
      </c>
      <c r="O117" s="98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6"/>
    </row>
    <row r="118" spans="2:35" ht="15.75" x14ac:dyDescent="0.25">
      <c r="B118" s="107"/>
      <c r="C118" s="108"/>
      <c r="D118" s="65" t="s">
        <v>15</v>
      </c>
      <c r="E118" s="65"/>
      <c r="F118" s="68">
        <f>F117+G117</f>
        <v>549680</v>
      </c>
      <c r="G118" s="69"/>
      <c r="H118" s="68">
        <f>H117+I117</f>
        <v>549980</v>
      </c>
      <c r="I118" s="69"/>
      <c r="J118" s="68">
        <f>J117+K117</f>
        <v>139193.79</v>
      </c>
      <c r="K118" s="69"/>
      <c r="L118" s="70">
        <f t="shared" ref="L118" si="31">J118/F118</f>
        <v>0.25322695022558583</v>
      </c>
      <c r="M118" s="71"/>
      <c r="N118" s="70">
        <f t="shared" ref="N118" si="32">J118/H118</f>
        <v>0.2530888214116877</v>
      </c>
      <c r="O118" s="72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6"/>
    </row>
    <row r="119" spans="2:35" ht="15.75" x14ac:dyDescent="0.25">
      <c r="B119" s="109">
        <v>24</v>
      </c>
      <c r="C119" s="110" t="s">
        <v>158</v>
      </c>
      <c r="D119" s="54" t="s">
        <v>13</v>
      </c>
      <c r="E119" s="94" t="s">
        <v>159</v>
      </c>
      <c r="F119" s="47">
        <v>679000</v>
      </c>
      <c r="G119" s="48">
        <v>15000</v>
      </c>
      <c r="H119" s="47">
        <v>680500</v>
      </c>
      <c r="I119" s="48">
        <v>15000</v>
      </c>
      <c r="J119" s="47">
        <v>194526.23</v>
      </c>
      <c r="K119" s="48">
        <v>0</v>
      </c>
      <c r="L119" s="96">
        <f>J119/F119</f>
        <v>0.28648929307805598</v>
      </c>
      <c r="M119" s="97"/>
      <c r="N119" s="96">
        <f>J119/H119</f>
        <v>0.28585779573842762</v>
      </c>
      <c r="O119" s="98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6"/>
    </row>
    <row r="120" spans="2:35" ht="15.75" x14ac:dyDescent="0.25">
      <c r="B120" s="109"/>
      <c r="C120" s="110"/>
      <c r="D120" s="65" t="s">
        <v>15</v>
      </c>
      <c r="E120" s="65"/>
      <c r="F120" s="68">
        <f>F119+G119</f>
        <v>694000</v>
      </c>
      <c r="G120" s="69"/>
      <c r="H120" s="68">
        <f>H119+I119</f>
        <v>695500</v>
      </c>
      <c r="I120" s="69"/>
      <c r="J120" s="68">
        <f>J119+K119</f>
        <v>194526.23</v>
      </c>
      <c r="K120" s="69"/>
      <c r="L120" s="70">
        <f t="shared" ref="L120:M132" si="33">J120/F120</f>
        <v>0.28029716138328531</v>
      </c>
      <c r="M120" s="71"/>
      <c r="N120" s="70">
        <f t="shared" ref="N120:O132" si="34">J120/H120</f>
        <v>0.27969263838964775</v>
      </c>
      <c r="O120" s="72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6"/>
    </row>
    <row r="121" spans="2:35" ht="15.75" x14ac:dyDescent="0.25">
      <c r="B121" s="107">
        <v>26</v>
      </c>
      <c r="C121" s="108" t="s">
        <v>160</v>
      </c>
      <c r="D121" s="54" t="s">
        <v>17</v>
      </c>
      <c r="E121" s="94" t="s">
        <v>18</v>
      </c>
      <c r="F121" s="47">
        <v>341727</v>
      </c>
      <c r="G121" s="48">
        <v>3000</v>
      </c>
      <c r="H121" s="47">
        <v>342127</v>
      </c>
      <c r="I121" s="48">
        <v>3000</v>
      </c>
      <c r="J121" s="47">
        <v>107401.38</v>
      </c>
      <c r="K121" s="48">
        <v>0</v>
      </c>
      <c r="L121" s="96">
        <f t="shared" si="33"/>
        <v>0.31429000342378566</v>
      </c>
      <c r="M121" s="97"/>
      <c r="N121" s="96">
        <f t="shared" si="34"/>
        <v>0.31392254922879514</v>
      </c>
      <c r="O121" s="98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6"/>
    </row>
    <row r="122" spans="2:35" ht="15.75" x14ac:dyDescent="0.25">
      <c r="B122" s="107"/>
      <c r="C122" s="108"/>
      <c r="D122" s="54" t="s">
        <v>161</v>
      </c>
      <c r="E122" s="94" t="s">
        <v>162</v>
      </c>
      <c r="F122" s="47">
        <v>538450</v>
      </c>
      <c r="G122" s="48">
        <v>541100</v>
      </c>
      <c r="H122" s="47">
        <v>539455</v>
      </c>
      <c r="I122" s="48">
        <v>541100</v>
      </c>
      <c r="J122" s="47">
        <v>146774.79</v>
      </c>
      <c r="K122" s="48">
        <v>0</v>
      </c>
      <c r="L122" s="96">
        <f t="shared" si="33"/>
        <v>0.27258759401987187</v>
      </c>
      <c r="M122" s="97"/>
      <c r="N122" s="96">
        <f t="shared" si="34"/>
        <v>0.27207976568944586</v>
      </c>
      <c r="O122" s="98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6"/>
    </row>
    <row r="123" spans="2:35" ht="15.75" x14ac:dyDescent="0.25">
      <c r="B123" s="107"/>
      <c r="C123" s="108"/>
      <c r="D123" s="54" t="s">
        <v>163</v>
      </c>
      <c r="E123" s="94" t="s">
        <v>164</v>
      </c>
      <c r="F123" s="47">
        <v>918000</v>
      </c>
      <c r="G123" s="48">
        <v>90000</v>
      </c>
      <c r="H123" s="47">
        <v>918100</v>
      </c>
      <c r="I123" s="48">
        <v>90000</v>
      </c>
      <c r="J123" s="47">
        <v>333851.89</v>
      </c>
      <c r="K123" s="48">
        <v>0</v>
      </c>
      <c r="L123" s="96">
        <f t="shared" si="33"/>
        <v>0.36367308278867105</v>
      </c>
      <c r="M123" s="97"/>
      <c r="N123" s="96">
        <f t="shared" si="34"/>
        <v>0.36363347129942275</v>
      </c>
      <c r="O123" s="98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6"/>
    </row>
    <row r="124" spans="2:35" ht="15.75" x14ac:dyDescent="0.25">
      <c r="B124" s="107"/>
      <c r="C124" s="108"/>
      <c r="D124" s="54" t="s">
        <v>165</v>
      </c>
      <c r="E124" s="94" t="s">
        <v>166</v>
      </c>
      <c r="F124" s="47">
        <v>476770</v>
      </c>
      <c r="G124" s="48">
        <v>480000</v>
      </c>
      <c r="H124" s="47">
        <v>477115</v>
      </c>
      <c r="I124" s="48">
        <v>480000</v>
      </c>
      <c r="J124" s="47">
        <v>113471.58</v>
      </c>
      <c r="K124" s="48">
        <v>56570.25</v>
      </c>
      <c r="L124" s="96">
        <f t="shared" si="33"/>
        <v>0.23800067118317009</v>
      </c>
      <c r="M124" s="97">
        <f t="shared" si="33"/>
        <v>0.1178546875</v>
      </c>
      <c r="N124" s="96">
        <f t="shared" si="34"/>
        <v>0.23782857382392086</v>
      </c>
      <c r="O124" s="98">
        <f t="shared" si="34"/>
        <v>0.1178546875</v>
      </c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6"/>
    </row>
    <row r="125" spans="2:35" ht="15.75" x14ac:dyDescent="0.25">
      <c r="B125" s="107"/>
      <c r="C125" s="108"/>
      <c r="D125" s="54" t="s">
        <v>167</v>
      </c>
      <c r="E125" s="94" t="s">
        <v>168</v>
      </c>
      <c r="F125" s="47">
        <v>56113</v>
      </c>
      <c r="G125" s="48">
        <v>529747</v>
      </c>
      <c r="H125" s="47">
        <v>56163</v>
      </c>
      <c r="I125" s="48">
        <v>529747</v>
      </c>
      <c r="J125" s="47">
        <v>12800.44</v>
      </c>
      <c r="K125" s="48">
        <v>3855.1</v>
      </c>
      <c r="L125" s="96">
        <f t="shared" si="33"/>
        <v>0.22811897421274929</v>
      </c>
      <c r="M125" s="97">
        <f t="shared" si="33"/>
        <v>7.2772474407594564E-3</v>
      </c>
      <c r="N125" s="96">
        <f t="shared" si="34"/>
        <v>0.22791588768406246</v>
      </c>
      <c r="O125" s="98">
        <f t="shared" si="34"/>
        <v>7.2772474407594564E-3</v>
      </c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6"/>
    </row>
    <row r="126" spans="2:35" ht="15.75" x14ac:dyDescent="0.25">
      <c r="B126" s="107"/>
      <c r="C126" s="108"/>
      <c r="D126" s="59" t="s">
        <v>20</v>
      </c>
      <c r="E126" s="59"/>
      <c r="F126" s="92">
        <f t="shared" ref="F126:K126" si="35">SUM(F121:F125)</f>
        <v>2331060</v>
      </c>
      <c r="G126" s="99">
        <f t="shared" si="35"/>
        <v>1643847</v>
      </c>
      <c r="H126" s="92">
        <f t="shared" si="35"/>
        <v>2332960</v>
      </c>
      <c r="I126" s="99">
        <f t="shared" si="35"/>
        <v>1643847</v>
      </c>
      <c r="J126" s="92">
        <f t="shared" si="35"/>
        <v>714300.08</v>
      </c>
      <c r="K126" s="99">
        <f t="shared" si="35"/>
        <v>60425.35</v>
      </c>
      <c r="L126" s="62">
        <f>J126/F126</f>
        <v>0.30642715331222703</v>
      </c>
      <c r="M126" s="63">
        <f>K126/G126</f>
        <v>3.675850003072062E-2</v>
      </c>
      <c r="N126" s="62">
        <f>J126/H126</f>
        <v>0.30617759412934636</v>
      </c>
      <c r="O126" s="64">
        <f>K126/I126</f>
        <v>3.675850003072062E-2</v>
      </c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6"/>
    </row>
    <row r="127" spans="2:35" ht="15.75" x14ac:dyDescent="0.25">
      <c r="B127" s="107"/>
      <c r="C127" s="108"/>
      <c r="D127" s="65" t="s">
        <v>15</v>
      </c>
      <c r="E127" s="65"/>
      <c r="F127" s="68">
        <f>F126+G126</f>
        <v>3974907</v>
      </c>
      <c r="G127" s="69"/>
      <c r="H127" s="68">
        <f>H126+I126</f>
        <v>3976807</v>
      </c>
      <c r="I127" s="69"/>
      <c r="J127" s="68">
        <f>J126+K126</f>
        <v>774725.42999999993</v>
      </c>
      <c r="K127" s="69"/>
      <c r="L127" s="70">
        <f>J127/F127</f>
        <v>0.19490403926431485</v>
      </c>
      <c r="M127" s="71"/>
      <c r="N127" s="70">
        <f>J127/H127</f>
        <v>0.19481091991640528</v>
      </c>
      <c r="O127" s="72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6"/>
    </row>
    <row r="128" spans="2:35" ht="15.75" x14ac:dyDescent="0.25">
      <c r="B128" s="109">
        <v>28</v>
      </c>
      <c r="C128" s="110" t="s">
        <v>169</v>
      </c>
      <c r="D128" s="54" t="s">
        <v>17</v>
      </c>
      <c r="E128" s="94" t="s">
        <v>18</v>
      </c>
      <c r="F128" s="47">
        <v>3192800</v>
      </c>
      <c r="G128" s="48">
        <v>130000</v>
      </c>
      <c r="H128" s="47">
        <v>3195900</v>
      </c>
      <c r="I128" s="48">
        <v>130000</v>
      </c>
      <c r="J128" s="47">
        <v>944792.45</v>
      </c>
      <c r="K128" s="48">
        <v>322.56</v>
      </c>
      <c r="L128" s="96">
        <f t="shared" si="33"/>
        <v>0.29591344587822599</v>
      </c>
      <c r="M128" s="97"/>
      <c r="N128" s="96">
        <f t="shared" si="34"/>
        <v>0.29562641196533057</v>
      </c>
      <c r="O128" s="98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6"/>
    </row>
    <row r="129" spans="2:35" ht="15.75" x14ac:dyDescent="0.25">
      <c r="B129" s="109"/>
      <c r="C129" s="110"/>
      <c r="D129" s="65" t="s">
        <v>15</v>
      </c>
      <c r="E129" s="65"/>
      <c r="F129" s="68">
        <f>F128+G128</f>
        <v>3322800</v>
      </c>
      <c r="G129" s="69"/>
      <c r="H129" s="68">
        <f>H128+I128</f>
        <v>3325900</v>
      </c>
      <c r="I129" s="69"/>
      <c r="J129" s="68">
        <f>J128+K128</f>
        <v>945115.01</v>
      </c>
      <c r="K129" s="69"/>
      <c r="L129" s="70">
        <f t="shared" si="33"/>
        <v>0.28443331226676299</v>
      </c>
      <c r="M129" s="71"/>
      <c r="N129" s="70">
        <f t="shared" si="34"/>
        <v>0.28416819808172222</v>
      </c>
      <c r="O129" s="72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6"/>
    </row>
    <row r="130" spans="2:35" ht="15.75" x14ac:dyDescent="0.25">
      <c r="B130" s="107">
        <v>29</v>
      </c>
      <c r="C130" s="108" t="s">
        <v>170</v>
      </c>
      <c r="D130" s="54" t="s">
        <v>17</v>
      </c>
      <c r="E130" s="94" t="s">
        <v>18</v>
      </c>
      <c r="F130" s="47">
        <v>455421</v>
      </c>
      <c r="G130" s="48">
        <v>15000</v>
      </c>
      <c r="H130" s="47">
        <v>456621</v>
      </c>
      <c r="I130" s="48">
        <v>15000</v>
      </c>
      <c r="J130" s="47">
        <v>100028.35</v>
      </c>
      <c r="K130" s="48">
        <v>39</v>
      </c>
      <c r="L130" s="96">
        <f t="shared" si="33"/>
        <v>0.21963930077883981</v>
      </c>
      <c r="M130" s="102">
        <f>K130/G130</f>
        <v>2.5999999999999999E-3</v>
      </c>
      <c r="N130" s="96">
        <f t="shared" si="34"/>
        <v>0.21906208869062091</v>
      </c>
      <c r="O130" s="103">
        <f>K130/I130</f>
        <v>2.5999999999999999E-3</v>
      </c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6"/>
    </row>
    <row r="131" spans="2:35" ht="15.75" x14ac:dyDescent="0.25">
      <c r="B131" s="107"/>
      <c r="C131" s="108"/>
      <c r="D131" s="54" t="s">
        <v>60</v>
      </c>
      <c r="E131" s="94" t="s">
        <v>171</v>
      </c>
      <c r="F131" s="47">
        <v>20078</v>
      </c>
      <c r="G131" s="48">
        <v>0</v>
      </c>
      <c r="H131" s="47">
        <v>20178</v>
      </c>
      <c r="I131" s="48">
        <v>0</v>
      </c>
      <c r="J131" s="47">
        <v>3840.1</v>
      </c>
      <c r="K131" s="48">
        <v>0</v>
      </c>
      <c r="L131" s="96">
        <f t="shared" si="33"/>
        <v>0.19125908955075208</v>
      </c>
      <c r="M131" s="97" t="s">
        <v>172</v>
      </c>
      <c r="N131" s="96">
        <f t="shared" si="34"/>
        <v>0.19031123005253245</v>
      </c>
      <c r="O131" s="98" t="s">
        <v>172</v>
      </c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6"/>
    </row>
    <row r="132" spans="2:35" ht="15.75" x14ac:dyDescent="0.25">
      <c r="B132" s="107"/>
      <c r="C132" s="108"/>
      <c r="D132" s="54" t="s">
        <v>111</v>
      </c>
      <c r="E132" s="94" t="s">
        <v>173</v>
      </c>
      <c r="F132" s="47">
        <v>4813960</v>
      </c>
      <c r="G132" s="48">
        <v>855500</v>
      </c>
      <c r="H132" s="47">
        <v>4817160</v>
      </c>
      <c r="I132" s="48">
        <v>855500</v>
      </c>
      <c r="J132" s="47">
        <v>1234250.19</v>
      </c>
      <c r="K132" s="48">
        <v>1842.72</v>
      </c>
      <c r="L132" s="96">
        <f t="shared" si="33"/>
        <v>0.25638978927951206</v>
      </c>
      <c r="M132" s="102">
        <f>K132/G132</f>
        <v>2.1539684395090589E-3</v>
      </c>
      <c r="N132" s="96">
        <f t="shared" si="34"/>
        <v>0.25621947163889097</v>
      </c>
      <c r="O132" s="103">
        <f>K132/I132</f>
        <v>2.1539684395090589E-3</v>
      </c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6"/>
    </row>
    <row r="133" spans="2:35" ht="15.75" x14ac:dyDescent="0.25">
      <c r="B133" s="107"/>
      <c r="C133" s="108"/>
      <c r="D133" s="59" t="s">
        <v>20</v>
      </c>
      <c r="E133" s="59"/>
      <c r="F133" s="92">
        <f>SUM(F130:F132)</f>
        <v>5289459</v>
      </c>
      <c r="G133" s="99">
        <f t="shared" ref="G133:J133" si="36">SUM(G130:G132)</f>
        <v>870500</v>
      </c>
      <c r="H133" s="92">
        <f t="shared" si="36"/>
        <v>5293959</v>
      </c>
      <c r="I133" s="99">
        <f t="shared" si="36"/>
        <v>870500</v>
      </c>
      <c r="J133" s="92">
        <f t="shared" si="36"/>
        <v>1338118.6399999999</v>
      </c>
      <c r="K133" s="99">
        <f>SUM(K130:K132)</f>
        <v>1881.72</v>
      </c>
      <c r="L133" s="62">
        <f>J133/F133</f>
        <v>0.25297835563145493</v>
      </c>
      <c r="M133" s="63"/>
      <c r="N133" s="62">
        <f>J133/H133</f>
        <v>0.25276331758519471</v>
      </c>
      <c r="O133" s="64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6"/>
    </row>
    <row r="134" spans="2:35" ht="15.75" x14ac:dyDescent="0.25">
      <c r="B134" s="107"/>
      <c r="C134" s="108"/>
      <c r="D134" s="65" t="s">
        <v>15</v>
      </c>
      <c r="E134" s="65"/>
      <c r="F134" s="68">
        <f>F133+G133</f>
        <v>6159959</v>
      </c>
      <c r="G134" s="69"/>
      <c r="H134" s="68">
        <f>H133+I133</f>
        <v>6164459</v>
      </c>
      <c r="I134" s="69"/>
      <c r="J134" s="68">
        <f>J133+K133</f>
        <v>1340000.3599999999</v>
      </c>
      <c r="K134" s="69"/>
      <c r="L134" s="70">
        <f>J134/F134</f>
        <v>0.21753397384625447</v>
      </c>
      <c r="M134" s="71"/>
      <c r="N134" s="70">
        <f>J134/H134</f>
        <v>0.21737517598867961</v>
      </c>
      <c r="O134" s="72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6"/>
    </row>
    <row r="135" spans="2:35" ht="15.75" x14ac:dyDescent="0.25">
      <c r="B135" s="109">
        <v>30</v>
      </c>
      <c r="C135" s="110" t="s">
        <v>174</v>
      </c>
      <c r="D135" s="54" t="s">
        <v>175</v>
      </c>
      <c r="E135" s="94" t="s">
        <v>176</v>
      </c>
      <c r="F135" s="47">
        <v>248000</v>
      </c>
      <c r="G135" s="48">
        <v>14000</v>
      </c>
      <c r="H135" s="47">
        <v>248200</v>
      </c>
      <c r="I135" s="48">
        <v>14000</v>
      </c>
      <c r="J135" s="47">
        <v>75216.09</v>
      </c>
      <c r="K135" s="48">
        <v>838.8</v>
      </c>
      <c r="L135" s="96">
        <f>J135/F135</f>
        <v>0.30329068548387095</v>
      </c>
      <c r="M135" s="97">
        <f>K135/G135</f>
        <v>5.9914285714285712E-2</v>
      </c>
      <c r="N135" s="96">
        <f>J135/H135</f>
        <v>0.30304629331184529</v>
      </c>
      <c r="O135" s="98">
        <f>K135/I135</f>
        <v>5.9914285714285712E-2</v>
      </c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6"/>
    </row>
    <row r="136" spans="2:35" ht="15.75" x14ac:dyDescent="0.25">
      <c r="B136" s="109"/>
      <c r="C136" s="110"/>
      <c r="D136" s="65" t="s">
        <v>15</v>
      </c>
      <c r="E136" s="65"/>
      <c r="F136" s="68">
        <f>F135+G135</f>
        <v>262000</v>
      </c>
      <c r="G136" s="69"/>
      <c r="H136" s="68">
        <f>H135+I135</f>
        <v>262200</v>
      </c>
      <c r="I136" s="69"/>
      <c r="J136" s="68">
        <f>J135+K135</f>
        <v>76054.89</v>
      </c>
      <c r="K136" s="69"/>
      <c r="L136" s="70">
        <f t="shared" ref="L136" si="37">J136/F136</f>
        <v>0.29028583969465649</v>
      </c>
      <c r="M136" s="71"/>
      <c r="N136" s="70">
        <f t="shared" ref="N136" si="38">J136/H136</f>
        <v>0.29006441647597253</v>
      </c>
      <c r="O136" s="72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6"/>
    </row>
    <row r="137" spans="2:35" ht="15.75" x14ac:dyDescent="0.25">
      <c r="B137" s="109">
        <v>31</v>
      </c>
      <c r="C137" s="110" t="s">
        <v>177</v>
      </c>
      <c r="D137" s="54" t="s">
        <v>178</v>
      </c>
      <c r="E137" s="94" t="s">
        <v>179</v>
      </c>
      <c r="F137" s="47">
        <v>87469</v>
      </c>
      <c r="G137" s="48">
        <v>12000</v>
      </c>
      <c r="H137" s="47">
        <v>87469</v>
      </c>
      <c r="I137" s="48">
        <v>12000</v>
      </c>
      <c r="J137" s="47">
        <v>26995.77</v>
      </c>
      <c r="K137" s="48">
        <v>0</v>
      </c>
      <c r="L137" s="96">
        <f>J137/F137</f>
        <v>0.30863242977512034</v>
      </c>
      <c r="M137" s="97"/>
      <c r="N137" s="96">
        <f>J137/H137</f>
        <v>0.30863242977512034</v>
      </c>
      <c r="O137" s="98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6"/>
    </row>
    <row r="138" spans="2:35" ht="15.75" x14ac:dyDescent="0.25">
      <c r="B138" s="109"/>
      <c r="C138" s="110"/>
      <c r="D138" s="65" t="s">
        <v>15</v>
      </c>
      <c r="E138" s="65"/>
      <c r="F138" s="68">
        <f>F137+G137</f>
        <v>99469</v>
      </c>
      <c r="G138" s="69"/>
      <c r="H138" s="68">
        <f>H137+I137</f>
        <v>99469</v>
      </c>
      <c r="I138" s="69"/>
      <c r="J138" s="68">
        <f>J137+K137</f>
        <v>26995.77</v>
      </c>
      <c r="K138" s="69"/>
      <c r="L138" s="70">
        <f t="shared" ref="L138" si="39">J138/F138</f>
        <v>0.27139882777548785</v>
      </c>
      <c r="M138" s="71"/>
      <c r="N138" s="70">
        <f t="shared" ref="N138" si="40">J138/H138</f>
        <v>0.27139882777548785</v>
      </c>
      <c r="O138" s="72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6"/>
    </row>
    <row r="139" spans="2:35" ht="15.75" x14ac:dyDescent="0.25">
      <c r="B139" s="109">
        <v>35</v>
      </c>
      <c r="C139" s="110" t="s">
        <v>180</v>
      </c>
      <c r="D139" s="54" t="s">
        <v>17</v>
      </c>
      <c r="E139" s="94" t="s">
        <v>181</v>
      </c>
      <c r="F139" s="47">
        <v>206583</v>
      </c>
      <c r="G139" s="48">
        <v>5000</v>
      </c>
      <c r="H139" s="47">
        <v>206583</v>
      </c>
      <c r="I139" s="48">
        <v>5000</v>
      </c>
      <c r="J139" s="47">
        <v>60713.26</v>
      </c>
      <c r="K139" s="48">
        <v>0</v>
      </c>
      <c r="L139" s="96">
        <f>J139/F139</f>
        <v>0.29389281789885907</v>
      </c>
      <c r="M139" s="97"/>
      <c r="N139" s="96">
        <f>J139/H139</f>
        <v>0.29389281789885907</v>
      </c>
      <c r="O139" s="98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6"/>
    </row>
    <row r="140" spans="2:35" ht="15.75" x14ac:dyDescent="0.25">
      <c r="B140" s="109"/>
      <c r="C140" s="110"/>
      <c r="D140" s="65" t="s">
        <v>15</v>
      </c>
      <c r="E140" s="65"/>
      <c r="F140" s="68">
        <f>F139+G139</f>
        <v>211583</v>
      </c>
      <c r="G140" s="69"/>
      <c r="H140" s="68">
        <f>H139+I139</f>
        <v>211583</v>
      </c>
      <c r="I140" s="69"/>
      <c r="J140" s="68">
        <f>J139+K139</f>
        <v>60713.26</v>
      </c>
      <c r="K140" s="69"/>
      <c r="L140" s="70">
        <f>J140/F140</f>
        <v>0.28694772264312352</v>
      </c>
      <c r="M140" s="71"/>
      <c r="N140" s="70">
        <f t="shared" ref="N140:N143" si="41">J140/H140</f>
        <v>0.28694772264312352</v>
      </c>
      <c r="O140" s="72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6"/>
    </row>
    <row r="141" spans="2:35" ht="15.75" x14ac:dyDescent="0.25">
      <c r="B141" s="109">
        <v>40</v>
      </c>
      <c r="C141" s="108" t="s">
        <v>182</v>
      </c>
      <c r="D141" s="54" t="s">
        <v>17</v>
      </c>
      <c r="E141" s="94" t="s">
        <v>183</v>
      </c>
      <c r="F141" s="47">
        <v>345600</v>
      </c>
      <c r="G141" s="48">
        <v>0</v>
      </c>
      <c r="H141" s="47">
        <v>476801.82</v>
      </c>
      <c r="I141" s="48">
        <v>0</v>
      </c>
      <c r="J141" s="47">
        <v>473786.44</v>
      </c>
      <c r="K141" s="48">
        <v>0</v>
      </c>
      <c r="L141" s="96">
        <f t="shared" ref="L141:L151" si="42">J141/F141</f>
        <v>1.370909837962963</v>
      </c>
      <c r="M141" s="97" t="s">
        <v>172</v>
      </c>
      <c r="N141" s="96">
        <f t="shared" si="41"/>
        <v>0.9936758211199781</v>
      </c>
      <c r="O141" s="98" t="s">
        <v>172</v>
      </c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6"/>
    </row>
    <row r="142" spans="2:35" ht="15.75" x14ac:dyDescent="0.25">
      <c r="B142" s="109"/>
      <c r="C142" s="108"/>
      <c r="D142" s="54" t="s">
        <v>13</v>
      </c>
      <c r="E142" s="94" t="s">
        <v>184</v>
      </c>
      <c r="F142" s="47">
        <v>8000</v>
      </c>
      <c r="G142" s="48">
        <v>0</v>
      </c>
      <c r="H142" s="47">
        <v>8000</v>
      </c>
      <c r="I142" s="48">
        <v>0</v>
      </c>
      <c r="J142" s="47">
        <v>2666.67</v>
      </c>
      <c r="K142" s="48">
        <v>0</v>
      </c>
      <c r="L142" s="96">
        <f t="shared" si="42"/>
        <v>0.33333374999999998</v>
      </c>
      <c r="M142" s="97" t="s">
        <v>172</v>
      </c>
      <c r="N142" s="96">
        <f t="shared" si="41"/>
        <v>0.33333374999999998</v>
      </c>
      <c r="O142" s="98" t="s">
        <v>172</v>
      </c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6"/>
    </row>
    <row r="143" spans="2:35" ht="15.75" x14ac:dyDescent="0.25">
      <c r="B143" s="109"/>
      <c r="C143" s="108"/>
      <c r="D143" s="54" t="s">
        <v>58</v>
      </c>
      <c r="E143" s="94" t="s">
        <v>185</v>
      </c>
      <c r="F143" s="47">
        <v>2200</v>
      </c>
      <c r="G143" s="48">
        <v>0</v>
      </c>
      <c r="H143" s="47">
        <v>2200</v>
      </c>
      <c r="I143" s="48">
        <v>0</v>
      </c>
      <c r="J143" s="47">
        <v>660</v>
      </c>
      <c r="K143" s="48">
        <v>0</v>
      </c>
      <c r="L143" s="96">
        <f t="shared" si="42"/>
        <v>0.3</v>
      </c>
      <c r="M143" s="97" t="s">
        <v>172</v>
      </c>
      <c r="N143" s="96">
        <f t="shared" si="41"/>
        <v>0.3</v>
      </c>
      <c r="O143" s="98" t="s">
        <v>172</v>
      </c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6"/>
    </row>
    <row r="144" spans="2:35" ht="15.75" x14ac:dyDescent="0.25">
      <c r="B144" s="109"/>
      <c r="C144" s="108"/>
      <c r="D144" s="59" t="s">
        <v>20</v>
      </c>
      <c r="E144" s="59"/>
      <c r="F144" s="92">
        <f>SUM(F141:F143)</f>
        <v>355800</v>
      </c>
      <c r="G144" s="99">
        <f t="shared" ref="G144" si="43">SUM(G141:G143)</f>
        <v>0</v>
      </c>
      <c r="H144" s="92">
        <f>SUM(H141:H143)</f>
        <v>487001.82</v>
      </c>
      <c r="I144" s="99">
        <f t="shared" ref="I144" si="44">SUM(I141:I143)</f>
        <v>0</v>
      </c>
      <c r="J144" s="92">
        <f>SUM(J141:J143)</f>
        <v>477113.11</v>
      </c>
      <c r="K144" s="99">
        <f>SUM(K141:K143)</f>
        <v>0</v>
      </c>
      <c r="L144" s="62">
        <f t="shared" si="42"/>
        <v>1.3409587127599776</v>
      </c>
      <c r="M144" s="63" t="s">
        <v>172</v>
      </c>
      <c r="N144" s="62">
        <f>J144/H144</f>
        <v>0.97969471654130569</v>
      </c>
      <c r="O144" s="64" t="s">
        <v>172</v>
      </c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6"/>
    </row>
    <row r="145" spans="2:35" ht="15.75" x14ac:dyDescent="0.25">
      <c r="B145" s="109"/>
      <c r="C145" s="108"/>
      <c r="D145" s="65" t="s">
        <v>15</v>
      </c>
      <c r="E145" s="65"/>
      <c r="F145" s="68">
        <f>F144+G144</f>
        <v>355800</v>
      </c>
      <c r="G145" s="69"/>
      <c r="H145" s="68">
        <f>H144+I144</f>
        <v>487001.82</v>
      </c>
      <c r="I145" s="69"/>
      <c r="J145" s="68">
        <f>J144+K144</f>
        <v>477113.11</v>
      </c>
      <c r="K145" s="69"/>
      <c r="L145" s="70">
        <f t="shared" si="42"/>
        <v>1.3409587127599776</v>
      </c>
      <c r="M145" s="71"/>
      <c r="N145" s="70">
        <f>J145/H145</f>
        <v>0.97969471654130569</v>
      </c>
      <c r="O145" s="72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6"/>
    </row>
    <row r="146" spans="2:35" ht="29.25" customHeight="1" x14ac:dyDescent="0.25">
      <c r="B146" s="107">
        <v>41</v>
      </c>
      <c r="C146" s="108" t="s">
        <v>186</v>
      </c>
      <c r="D146" s="54" t="s">
        <v>187</v>
      </c>
      <c r="E146" s="94" t="s">
        <v>188</v>
      </c>
      <c r="F146" s="47">
        <v>1669613</v>
      </c>
      <c r="G146" s="48">
        <v>700000</v>
      </c>
      <c r="H146" s="47">
        <v>1670611.79</v>
      </c>
      <c r="I146" s="48">
        <v>700000</v>
      </c>
      <c r="J146" s="47">
        <v>337323.76</v>
      </c>
      <c r="K146" s="48">
        <v>17878.89</v>
      </c>
      <c r="L146" s="96">
        <f t="shared" si="42"/>
        <v>0.20203709482377055</v>
      </c>
      <c r="M146" s="97">
        <f>K146/G146</f>
        <v>2.5541271428571429E-2</v>
      </c>
      <c r="N146" s="96">
        <f>J146/H146</f>
        <v>0.20191630516387055</v>
      </c>
      <c r="O146" s="98">
        <f>K146/I146</f>
        <v>2.5541271428571429E-2</v>
      </c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6"/>
    </row>
    <row r="147" spans="2:35" ht="19.5" customHeight="1" x14ac:dyDescent="0.25">
      <c r="B147" s="107"/>
      <c r="C147" s="108"/>
      <c r="D147" s="65" t="s">
        <v>15</v>
      </c>
      <c r="E147" s="65"/>
      <c r="F147" s="68">
        <f>F146+G146</f>
        <v>2369613</v>
      </c>
      <c r="G147" s="69"/>
      <c r="H147" s="68">
        <f>H146+I146</f>
        <v>2370611.79</v>
      </c>
      <c r="I147" s="69"/>
      <c r="J147" s="68">
        <f>J146+K146</f>
        <v>355202.65</v>
      </c>
      <c r="K147" s="69"/>
      <c r="L147" s="70">
        <f t="shared" si="42"/>
        <v>0.14989901304559017</v>
      </c>
      <c r="M147" s="71"/>
      <c r="N147" s="70">
        <f t="shared" ref="N147" si="45">J147/H147</f>
        <v>0.14983585735056182</v>
      </c>
      <c r="O147" s="72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6"/>
    </row>
    <row r="148" spans="2:35" ht="15.75" x14ac:dyDescent="0.25">
      <c r="B148" s="107">
        <v>50</v>
      </c>
      <c r="C148" s="108" t="s">
        <v>189</v>
      </c>
      <c r="D148" s="54" t="s">
        <v>190</v>
      </c>
      <c r="E148" s="94" t="s">
        <v>191</v>
      </c>
      <c r="F148" s="47">
        <v>906500</v>
      </c>
      <c r="G148" s="48">
        <v>115600</v>
      </c>
      <c r="H148" s="47">
        <v>907150</v>
      </c>
      <c r="I148" s="48">
        <v>115600</v>
      </c>
      <c r="J148" s="47">
        <v>225507.20000000001</v>
      </c>
      <c r="K148" s="48">
        <v>24684.89</v>
      </c>
      <c r="L148" s="96">
        <f t="shared" si="42"/>
        <v>0.24876690568119142</v>
      </c>
      <c r="M148" s="97">
        <f>K148/G148</f>
        <v>0.21353711072664358</v>
      </c>
      <c r="N148" s="96">
        <f>J148/H148</f>
        <v>0.24858865678223008</v>
      </c>
      <c r="O148" s="98">
        <f>K148/I148</f>
        <v>0.21353711072664358</v>
      </c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6"/>
    </row>
    <row r="149" spans="2:35" ht="15.75" x14ac:dyDescent="0.25">
      <c r="B149" s="107"/>
      <c r="C149" s="108"/>
      <c r="D149" s="65" t="s">
        <v>15</v>
      </c>
      <c r="E149" s="65"/>
      <c r="F149" s="68">
        <f>F148+G148</f>
        <v>1022100</v>
      </c>
      <c r="G149" s="69"/>
      <c r="H149" s="68">
        <f>H148+I148</f>
        <v>1022750</v>
      </c>
      <c r="I149" s="69"/>
      <c r="J149" s="68">
        <f>J148+K148</f>
        <v>250192.09000000003</v>
      </c>
      <c r="K149" s="69"/>
      <c r="L149" s="70">
        <f t="shared" si="42"/>
        <v>0.24478239898248705</v>
      </c>
      <c r="M149" s="71"/>
      <c r="N149" s="70">
        <f t="shared" ref="N149" si="46">J149/H149</f>
        <v>0.24462682962600835</v>
      </c>
      <c r="O149" s="72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6"/>
    </row>
    <row r="150" spans="2:35" ht="15.75" x14ac:dyDescent="0.25">
      <c r="B150" s="107">
        <v>55</v>
      </c>
      <c r="C150" s="108" t="s">
        <v>192</v>
      </c>
      <c r="D150" s="54" t="s">
        <v>193</v>
      </c>
      <c r="E150" s="94" t="s">
        <v>194</v>
      </c>
      <c r="F150" s="47">
        <v>465371</v>
      </c>
      <c r="G150" s="48">
        <v>26230</v>
      </c>
      <c r="H150" s="47">
        <v>465371</v>
      </c>
      <c r="I150" s="48">
        <v>26230</v>
      </c>
      <c r="J150" s="47">
        <v>138605.98000000001</v>
      </c>
      <c r="K150" s="48">
        <v>0</v>
      </c>
      <c r="L150" s="96">
        <f t="shared" si="42"/>
        <v>0.29783974506361593</v>
      </c>
      <c r="M150" s="97"/>
      <c r="N150" s="96">
        <f>J150/H150</f>
        <v>0.29783974506361593</v>
      </c>
      <c r="O150" s="98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6"/>
    </row>
    <row r="151" spans="2:35" ht="15.75" x14ac:dyDescent="0.25">
      <c r="B151" s="107"/>
      <c r="C151" s="108"/>
      <c r="D151" s="65" t="s">
        <v>15</v>
      </c>
      <c r="E151" s="65"/>
      <c r="F151" s="68">
        <f>F150+G150</f>
        <v>491601</v>
      </c>
      <c r="G151" s="69"/>
      <c r="H151" s="68">
        <f>H150+I150</f>
        <v>491601</v>
      </c>
      <c r="I151" s="69"/>
      <c r="J151" s="68">
        <f>J150+K150</f>
        <v>138605.98000000001</v>
      </c>
      <c r="K151" s="69"/>
      <c r="L151" s="70">
        <f t="shared" si="42"/>
        <v>0.2819481245969801</v>
      </c>
      <c r="M151" s="71"/>
      <c r="N151" s="70">
        <f t="shared" ref="N151" si="47">J151/H151</f>
        <v>0.2819481245969801</v>
      </c>
      <c r="O151" s="72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6"/>
    </row>
    <row r="152" spans="2:35" ht="15.75" x14ac:dyDescent="0.25">
      <c r="B152" s="109">
        <v>56</v>
      </c>
      <c r="C152" s="110" t="s">
        <v>195</v>
      </c>
      <c r="D152" s="54" t="s">
        <v>25</v>
      </c>
      <c r="E152" s="94" t="s">
        <v>196</v>
      </c>
      <c r="F152" s="47">
        <v>0</v>
      </c>
      <c r="G152" s="48">
        <v>2350000</v>
      </c>
      <c r="H152" s="47">
        <v>0</v>
      </c>
      <c r="I152" s="48">
        <v>2350000</v>
      </c>
      <c r="J152" s="47">
        <v>0</v>
      </c>
      <c r="K152" s="48">
        <v>255482.55</v>
      </c>
      <c r="L152" s="96"/>
      <c r="M152" s="97">
        <f>K152/G152</f>
        <v>0.10871597872340424</v>
      </c>
      <c r="N152" s="96"/>
      <c r="O152" s="98">
        <f>K152/I152</f>
        <v>0.10871597872340424</v>
      </c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6"/>
    </row>
    <row r="153" spans="2:35" ht="15.75" x14ac:dyDescent="0.25">
      <c r="B153" s="109"/>
      <c r="C153" s="110"/>
      <c r="D153" s="54" t="s">
        <v>197</v>
      </c>
      <c r="E153" s="94" t="s">
        <v>198</v>
      </c>
      <c r="F153" s="47">
        <v>0</v>
      </c>
      <c r="G153" s="48">
        <v>13879500</v>
      </c>
      <c r="H153" s="47">
        <v>0</v>
      </c>
      <c r="I153" s="48">
        <v>13879500</v>
      </c>
      <c r="J153" s="47">
        <v>0</v>
      </c>
      <c r="K153" s="48">
        <v>2397376.21</v>
      </c>
      <c r="L153" s="96"/>
      <c r="M153" s="97">
        <f t="shared" ref="M153:M155" si="48">K153/G153</f>
        <v>0.17272785114737563</v>
      </c>
      <c r="N153" s="96"/>
      <c r="O153" s="98">
        <f>K153/I153</f>
        <v>0.17272785114737563</v>
      </c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6"/>
    </row>
    <row r="154" spans="2:35" ht="15.75" x14ac:dyDescent="0.25">
      <c r="B154" s="109"/>
      <c r="C154" s="110"/>
      <c r="D154" s="54" t="s">
        <v>167</v>
      </c>
      <c r="E154" s="94" t="s">
        <v>199</v>
      </c>
      <c r="F154" s="47">
        <v>0</v>
      </c>
      <c r="G154" s="48">
        <v>6310000</v>
      </c>
      <c r="H154" s="47">
        <v>0</v>
      </c>
      <c r="I154" s="48">
        <v>6310000</v>
      </c>
      <c r="J154" s="47">
        <v>0</v>
      </c>
      <c r="K154" s="48">
        <v>548838.65</v>
      </c>
      <c r="L154" s="96"/>
      <c r="M154" s="97">
        <f t="shared" si="48"/>
        <v>8.6979183835182258E-2</v>
      </c>
      <c r="N154" s="96"/>
      <c r="O154" s="98">
        <f>K154/I154</f>
        <v>8.6979183835182258E-2</v>
      </c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6"/>
    </row>
    <row r="155" spans="2:35" ht="15.75" x14ac:dyDescent="0.25">
      <c r="B155" s="109"/>
      <c r="C155" s="110"/>
      <c r="D155" s="59" t="s">
        <v>20</v>
      </c>
      <c r="E155" s="59"/>
      <c r="F155" s="92">
        <f t="shared" ref="F155:K155" si="49">SUM(F152:F154)</f>
        <v>0</v>
      </c>
      <c r="G155" s="99">
        <f t="shared" si="49"/>
        <v>22539500</v>
      </c>
      <c r="H155" s="92">
        <f t="shared" si="49"/>
        <v>0</v>
      </c>
      <c r="I155" s="99">
        <f t="shared" si="49"/>
        <v>22539500</v>
      </c>
      <c r="J155" s="92">
        <f t="shared" si="49"/>
        <v>0</v>
      </c>
      <c r="K155" s="99">
        <f t="shared" si="49"/>
        <v>3201697.4099999997</v>
      </c>
      <c r="L155" s="62"/>
      <c r="M155" s="63">
        <f t="shared" si="48"/>
        <v>0.14204828900374897</v>
      </c>
      <c r="N155" s="62"/>
      <c r="O155" s="64">
        <f>K155/I155</f>
        <v>0.14204828900374897</v>
      </c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6"/>
    </row>
    <row r="156" spans="2:35" ht="15.75" x14ac:dyDescent="0.25">
      <c r="B156" s="109"/>
      <c r="C156" s="110"/>
      <c r="D156" s="65" t="s">
        <v>15</v>
      </c>
      <c r="E156" s="65"/>
      <c r="F156" s="68">
        <f>F155+G155</f>
        <v>22539500</v>
      </c>
      <c r="G156" s="69"/>
      <c r="H156" s="68">
        <f>H155+I155</f>
        <v>22539500</v>
      </c>
      <c r="I156" s="69"/>
      <c r="J156" s="68">
        <f>J155+K155</f>
        <v>3201697.4099999997</v>
      </c>
      <c r="K156" s="69"/>
      <c r="L156" s="70">
        <f>J156/F156</f>
        <v>0.14204828900374897</v>
      </c>
      <c r="M156" s="71"/>
      <c r="N156" s="70">
        <f>J156/H156</f>
        <v>0.14204828900374897</v>
      </c>
      <c r="O156" s="72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6"/>
    </row>
    <row r="157" spans="2:35" ht="15.75" x14ac:dyDescent="0.25">
      <c r="B157" s="107">
        <v>57</v>
      </c>
      <c r="C157" s="108" t="s">
        <v>200</v>
      </c>
      <c r="D157" s="54" t="s">
        <v>87</v>
      </c>
      <c r="E157" s="94" t="s">
        <v>201</v>
      </c>
      <c r="F157" s="47">
        <v>165848</v>
      </c>
      <c r="G157" s="48">
        <v>1000</v>
      </c>
      <c r="H157" s="47">
        <v>166048</v>
      </c>
      <c r="I157" s="48">
        <v>1000</v>
      </c>
      <c r="J157" s="47">
        <v>24034.81</v>
      </c>
      <c r="K157" s="48">
        <v>0</v>
      </c>
      <c r="L157" s="96">
        <f>J157/F157</f>
        <v>0.14492071053012398</v>
      </c>
      <c r="M157" s="97"/>
      <c r="N157" s="96">
        <f>J157/H157</f>
        <v>0.1447461577375217</v>
      </c>
      <c r="O157" s="98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6"/>
    </row>
    <row r="158" spans="2:35" ht="15.75" x14ac:dyDescent="0.25">
      <c r="B158" s="107"/>
      <c r="C158" s="108"/>
      <c r="D158" s="65" t="s">
        <v>15</v>
      </c>
      <c r="E158" s="65"/>
      <c r="F158" s="68">
        <f>F157+G157</f>
        <v>166848</v>
      </c>
      <c r="G158" s="69"/>
      <c r="H158" s="68">
        <f>H157+I157</f>
        <v>167048</v>
      </c>
      <c r="I158" s="69"/>
      <c r="J158" s="68">
        <f>J157+K157</f>
        <v>24034.81</v>
      </c>
      <c r="K158" s="69"/>
      <c r="L158" s="70">
        <f>J158/F158</f>
        <v>0.14405213128116609</v>
      </c>
      <c r="M158" s="71"/>
      <c r="N158" s="70">
        <f t="shared" ref="N158:N161" si="50">J158/H158</f>
        <v>0.14387966333030028</v>
      </c>
      <c r="O158" s="72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6"/>
    </row>
    <row r="159" spans="2:35" ht="15.75" customHeight="1" x14ac:dyDescent="0.25">
      <c r="B159" s="93">
        <v>63</v>
      </c>
      <c r="C159" s="78" t="s">
        <v>202</v>
      </c>
      <c r="D159" s="54" t="s">
        <v>175</v>
      </c>
      <c r="E159" s="94" t="s">
        <v>203</v>
      </c>
      <c r="F159" s="47">
        <v>302900</v>
      </c>
      <c r="G159" s="48">
        <v>51700</v>
      </c>
      <c r="H159" s="47">
        <v>303200</v>
      </c>
      <c r="I159" s="48">
        <v>51700</v>
      </c>
      <c r="J159" s="47">
        <v>72098.45</v>
      </c>
      <c r="K159" s="48">
        <v>186.04</v>
      </c>
      <c r="L159" s="96">
        <f t="shared" ref="L159:L161" si="51">J159/F159</f>
        <v>0.23802723671178605</v>
      </c>
      <c r="M159" s="97">
        <f>K159/G159</f>
        <v>3.5984526112185686E-3</v>
      </c>
      <c r="N159" s="96">
        <f t="shared" si="50"/>
        <v>0.23779172163588388</v>
      </c>
      <c r="O159" s="98">
        <f>K159/I159</f>
        <v>3.5984526112185686E-3</v>
      </c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6"/>
    </row>
    <row r="160" spans="2:35" ht="15.75" customHeight="1" x14ac:dyDescent="0.25">
      <c r="B160" s="95"/>
      <c r="C160" s="80"/>
      <c r="D160" s="54" t="s">
        <v>204</v>
      </c>
      <c r="E160" s="94" t="s">
        <v>205</v>
      </c>
      <c r="F160" s="104"/>
      <c r="G160" s="105"/>
      <c r="H160" s="104"/>
      <c r="I160" s="106"/>
      <c r="J160" s="104"/>
      <c r="K160" s="106"/>
      <c r="L160" s="96"/>
      <c r="M160" s="97"/>
      <c r="N160" s="96"/>
      <c r="O160" s="98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6"/>
    </row>
    <row r="161" spans="2:35" ht="15.75" customHeight="1" x14ac:dyDescent="0.25">
      <c r="B161" s="95"/>
      <c r="C161" s="80"/>
      <c r="D161" s="54" t="s">
        <v>206</v>
      </c>
      <c r="E161" s="94" t="s">
        <v>207</v>
      </c>
      <c r="F161" s="47">
        <v>286000</v>
      </c>
      <c r="G161" s="48">
        <v>2000</v>
      </c>
      <c r="H161" s="47">
        <v>286000</v>
      </c>
      <c r="I161" s="48">
        <v>2000</v>
      </c>
      <c r="J161" s="47">
        <v>76948.19</v>
      </c>
      <c r="K161" s="48">
        <v>0</v>
      </c>
      <c r="L161" s="96">
        <f t="shared" si="51"/>
        <v>0.26904961538461541</v>
      </c>
      <c r="M161" s="97"/>
      <c r="N161" s="96">
        <f t="shared" si="50"/>
        <v>0.26904961538461541</v>
      </c>
      <c r="O161" s="98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6"/>
    </row>
    <row r="162" spans="2:35" ht="15.75" customHeight="1" x14ac:dyDescent="0.25">
      <c r="B162" s="95"/>
      <c r="C162" s="80"/>
      <c r="D162" s="54" t="s">
        <v>208</v>
      </c>
      <c r="E162" s="94" t="s">
        <v>209</v>
      </c>
      <c r="F162" s="104"/>
      <c r="G162" s="105"/>
      <c r="H162" s="104"/>
      <c r="I162" s="106"/>
      <c r="J162" s="104"/>
      <c r="K162" s="106"/>
      <c r="L162" s="96"/>
      <c r="M162" s="97"/>
      <c r="N162" s="96"/>
      <c r="O162" s="98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6"/>
    </row>
    <row r="163" spans="2:35" ht="15.75" customHeight="1" x14ac:dyDescent="0.25">
      <c r="B163" s="95"/>
      <c r="C163" s="80"/>
      <c r="D163" s="59" t="s">
        <v>20</v>
      </c>
      <c r="E163" s="59"/>
      <c r="F163" s="92">
        <f t="shared" ref="F163:K163" si="52">SUM(F159:F162)</f>
        <v>588900</v>
      </c>
      <c r="G163" s="99">
        <f t="shared" si="52"/>
        <v>53700</v>
      </c>
      <c r="H163" s="92">
        <f t="shared" si="52"/>
        <v>589200</v>
      </c>
      <c r="I163" s="99">
        <f t="shared" si="52"/>
        <v>53700</v>
      </c>
      <c r="J163" s="92">
        <f t="shared" si="52"/>
        <v>149046.64000000001</v>
      </c>
      <c r="K163" s="99">
        <f t="shared" si="52"/>
        <v>186.04</v>
      </c>
      <c r="L163" s="62">
        <f>J163/F163</f>
        <v>0.25309329257938534</v>
      </c>
      <c r="M163" s="63"/>
      <c r="N163" s="62">
        <f>J163/H163</f>
        <v>0.25296442634080113</v>
      </c>
      <c r="O163" s="64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6"/>
    </row>
    <row r="164" spans="2:35" ht="15.75" x14ac:dyDescent="0.25">
      <c r="B164" s="100"/>
      <c r="C164" s="19"/>
      <c r="D164" s="65" t="s">
        <v>15</v>
      </c>
      <c r="E164" s="65"/>
      <c r="F164" s="68">
        <f>F163+G163</f>
        <v>642600</v>
      </c>
      <c r="G164" s="69"/>
      <c r="H164" s="68">
        <f>H163+I163</f>
        <v>642900</v>
      </c>
      <c r="I164" s="69"/>
      <c r="J164" s="68">
        <f>J163+K163</f>
        <v>149232.68000000002</v>
      </c>
      <c r="K164" s="69"/>
      <c r="L164" s="70">
        <f>J164/F164</f>
        <v>0.23223261749144106</v>
      </c>
      <c r="M164" s="71"/>
      <c r="N164" s="70">
        <f>J164/H164</f>
        <v>0.23212424949447819</v>
      </c>
      <c r="O164" s="72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6"/>
    </row>
    <row r="165" spans="2:35" ht="15.75" x14ac:dyDescent="0.25">
      <c r="B165" s="107">
        <v>66</v>
      </c>
      <c r="C165" s="108" t="s">
        <v>210</v>
      </c>
      <c r="D165" s="54" t="s">
        <v>175</v>
      </c>
      <c r="E165" s="94" t="s">
        <v>211</v>
      </c>
      <c r="F165" s="47">
        <v>192909</v>
      </c>
      <c r="G165" s="48">
        <v>4000</v>
      </c>
      <c r="H165" s="47">
        <v>193159</v>
      </c>
      <c r="I165" s="48">
        <v>4000</v>
      </c>
      <c r="J165" s="47">
        <v>54806.06</v>
      </c>
      <c r="K165" s="48">
        <v>0</v>
      </c>
      <c r="L165" s="96">
        <f t="shared" ref="L165:L169" si="53">J165/F165</f>
        <v>0.28410317818245906</v>
      </c>
      <c r="M165" s="97"/>
      <c r="N165" s="96">
        <f t="shared" ref="N165:O170" si="54">J165/H165</f>
        <v>0.28373547181337655</v>
      </c>
      <c r="O165" s="98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6"/>
    </row>
    <row r="166" spans="2:35" ht="15.75" x14ac:dyDescent="0.25">
      <c r="B166" s="107"/>
      <c r="C166" s="108"/>
      <c r="D166" s="65" t="s">
        <v>15</v>
      </c>
      <c r="E166" s="65"/>
      <c r="F166" s="68">
        <f>F165+G165</f>
        <v>196909</v>
      </c>
      <c r="G166" s="69"/>
      <c r="H166" s="68">
        <f>H165+I165</f>
        <v>197159</v>
      </c>
      <c r="I166" s="69"/>
      <c r="J166" s="68">
        <f>J165+K165</f>
        <v>54806.06</v>
      </c>
      <c r="K166" s="69"/>
      <c r="L166" s="70">
        <f>J166/F166</f>
        <v>0.27833191982083094</v>
      </c>
      <c r="M166" s="71"/>
      <c r="N166" s="70">
        <f t="shared" si="54"/>
        <v>0.27797899157532752</v>
      </c>
      <c r="O166" s="72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6"/>
    </row>
    <row r="167" spans="2:35" ht="15.75" x14ac:dyDescent="0.25">
      <c r="B167" s="107">
        <v>67</v>
      </c>
      <c r="C167" s="108" t="s">
        <v>212</v>
      </c>
      <c r="D167" s="54" t="s">
        <v>17</v>
      </c>
      <c r="E167" s="94" t="s">
        <v>18</v>
      </c>
      <c r="F167" s="47">
        <v>96381</v>
      </c>
      <c r="G167" s="48">
        <v>2000</v>
      </c>
      <c r="H167" s="47">
        <v>96631</v>
      </c>
      <c r="I167" s="48">
        <v>2000</v>
      </c>
      <c r="J167" s="47">
        <v>27723.78</v>
      </c>
      <c r="K167" s="48">
        <v>0</v>
      </c>
      <c r="L167" s="96">
        <f t="shared" si="53"/>
        <v>0.28764777290129795</v>
      </c>
      <c r="M167" s="97"/>
      <c r="N167" s="96">
        <f t="shared" si="54"/>
        <v>0.28690358166633895</v>
      </c>
      <c r="O167" s="98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6"/>
    </row>
    <row r="168" spans="2:35" ht="15.75" x14ac:dyDescent="0.25">
      <c r="B168" s="107"/>
      <c r="C168" s="108"/>
      <c r="D168" s="65" t="s">
        <v>15</v>
      </c>
      <c r="E168" s="65"/>
      <c r="F168" s="68">
        <f>F167+G167</f>
        <v>98381</v>
      </c>
      <c r="G168" s="69"/>
      <c r="H168" s="68">
        <f>H167+I167</f>
        <v>98631</v>
      </c>
      <c r="I168" s="69"/>
      <c r="J168" s="68">
        <f>J167+K167</f>
        <v>27723.78</v>
      </c>
      <c r="K168" s="69"/>
      <c r="L168" s="70">
        <f>J168/F168</f>
        <v>0.281800144336813</v>
      </c>
      <c r="M168" s="71"/>
      <c r="N168" s="70">
        <f t="shared" si="54"/>
        <v>0.28108586549867687</v>
      </c>
      <c r="O168" s="72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6"/>
    </row>
    <row r="169" spans="2:35" ht="15.75" x14ac:dyDescent="0.25">
      <c r="B169" s="107">
        <v>73</v>
      </c>
      <c r="C169" s="108" t="s">
        <v>213</v>
      </c>
      <c r="D169" s="54" t="s">
        <v>214</v>
      </c>
      <c r="E169" s="94" t="s">
        <v>18</v>
      </c>
      <c r="F169" s="47">
        <v>384707</v>
      </c>
      <c r="G169" s="48">
        <v>1500</v>
      </c>
      <c r="H169" s="47">
        <v>384957</v>
      </c>
      <c r="I169" s="48">
        <v>1500</v>
      </c>
      <c r="J169" s="47">
        <v>99448.58</v>
      </c>
      <c r="K169" s="48">
        <v>0</v>
      </c>
      <c r="L169" s="96">
        <f t="shared" si="53"/>
        <v>0.25850473217279646</v>
      </c>
      <c r="M169" s="97"/>
      <c r="N169" s="96">
        <f t="shared" si="54"/>
        <v>0.25833685320698158</v>
      </c>
      <c r="O169" s="98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6"/>
    </row>
    <row r="170" spans="2:35" ht="15.75" x14ac:dyDescent="0.25">
      <c r="B170" s="107"/>
      <c r="C170" s="108"/>
      <c r="D170" s="54" t="s">
        <v>215</v>
      </c>
      <c r="E170" s="94" t="s">
        <v>216</v>
      </c>
      <c r="F170" s="47">
        <v>0</v>
      </c>
      <c r="G170" s="48">
        <v>145900</v>
      </c>
      <c r="H170" s="47">
        <v>3387212</v>
      </c>
      <c r="I170" s="48">
        <v>185900</v>
      </c>
      <c r="J170" s="47">
        <v>282800.07</v>
      </c>
      <c r="K170" s="48">
        <v>23113.52</v>
      </c>
      <c r="L170" s="96"/>
      <c r="M170" s="97">
        <f>K170/G170</f>
        <v>0.15842028786840301</v>
      </c>
      <c r="N170" s="96">
        <f t="shared" si="54"/>
        <v>8.3490513732237606E-2</v>
      </c>
      <c r="O170" s="98">
        <f t="shared" si="54"/>
        <v>0.12433308230231307</v>
      </c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6"/>
    </row>
    <row r="171" spans="2:35" ht="15.75" x14ac:dyDescent="0.25">
      <c r="B171" s="107"/>
      <c r="C171" s="108"/>
      <c r="D171" s="59" t="s">
        <v>20</v>
      </c>
      <c r="E171" s="59"/>
      <c r="F171" s="92">
        <f>SUM(F169:F170)</f>
        <v>384707</v>
      </c>
      <c r="G171" s="99">
        <f>SUM(G169:G170)</f>
        <v>147400</v>
      </c>
      <c r="H171" s="92">
        <f>SUM(H169:H170)</f>
        <v>3772169</v>
      </c>
      <c r="I171" s="99">
        <f t="shared" ref="I171:K171" si="55">SUM(I169:I170)</f>
        <v>187400</v>
      </c>
      <c r="J171" s="92">
        <f t="shared" si="55"/>
        <v>382248.65</v>
      </c>
      <c r="K171" s="99">
        <f t="shared" si="55"/>
        <v>23113.52</v>
      </c>
      <c r="L171" s="62">
        <f>J171/F171</f>
        <v>0.99360981214274768</v>
      </c>
      <c r="M171" s="63">
        <f>K171/G171</f>
        <v>0.15680814111261873</v>
      </c>
      <c r="N171" s="62">
        <f>J171/H171</f>
        <v>0.10133391425463706</v>
      </c>
      <c r="O171" s="64">
        <f>K171/I171</f>
        <v>0.12333788687299893</v>
      </c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6"/>
    </row>
    <row r="172" spans="2:35" ht="15.75" x14ac:dyDescent="0.25">
      <c r="B172" s="107"/>
      <c r="C172" s="108"/>
      <c r="D172" s="65" t="s">
        <v>15</v>
      </c>
      <c r="E172" s="65"/>
      <c r="F172" s="68">
        <f>F171+G171</f>
        <v>532107</v>
      </c>
      <c r="G172" s="69"/>
      <c r="H172" s="68">
        <f>H171+I171</f>
        <v>3959569</v>
      </c>
      <c r="I172" s="69"/>
      <c r="J172" s="68">
        <f>J171+K171</f>
        <v>405362.17000000004</v>
      </c>
      <c r="K172" s="69"/>
      <c r="L172" s="70">
        <f t="shared" ref="L172:M187" si="56">J172/F172</f>
        <v>0.76180574583683369</v>
      </c>
      <c r="M172" s="71"/>
      <c r="N172" s="70">
        <f>J172/H172</f>
        <v>0.10237532670853824</v>
      </c>
      <c r="O172" s="72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6"/>
    </row>
    <row r="173" spans="2:35" ht="15.75" customHeight="1" x14ac:dyDescent="0.25">
      <c r="B173" s="107">
        <v>76</v>
      </c>
      <c r="C173" s="108" t="s">
        <v>217</v>
      </c>
      <c r="D173" s="54" t="s">
        <v>17</v>
      </c>
      <c r="E173" s="94" t="s">
        <v>18</v>
      </c>
      <c r="F173" s="47">
        <v>244080</v>
      </c>
      <c r="G173" s="48">
        <v>53600</v>
      </c>
      <c r="H173" s="47">
        <v>244280</v>
      </c>
      <c r="I173" s="48">
        <v>53600</v>
      </c>
      <c r="J173" s="47">
        <v>68226.53</v>
      </c>
      <c r="K173" s="48">
        <v>582</v>
      </c>
      <c r="L173" s="96">
        <f t="shared" si="56"/>
        <v>0.27952527859718124</v>
      </c>
      <c r="M173" s="97">
        <f>K173/G173</f>
        <v>1.085820895522388E-2</v>
      </c>
      <c r="N173" s="96">
        <f>J173/H173</f>
        <v>0.27929642213852957</v>
      </c>
      <c r="O173" s="98">
        <f>K173/I173</f>
        <v>1.085820895522388E-2</v>
      </c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6"/>
    </row>
    <row r="174" spans="2:35" ht="27.75" customHeight="1" x14ac:dyDescent="0.25">
      <c r="B174" s="107"/>
      <c r="C174" s="108"/>
      <c r="D174" s="65" t="s">
        <v>15</v>
      </c>
      <c r="E174" s="65"/>
      <c r="F174" s="68">
        <f>F173+G173</f>
        <v>297680</v>
      </c>
      <c r="G174" s="69"/>
      <c r="H174" s="68">
        <f>H173+I173</f>
        <v>297880</v>
      </c>
      <c r="I174" s="69"/>
      <c r="J174" s="68">
        <f>J173+K173</f>
        <v>68808.53</v>
      </c>
      <c r="K174" s="69"/>
      <c r="L174" s="70">
        <f t="shared" si="56"/>
        <v>0.2311493214189734</v>
      </c>
      <c r="M174" s="71"/>
      <c r="N174" s="70">
        <f t="shared" ref="N174" si="57">J174/H174</f>
        <v>0.23099412515106754</v>
      </c>
      <c r="O174" s="72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6"/>
    </row>
    <row r="175" spans="2:35" ht="15.75" x14ac:dyDescent="0.25">
      <c r="B175" s="107">
        <v>77</v>
      </c>
      <c r="C175" s="108" t="s">
        <v>218</v>
      </c>
      <c r="D175" s="54" t="s">
        <v>219</v>
      </c>
      <c r="E175" s="94" t="s">
        <v>220</v>
      </c>
      <c r="F175" s="47">
        <v>114250</v>
      </c>
      <c r="G175" s="48">
        <v>10000</v>
      </c>
      <c r="H175" s="47">
        <v>114500</v>
      </c>
      <c r="I175" s="48">
        <v>10000</v>
      </c>
      <c r="J175" s="47">
        <v>34496.269999999997</v>
      </c>
      <c r="K175" s="48">
        <v>0</v>
      </c>
      <c r="L175" s="96">
        <f t="shared" si="56"/>
        <v>0.30193671772428882</v>
      </c>
      <c r="M175" s="97"/>
      <c r="N175" s="96">
        <f>J175/H175</f>
        <v>0.30127746724890825</v>
      </c>
      <c r="O175" s="98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6"/>
    </row>
    <row r="176" spans="2:35" ht="15.75" x14ac:dyDescent="0.25">
      <c r="B176" s="107"/>
      <c r="C176" s="108"/>
      <c r="D176" s="65" t="s">
        <v>15</v>
      </c>
      <c r="E176" s="65"/>
      <c r="F176" s="68">
        <f>F175+G175</f>
        <v>124250</v>
      </c>
      <c r="G176" s="69"/>
      <c r="H176" s="68">
        <f>H175+I175</f>
        <v>124500</v>
      </c>
      <c r="I176" s="69"/>
      <c r="J176" s="68">
        <f>J175+K175</f>
        <v>34496.269999999997</v>
      </c>
      <c r="K176" s="69"/>
      <c r="L176" s="70">
        <f t="shared" si="56"/>
        <v>0.27763597585513078</v>
      </c>
      <c r="M176" s="71"/>
      <c r="N176" s="70">
        <f t="shared" ref="N176" si="58">J176/H176</f>
        <v>0.27707847389558232</v>
      </c>
      <c r="O176" s="72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6"/>
    </row>
    <row r="177" spans="2:35" ht="15.75" x14ac:dyDescent="0.25">
      <c r="B177" s="109">
        <v>82</v>
      </c>
      <c r="C177" s="108" t="s">
        <v>221</v>
      </c>
      <c r="D177" s="54" t="s">
        <v>17</v>
      </c>
      <c r="E177" s="94" t="s">
        <v>18</v>
      </c>
      <c r="F177" s="47">
        <v>17550</v>
      </c>
      <c r="G177" s="48">
        <v>1000</v>
      </c>
      <c r="H177" s="47">
        <v>17650</v>
      </c>
      <c r="I177" s="48">
        <v>1000</v>
      </c>
      <c r="J177" s="47">
        <v>4702.7700000000004</v>
      </c>
      <c r="K177" s="48">
        <v>92</v>
      </c>
      <c r="L177" s="96">
        <f t="shared" si="56"/>
        <v>0.26796410256410258</v>
      </c>
      <c r="M177" s="97">
        <f>K177/G177</f>
        <v>9.1999999999999998E-2</v>
      </c>
      <c r="N177" s="96">
        <f>J177/H177</f>
        <v>0.2664458923512748</v>
      </c>
      <c r="O177" s="98">
        <f>K177/I177</f>
        <v>9.1999999999999998E-2</v>
      </c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6"/>
    </row>
    <row r="178" spans="2:35" ht="15.75" x14ac:dyDescent="0.25">
      <c r="B178" s="109"/>
      <c r="C178" s="108"/>
      <c r="D178" s="65" t="s">
        <v>15</v>
      </c>
      <c r="E178" s="65"/>
      <c r="F178" s="68">
        <f>F177+G177</f>
        <v>18550</v>
      </c>
      <c r="G178" s="69"/>
      <c r="H178" s="68">
        <f>H177+I177</f>
        <v>18650</v>
      </c>
      <c r="I178" s="69"/>
      <c r="J178" s="68">
        <f>J177+K177</f>
        <v>4794.7700000000004</v>
      </c>
      <c r="K178" s="69"/>
      <c r="L178" s="70">
        <f t="shared" si="56"/>
        <v>0.25847816711590299</v>
      </c>
      <c r="M178" s="71"/>
      <c r="N178" s="70">
        <f t="shared" ref="N178:O193" si="59">J178/H178</f>
        <v>0.25709222520107239</v>
      </c>
      <c r="O178" s="72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6"/>
    </row>
    <row r="179" spans="2:35" ht="15.75" x14ac:dyDescent="0.25">
      <c r="B179" s="107">
        <v>87</v>
      </c>
      <c r="C179" s="108" t="s">
        <v>222</v>
      </c>
      <c r="D179" s="54" t="s">
        <v>58</v>
      </c>
      <c r="E179" s="94" t="s">
        <v>223</v>
      </c>
      <c r="F179" s="47">
        <v>101634</v>
      </c>
      <c r="G179" s="48">
        <v>1000</v>
      </c>
      <c r="H179" s="47">
        <v>101734</v>
      </c>
      <c r="I179" s="48">
        <v>1000</v>
      </c>
      <c r="J179" s="47">
        <v>29653.02</v>
      </c>
      <c r="K179" s="48">
        <v>324.3</v>
      </c>
      <c r="L179" s="96">
        <f t="shared" si="56"/>
        <v>0.29176279591475296</v>
      </c>
      <c r="M179" s="97">
        <f t="shared" si="56"/>
        <v>0.32430000000000003</v>
      </c>
      <c r="N179" s="96">
        <f t="shared" si="59"/>
        <v>0.29147600605500618</v>
      </c>
      <c r="O179" s="98">
        <f t="shared" si="59"/>
        <v>0.32430000000000003</v>
      </c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6"/>
    </row>
    <row r="180" spans="2:35" ht="15.75" x14ac:dyDescent="0.25">
      <c r="B180" s="107"/>
      <c r="C180" s="108"/>
      <c r="D180" s="54" t="s">
        <v>60</v>
      </c>
      <c r="E180" s="94" t="s">
        <v>224</v>
      </c>
      <c r="F180" s="47">
        <v>8241172</v>
      </c>
      <c r="G180" s="48">
        <v>4303500</v>
      </c>
      <c r="H180" s="47">
        <v>8241872</v>
      </c>
      <c r="I180" s="48">
        <v>4303500</v>
      </c>
      <c r="J180" s="47">
        <v>2487999.37</v>
      </c>
      <c r="K180" s="48">
        <v>28789.05</v>
      </c>
      <c r="L180" s="96">
        <f t="shared" si="56"/>
        <v>0.30189873115134597</v>
      </c>
      <c r="M180" s="97">
        <f t="shared" si="56"/>
        <v>6.689682816312304E-3</v>
      </c>
      <c r="N180" s="96">
        <f t="shared" si="59"/>
        <v>0.30187309023969311</v>
      </c>
      <c r="O180" s="98">
        <f t="shared" si="59"/>
        <v>6.689682816312304E-3</v>
      </c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6"/>
    </row>
    <row r="181" spans="2:35" ht="15.75" x14ac:dyDescent="0.25">
      <c r="B181" s="107"/>
      <c r="C181" s="108"/>
      <c r="D181" s="54" t="s">
        <v>62</v>
      </c>
      <c r="E181" s="94" t="s">
        <v>225</v>
      </c>
      <c r="F181" s="47">
        <v>1404191</v>
      </c>
      <c r="G181" s="48">
        <v>182000</v>
      </c>
      <c r="H181" s="47">
        <v>1405741</v>
      </c>
      <c r="I181" s="48">
        <v>182000</v>
      </c>
      <c r="J181" s="47">
        <v>281959.82</v>
      </c>
      <c r="K181" s="48">
        <v>17990.759999999998</v>
      </c>
      <c r="L181" s="96">
        <f t="shared" si="56"/>
        <v>0.20079876597984178</v>
      </c>
      <c r="M181" s="97">
        <f t="shared" si="56"/>
        <v>9.8850329670329667E-2</v>
      </c>
      <c r="N181" s="96">
        <f t="shared" si="59"/>
        <v>0.20057736097901391</v>
      </c>
      <c r="O181" s="98">
        <f t="shared" si="59"/>
        <v>9.8850329670329667E-2</v>
      </c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6"/>
    </row>
    <row r="182" spans="2:35" ht="15.75" x14ac:dyDescent="0.25">
      <c r="B182" s="107"/>
      <c r="C182" s="108"/>
      <c r="D182" s="54" t="s">
        <v>190</v>
      </c>
      <c r="E182" s="94" t="s">
        <v>226</v>
      </c>
      <c r="F182" s="47">
        <v>350000</v>
      </c>
      <c r="G182" s="48">
        <v>30000</v>
      </c>
      <c r="H182" s="47">
        <v>710045</v>
      </c>
      <c r="I182" s="48">
        <v>30000</v>
      </c>
      <c r="J182" s="47">
        <v>478045</v>
      </c>
      <c r="K182" s="48">
        <v>0</v>
      </c>
      <c r="L182" s="96">
        <f t="shared" si="56"/>
        <v>1.3658428571428571</v>
      </c>
      <c r="M182" s="97"/>
      <c r="N182" s="96">
        <f t="shared" si="59"/>
        <v>0.67326014548373692</v>
      </c>
      <c r="O182" s="98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6"/>
    </row>
    <row r="183" spans="2:35" ht="15.75" x14ac:dyDescent="0.25">
      <c r="B183" s="107"/>
      <c r="C183" s="108"/>
      <c r="D183" s="54" t="s">
        <v>227</v>
      </c>
      <c r="E183" s="94" t="s">
        <v>228</v>
      </c>
      <c r="F183" s="47">
        <v>257420</v>
      </c>
      <c r="G183" s="48">
        <v>15000</v>
      </c>
      <c r="H183" s="47">
        <v>257820</v>
      </c>
      <c r="I183" s="48">
        <v>15000</v>
      </c>
      <c r="J183" s="47">
        <v>59573.87</v>
      </c>
      <c r="K183" s="48">
        <v>0</v>
      </c>
      <c r="L183" s="96">
        <f t="shared" si="56"/>
        <v>0.23142673451946236</v>
      </c>
      <c r="M183" s="97"/>
      <c r="N183" s="96">
        <f t="shared" si="59"/>
        <v>0.23106768287952836</v>
      </c>
      <c r="O183" s="98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6"/>
    </row>
    <row r="184" spans="2:35" ht="15.75" x14ac:dyDescent="0.25">
      <c r="B184" s="107"/>
      <c r="C184" s="108"/>
      <c r="D184" s="54" t="s">
        <v>111</v>
      </c>
      <c r="E184" s="94" t="s">
        <v>229</v>
      </c>
      <c r="F184" s="47">
        <v>336764</v>
      </c>
      <c r="G184" s="48">
        <v>2000</v>
      </c>
      <c r="H184" s="47">
        <v>337064</v>
      </c>
      <c r="I184" s="48">
        <v>2000</v>
      </c>
      <c r="J184" s="47">
        <v>93990.21</v>
      </c>
      <c r="K184" s="48">
        <v>0</v>
      </c>
      <c r="L184" s="96">
        <f t="shared" si="56"/>
        <v>0.27909815182145364</v>
      </c>
      <c r="M184" s="97"/>
      <c r="N184" s="96">
        <f t="shared" si="59"/>
        <v>0.27884974366885817</v>
      </c>
      <c r="O184" s="98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6"/>
    </row>
    <row r="185" spans="2:35" ht="15.75" x14ac:dyDescent="0.25">
      <c r="B185" s="107"/>
      <c r="C185" s="108"/>
      <c r="D185" s="54" t="s">
        <v>230</v>
      </c>
      <c r="E185" s="94" t="s">
        <v>231</v>
      </c>
      <c r="F185" s="47">
        <v>142983</v>
      </c>
      <c r="G185" s="48">
        <v>103000</v>
      </c>
      <c r="H185" s="47">
        <v>143183</v>
      </c>
      <c r="I185" s="48">
        <v>103000</v>
      </c>
      <c r="J185" s="47">
        <v>37869.79</v>
      </c>
      <c r="K185" s="48">
        <v>18404.060000000001</v>
      </c>
      <c r="L185" s="96">
        <f t="shared" si="56"/>
        <v>0.26485519257534113</v>
      </c>
      <c r="M185" s="97">
        <f t="shared" si="56"/>
        <v>0.17868019417475731</v>
      </c>
      <c r="N185" s="96">
        <f t="shared" si="59"/>
        <v>0.26448523916945449</v>
      </c>
      <c r="O185" s="98">
        <f t="shared" si="59"/>
        <v>0.17868019417475731</v>
      </c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6"/>
    </row>
    <row r="186" spans="2:35" ht="15.75" x14ac:dyDescent="0.25">
      <c r="B186" s="107"/>
      <c r="C186" s="108"/>
      <c r="D186" s="54" t="s">
        <v>232</v>
      </c>
      <c r="E186" s="94" t="s">
        <v>233</v>
      </c>
      <c r="F186" s="47">
        <v>142600</v>
      </c>
      <c r="G186" s="48">
        <v>1000</v>
      </c>
      <c r="H186" s="47">
        <v>142800</v>
      </c>
      <c r="I186" s="48">
        <v>1000</v>
      </c>
      <c r="J186" s="47">
        <v>7773.37</v>
      </c>
      <c r="K186" s="48">
        <v>0</v>
      </c>
      <c r="L186" s="96">
        <f t="shared" si="56"/>
        <v>5.4511711079943896E-2</v>
      </c>
      <c r="M186" s="97"/>
      <c r="N186" s="96">
        <f t="shared" si="59"/>
        <v>5.4435364145658263E-2</v>
      </c>
      <c r="O186" s="98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6"/>
    </row>
    <row r="187" spans="2:35" ht="15.75" x14ac:dyDescent="0.25">
      <c r="B187" s="107"/>
      <c r="C187" s="108"/>
      <c r="D187" s="54" t="s">
        <v>234</v>
      </c>
      <c r="E187" s="94" t="s">
        <v>235</v>
      </c>
      <c r="F187" s="47">
        <v>233354</v>
      </c>
      <c r="G187" s="48">
        <v>0</v>
      </c>
      <c r="H187" s="47">
        <v>233454</v>
      </c>
      <c r="I187" s="48">
        <v>0</v>
      </c>
      <c r="J187" s="47">
        <v>32610.080000000002</v>
      </c>
      <c r="K187" s="48">
        <v>0</v>
      </c>
      <c r="L187" s="96">
        <f t="shared" si="56"/>
        <v>0.13974510829040857</v>
      </c>
      <c r="M187" s="97"/>
      <c r="N187" s="96">
        <f t="shared" si="59"/>
        <v>0.13968524848578306</v>
      </c>
      <c r="O187" s="98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6"/>
    </row>
    <row r="188" spans="2:35" ht="15.75" x14ac:dyDescent="0.25">
      <c r="B188" s="107"/>
      <c r="C188" s="108"/>
      <c r="D188" s="59" t="s">
        <v>20</v>
      </c>
      <c r="E188" s="59"/>
      <c r="F188" s="92">
        <f>SUM(F179:F187)</f>
        <v>11210118</v>
      </c>
      <c r="G188" s="92">
        <f t="shared" ref="G188:K188" si="60">SUM(G179:G187)</f>
        <v>4637500</v>
      </c>
      <c r="H188" s="92">
        <f t="shared" si="60"/>
        <v>11573713</v>
      </c>
      <c r="I188" s="92">
        <f t="shared" si="60"/>
        <v>4637500</v>
      </c>
      <c r="J188" s="92">
        <f t="shared" si="60"/>
        <v>3509474.5300000003</v>
      </c>
      <c r="K188" s="92">
        <f t="shared" si="60"/>
        <v>65508.17</v>
      </c>
      <c r="L188" s="62">
        <f>J188/F188</f>
        <v>0.31306312119105262</v>
      </c>
      <c r="M188" s="63">
        <f>K188/G188</f>
        <v>1.4125750943396227E-2</v>
      </c>
      <c r="N188" s="62">
        <f>J188/H188</f>
        <v>0.30322805913711531</v>
      </c>
      <c r="O188" s="64">
        <f>K188/I188</f>
        <v>1.4125750943396227E-2</v>
      </c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6"/>
    </row>
    <row r="189" spans="2:35" ht="15.75" x14ac:dyDescent="0.25">
      <c r="B189" s="107"/>
      <c r="C189" s="108"/>
      <c r="D189" s="111" t="s">
        <v>15</v>
      </c>
      <c r="E189" s="111"/>
      <c r="F189" s="68">
        <f>F188+G188</f>
        <v>15847618</v>
      </c>
      <c r="G189" s="69"/>
      <c r="H189" s="68">
        <f>H188+I188</f>
        <v>16211213</v>
      </c>
      <c r="I189" s="69"/>
      <c r="J189" s="68">
        <f>J188+K188</f>
        <v>3574982.7</v>
      </c>
      <c r="K189" s="69"/>
      <c r="L189" s="70">
        <f>J189/F189</f>
        <v>0.22558486076582615</v>
      </c>
      <c r="M189" s="71"/>
      <c r="N189" s="70">
        <f>J189/H189</f>
        <v>0.22052530554006047</v>
      </c>
      <c r="O189" s="72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6"/>
    </row>
    <row r="190" spans="2:35" ht="15.75" x14ac:dyDescent="0.25">
      <c r="B190" s="107">
        <v>88</v>
      </c>
      <c r="C190" s="108" t="s">
        <v>236</v>
      </c>
      <c r="D190" s="54" t="s">
        <v>17</v>
      </c>
      <c r="E190" s="94" t="s">
        <v>18</v>
      </c>
      <c r="F190" s="47">
        <v>134675</v>
      </c>
      <c r="G190" s="48">
        <v>1000</v>
      </c>
      <c r="H190" s="47">
        <v>134775</v>
      </c>
      <c r="I190" s="48">
        <v>1000</v>
      </c>
      <c r="J190" s="47">
        <v>19330.8</v>
      </c>
      <c r="K190" s="48">
        <v>0</v>
      </c>
      <c r="L190" s="96">
        <f t="shared" ref="L190:L203" si="61">J190/F190</f>
        <v>0.14353666233525153</v>
      </c>
      <c r="M190" s="97"/>
      <c r="N190" s="96">
        <f t="shared" si="59"/>
        <v>0.14343016138007791</v>
      </c>
      <c r="O190" s="98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6"/>
    </row>
    <row r="191" spans="2:35" ht="15.75" x14ac:dyDescent="0.25">
      <c r="B191" s="107"/>
      <c r="C191" s="108"/>
      <c r="D191" s="111" t="s">
        <v>15</v>
      </c>
      <c r="E191" s="111"/>
      <c r="F191" s="68">
        <f>F190+G190</f>
        <v>135675</v>
      </c>
      <c r="G191" s="69"/>
      <c r="H191" s="68">
        <f>H190+I190</f>
        <v>135775</v>
      </c>
      <c r="I191" s="69"/>
      <c r="J191" s="68">
        <f>J190+K190</f>
        <v>19330.8</v>
      </c>
      <c r="K191" s="69"/>
      <c r="L191" s="70">
        <f>J191/F191</f>
        <v>0.14247871752349364</v>
      </c>
      <c r="M191" s="71"/>
      <c r="N191" s="70">
        <f t="shared" si="59"/>
        <v>0.14237378015098509</v>
      </c>
      <c r="O191" s="72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6"/>
    </row>
    <row r="192" spans="2:35" ht="15.75" customHeight="1" x14ac:dyDescent="0.25">
      <c r="B192" s="107">
        <v>89</v>
      </c>
      <c r="C192" s="108" t="s">
        <v>237</v>
      </c>
      <c r="D192" s="54" t="s">
        <v>17</v>
      </c>
      <c r="E192" s="94" t="s">
        <v>18</v>
      </c>
      <c r="F192" s="47">
        <v>160700</v>
      </c>
      <c r="G192" s="48">
        <v>9000</v>
      </c>
      <c r="H192" s="47">
        <v>160700</v>
      </c>
      <c r="I192" s="48">
        <v>9000</v>
      </c>
      <c r="J192" s="47">
        <v>42827.45</v>
      </c>
      <c r="K192" s="48">
        <v>0</v>
      </c>
      <c r="L192" s="96">
        <f t="shared" si="61"/>
        <v>0.26650560049782201</v>
      </c>
      <c r="M192" s="97"/>
      <c r="N192" s="96">
        <f t="shared" si="59"/>
        <v>0.26650560049782201</v>
      </c>
      <c r="O192" s="98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6"/>
    </row>
    <row r="193" spans="2:35" ht="30" customHeight="1" x14ac:dyDescent="0.25">
      <c r="B193" s="107"/>
      <c r="C193" s="108"/>
      <c r="D193" s="111" t="s">
        <v>15</v>
      </c>
      <c r="E193" s="111"/>
      <c r="F193" s="68">
        <f>F192+G192</f>
        <v>169700</v>
      </c>
      <c r="G193" s="69"/>
      <c r="H193" s="68">
        <f>H192+I192</f>
        <v>169700</v>
      </c>
      <c r="I193" s="69"/>
      <c r="J193" s="68">
        <f>J192+K192</f>
        <v>42827.45</v>
      </c>
      <c r="K193" s="69"/>
      <c r="L193" s="70">
        <f>J193/F193</f>
        <v>0.25237153800824985</v>
      </c>
      <c r="M193" s="71"/>
      <c r="N193" s="70">
        <f t="shared" si="59"/>
        <v>0.25237153800824985</v>
      </c>
      <c r="O193" s="72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6"/>
    </row>
    <row r="194" spans="2:35" ht="15.75" x14ac:dyDescent="0.25">
      <c r="B194" s="107">
        <v>90</v>
      </c>
      <c r="C194" s="108" t="s">
        <v>238</v>
      </c>
      <c r="D194" s="54" t="s">
        <v>17</v>
      </c>
      <c r="E194" s="94" t="s">
        <v>18</v>
      </c>
      <c r="F194" s="47">
        <v>113698</v>
      </c>
      <c r="G194" s="48">
        <v>6000</v>
      </c>
      <c r="H194" s="47">
        <v>113848</v>
      </c>
      <c r="I194" s="48">
        <v>6000</v>
      </c>
      <c r="J194" s="47">
        <v>28726.35</v>
      </c>
      <c r="K194" s="48">
        <v>0</v>
      </c>
      <c r="L194" s="96">
        <f t="shared" si="61"/>
        <v>0.25265484001477595</v>
      </c>
      <c r="M194" s="97"/>
      <c r="N194" s="96">
        <f t="shared" ref="N194:N208" si="62">J194/H194</f>
        <v>0.25232195558990933</v>
      </c>
      <c r="O194" s="98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6"/>
    </row>
    <row r="195" spans="2:35" ht="15.75" x14ac:dyDescent="0.25">
      <c r="B195" s="107"/>
      <c r="C195" s="108"/>
      <c r="D195" s="111" t="s">
        <v>15</v>
      </c>
      <c r="E195" s="111"/>
      <c r="F195" s="68">
        <f>F194+G194</f>
        <v>119698</v>
      </c>
      <c r="G195" s="69"/>
      <c r="H195" s="68">
        <f>H194+I194</f>
        <v>119848</v>
      </c>
      <c r="I195" s="69"/>
      <c r="J195" s="68">
        <f>J194+K194</f>
        <v>28726.35</v>
      </c>
      <c r="K195" s="69"/>
      <c r="L195" s="70">
        <f>J195/F195</f>
        <v>0.23999022540059148</v>
      </c>
      <c r="M195" s="71"/>
      <c r="N195" s="70">
        <f t="shared" si="62"/>
        <v>0.23968985715239302</v>
      </c>
      <c r="O195" s="72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6"/>
    </row>
    <row r="196" spans="2:35" ht="15.75" customHeight="1" x14ac:dyDescent="0.25">
      <c r="B196" s="107">
        <v>91</v>
      </c>
      <c r="C196" s="108" t="s">
        <v>239</v>
      </c>
      <c r="D196" s="54" t="s">
        <v>17</v>
      </c>
      <c r="E196" s="94" t="s">
        <v>18</v>
      </c>
      <c r="F196" s="47">
        <v>73850</v>
      </c>
      <c r="G196" s="48">
        <v>1000</v>
      </c>
      <c r="H196" s="47">
        <v>74050</v>
      </c>
      <c r="I196" s="48">
        <v>1000</v>
      </c>
      <c r="J196" s="47">
        <v>22485.77</v>
      </c>
      <c r="K196" s="48">
        <v>0</v>
      </c>
      <c r="L196" s="96">
        <f t="shared" si="61"/>
        <v>0.30447894380501017</v>
      </c>
      <c r="M196" s="97"/>
      <c r="N196" s="96">
        <f t="shared" si="62"/>
        <v>0.30365658338960161</v>
      </c>
      <c r="O196" s="98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6"/>
    </row>
    <row r="197" spans="2:35" ht="15.75" x14ac:dyDescent="0.25">
      <c r="B197" s="107"/>
      <c r="C197" s="108"/>
      <c r="D197" s="111" t="s">
        <v>15</v>
      </c>
      <c r="E197" s="111"/>
      <c r="F197" s="68">
        <f>F196+G196</f>
        <v>74850</v>
      </c>
      <c r="G197" s="69"/>
      <c r="H197" s="68">
        <f>H196+I196</f>
        <v>75050</v>
      </c>
      <c r="I197" s="69"/>
      <c r="J197" s="68">
        <f>J196+K196</f>
        <v>22485.77</v>
      </c>
      <c r="K197" s="69"/>
      <c r="L197" s="70">
        <f>J197/F197</f>
        <v>0.30041108884435536</v>
      </c>
      <c r="M197" s="71"/>
      <c r="N197" s="70">
        <f t="shared" si="62"/>
        <v>0.29961052631578949</v>
      </c>
      <c r="O197" s="72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6"/>
    </row>
    <row r="198" spans="2:35" ht="15.75" customHeight="1" x14ac:dyDescent="0.25">
      <c r="B198" s="107">
        <v>92</v>
      </c>
      <c r="C198" s="108" t="s">
        <v>240</v>
      </c>
      <c r="D198" s="54" t="s">
        <v>17</v>
      </c>
      <c r="E198" s="94" t="s">
        <v>18</v>
      </c>
      <c r="F198" s="47">
        <v>57810</v>
      </c>
      <c r="G198" s="48">
        <v>1000</v>
      </c>
      <c r="H198" s="47">
        <v>57910</v>
      </c>
      <c r="I198" s="48">
        <v>1000</v>
      </c>
      <c r="J198" s="47">
        <v>15737</v>
      </c>
      <c r="K198" s="48">
        <v>0</v>
      </c>
      <c r="L198" s="96">
        <f t="shared" si="61"/>
        <v>0.27221933921466873</v>
      </c>
      <c r="M198" s="97"/>
      <c r="N198" s="96">
        <f t="shared" si="62"/>
        <v>0.27174926610257294</v>
      </c>
      <c r="O198" s="98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6"/>
    </row>
    <row r="199" spans="2:35" ht="15.75" x14ac:dyDescent="0.25">
      <c r="B199" s="107"/>
      <c r="C199" s="108"/>
      <c r="D199" s="111" t="s">
        <v>15</v>
      </c>
      <c r="E199" s="111"/>
      <c r="F199" s="68">
        <f>F198+G198</f>
        <v>58810</v>
      </c>
      <c r="G199" s="69"/>
      <c r="H199" s="68">
        <f>H198+I198</f>
        <v>58910</v>
      </c>
      <c r="I199" s="69"/>
      <c r="J199" s="68">
        <f>J198+K198</f>
        <v>15737</v>
      </c>
      <c r="K199" s="69"/>
      <c r="L199" s="70">
        <f>J199/F199</f>
        <v>0.26759054582553987</v>
      </c>
      <c r="M199" s="71"/>
      <c r="N199" s="70">
        <f t="shared" si="62"/>
        <v>0.26713630962485146</v>
      </c>
      <c r="O199" s="72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6"/>
    </row>
    <row r="200" spans="2:35" ht="15.75" x14ac:dyDescent="0.25">
      <c r="B200" s="107">
        <v>95</v>
      </c>
      <c r="C200" s="108" t="s">
        <v>241</v>
      </c>
      <c r="D200" s="54" t="s">
        <v>17</v>
      </c>
      <c r="E200" s="94" t="s">
        <v>18</v>
      </c>
      <c r="F200" s="112">
        <v>158200</v>
      </c>
      <c r="G200" s="113">
        <v>10000</v>
      </c>
      <c r="H200" s="112">
        <v>158300</v>
      </c>
      <c r="I200" s="113">
        <v>10000</v>
      </c>
      <c r="J200" s="112">
        <v>46731.53</v>
      </c>
      <c r="K200" s="113">
        <v>0</v>
      </c>
      <c r="L200" s="96">
        <f>J200/F200</f>
        <v>0.29539525916561316</v>
      </c>
      <c r="M200" s="97"/>
      <c r="N200" s="96">
        <f>J200/H200</f>
        <v>0.29520865445356914</v>
      </c>
      <c r="O200" s="98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6"/>
    </row>
    <row r="201" spans="2:35" ht="29.25" customHeight="1" x14ac:dyDescent="0.25">
      <c r="B201" s="107"/>
      <c r="C201" s="108"/>
      <c r="D201" s="111" t="s">
        <v>15</v>
      </c>
      <c r="E201" s="111"/>
      <c r="F201" s="68">
        <f>F200+G200</f>
        <v>168200</v>
      </c>
      <c r="G201" s="69"/>
      <c r="H201" s="68">
        <f>H200+I200</f>
        <v>168300</v>
      </c>
      <c r="I201" s="69"/>
      <c r="J201" s="68">
        <f>J200+K200</f>
        <v>46731.53</v>
      </c>
      <c r="K201" s="69"/>
      <c r="L201" s="70">
        <f>J201/F201</f>
        <v>0.27783311533888227</v>
      </c>
      <c r="M201" s="71"/>
      <c r="N201" s="70">
        <f t="shared" ref="N201:O202" si="63">J201/H201</f>
        <v>0.27766803327391559</v>
      </c>
      <c r="O201" s="72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6"/>
    </row>
    <row r="202" spans="2:35" ht="24" customHeight="1" x14ac:dyDescent="0.25">
      <c r="B202" s="114"/>
      <c r="C202" s="115"/>
      <c r="D202" s="116" t="s">
        <v>20</v>
      </c>
      <c r="E202" s="117"/>
      <c r="F202" s="118">
        <f t="shared" ref="F202:J202" si="64">F200+F198+F196+F194+F192+F190+F188+F177+F175+F173+F171+F167+F165+F163+F157+F155+F150+F148+F146+F144+F139+F137+F135+F133+F128+F117+F115+F113+F107+F105+F96+F89+F83+F72+F64+F51+F43+F35+F22+F13+F11+F7+F126+F119</f>
        <v>317029144</v>
      </c>
      <c r="G202" s="119">
        <f t="shared" si="64"/>
        <v>150935810</v>
      </c>
      <c r="H202" s="118">
        <f t="shared" si="64"/>
        <v>323938512</v>
      </c>
      <c r="I202" s="119">
        <f t="shared" si="64"/>
        <v>150973219.30000001</v>
      </c>
      <c r="J202" s="118">
        <f t="shared" si="64"/>
        <v>94364128.769999981</v>
      </c>
      <c r="K202" s="119">
        <f>K200+K198+K196+K194+K192+K190+K188+K177+K175+K173+K171+K167+K165+K163+K157+K155+K150+K148+K146+K144+K139+K137+K135+K133+K128+K117+K115+K113+K107+K105+K96+K89+K83+K72+K64+K51+K43+K35+K22+K13+K11+K7+K126+K119</f>
        <v>14364357.309999999</v>
      </c>
      <c r="L202" s="120">
        <f>J202/F202</f>
        <v>0.29765127451500162</v>
      </c>
      <c r="M202" s="121">
        <f t="shared" ref="M202" si="65">K202/G202</f>
        <v>9.5168650236150051E-2</v>
      </c>
      <c r="N202" s="120">
        <f t="shared" si="63"/>
        <v>0.29130259377742646</v>
      </c>
      <c r="O202" s="122">
        <f t="shared" si="63"/>
        <v>9.5145068619464729E-2</v>
      </c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6"/>
    </row>
    <row r="203" spans="2:35" ht="24" customHeight="1" thickBot="1" x14ac:dyDescent="0.3">
      <c r="B203" s="123"/>
      <c r="C203" s="124"/>
      <c r="D203" s="125" t="s">
        <v>15</v>
      </c>
      <c r="E203" s="125"/>
      <c r="F203" s="126">
        <f>F201+F199+F197+F195+F193+F191+F189+F178+F176+F174+F172+F168+F166+F164+F158+F156+F151+F149+F147+F145+F140+F138+F136+F134+F129+F127+F120+F118+F116+F114+F108+F97+F90+F84+F73+F65+F52+F44+F36+F23+F14+F12+F8+F106</f>
        <v>467964954</v>
      </c>
      <c r="G203" s="126"/>
      <c r="H203" s="126">
        <f>H201+H199+H197+H195+H193+H191+H189+H178+H176+H174+H172+H168+H166+H164+H158+H156+H151+H149+H147+H145+H140+H138+H136+H134+H129+H127+H120+H118+H116+H114+H108+H97+H90+H84+H73+H65+H52+H44+H36+H23+H14+H12+H8+H106</f>
        <v>474911731.29999995</v>
      </c>
      <c r="I203" s="126"/>
      <c r="J203" s="126">
        <f>J201+J199+J197+J195+J193+J191+J189+J178+J176+J174+J172+J168+J166+J164+J158+J156+J151+J149+J147+J145+J140+J138+J136+J134+J129+J127+J120+J118+J116+J114+J108+J97+J90+J84+J73+J65+J52+J44+J36+J23+J14+J12+J8+J106</f>
        <v>108728486.07999995</v>
      </c>
      <c r="K203" s="126"/>
      <c r="L203" s="127">
        <f>J203/F203</f>
        <v>0.23234322389022311</v>
      </c>
      <c r="M203" s="128"/>
      <c r="N203" s="127">
        <f>J203/H203</f>
        <v>0.22894462047162314</v>
      </c>
      <c r="O203" s="129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6"/>
    </row>
    <row r="204" spans="2:35" ht="16.5" thickTop="1" x14ac:dyDescent="0.25">
      <c r="F204" s="35"/>
      <c r="G204" s="35"/>
      <c r="H204" s="35"/>
      <c r="I204" s="35"/>
      <c r="J204" s="35"/>
      <c r="K204" s="35"/>
      <c r="L204" s="130"/>
      <c r="M204" s="130"/>
      <c r="N204" s="130"/>
      <c r="O204" s="130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6"/>
    </row>
    <row r="205" spans="2:35" ht="15.75" x14ac:dyDescent="0.25">
      <c r="F205" s="131"/>
      <c r="G205" s="131"/>
      <c r="H205" s="132"/>
      <c r="I205" s="132"/>
      <c r="J205" s="132"/>
      <c r="K205" s="132"/>
      <c r="AI205" s="36"/>
    </row>
    <row r="206" spans="2:35" ht="15.75" x14ac:dyDescent="0.25">
      <c r="F206" s="133"/>
      <c r="G206" s="133"/>
      <c r="H206" s="94"/>
      <c r="I206" s="94"/>
      <c r="J206" s="94"/>
      <c r="K206" s="94"/>
      <c r="AI206" s="36"/>
    </row>
    <row r="207" spans="2:35" ht="15.75" x14ac:dyDescent="0.25">
      <c r="F207" s="134"/>
      <c r="G207" s="134"/>
      <c r="H207" s="134"/>
      <c r="I207" s="134"/>
      <c r="J207" s="134"/>
      <c r="K207" s="134"/>
      <c r="AG207" s="36"/>
      <c r="AI207" s="36"/>
    </row>
    <row r="208" spans="2:35" ht="15.75" x14ac:dyDescent="0.25">
      <c r="F208" s="131"/>
      <c r="G208" s="131"/>
      <c r="H208" s="131"/>
      <c r="I208" s="131"/>
      <c r="J208" s="131"/>
      <c r="K208" s="94"/>
      <c r="AI208" s="36"/>
    </row>
    <row r="209" spans="6:35" ht="15.75" x14ac:dyDescent="0.25">
      <c r="F209" s="94"/>
      <c r="G209" s="94"/>
      <c r="H209" s="94"/>
      <c r="I209" s="94"/>
      <c r="J209" s="94"/>
      <c r="K209" s="94"/>
      <c r="AI209" s="36"/>
    </row>
    <row r="210" spans="6:35" x14ac:dyDescent="0.25">
      <c r="F210" s="94"/>
      <c r="G210" s="94"/>
      <c r="H210" s="132"/>
      <c r="I210" s="132"/>
      <c r="J210" s="94"/>
      <c r="K210" s="94"/>
    </row>
    <row r="211" spans="6:35" x14ac:dyDescent="0.25">
      <c r="F211" s="132"/>
      <c r="G211" s="94"/>
      <c r="H211" s="94"/>
      <c r="I211" s="94"/>
      <c r="J211" s="94"/>
      <c r="K211" s="94"/>
    </row>
    <row r="212" spans="6:35" ht="15.75" customHeight="1" x14ac:dyDescent="0.25">
      <c r="F212" s="35"/>
      <c r="G212" s="35"/>
      <c r="H212" s="35"/>
      <c r="I212" s="35"/>
      <c r="J212" s="35"/>
      <c r="K212" s="35"/>
    </row>
    <row r="213" spans="6:35" x14ac:dyDescent="0.25">
      <c r="F213" s="35"/>
    </row>
    <row r="215" spans="6:35" x14ac:dyDescent="0.25">
      <c r="F215" s="35"/>
      <c r="H215" s="35"/>
      <c r="J215" s="35"/>
    </row>
    <row r="218" spans="6:35" x14ac:dyDescent="0.25">
      <c r="F218" s="35"/>
    </row>
  </sheetData>
  <mergeCells count="393">
    <mergeCell ref="F206:G206"/>
    <mergeCell ref="F207:G207"/>
    <mergeCell ref="H207:I207"/>
    <mergeCell ref="J207:K207"/>
    <mergeCell ref="L201:M201"/>
    <mergeCell ref="N201:O201"/>
    <mergeCell ref="D202:E202"/>
    <mergeCell ref="D203:E203"/>
    <mergeCell ref="F203:G203"/>
    <mergeCell ref="H203:I203"/>
    <mergeCell ref="J203:K203"/>
    <mergeCell ref="L203:M203"/>
    <mergeCell ref="N203:O203"/>
    <mergeCell ref="B200:B201"/>
    <mergeCell ref="C200:C201"/>
    <mergeCell ref="D201:E201"/>
    <mergeCell ref="F201:G201"/>
    <mergeCell ref="H201:I201"/>
    <mergeCell ref="J201:K201"/>
    <mergeCell ref="L197:M197"/>
    <mergeCell ref="N197:O197"/>
    <mergeCell ref="B198:B199"/>
    <mergeCell ref="C198:C199"/>
    <mergeCell ref="D199:E199"/>
    <mergeCell ref="F199:G199"/>
    <mergeCell ref="H199:I199"/>
    <mergeCell ref="J199:K199"/>
    <mergeCell ref="L199:M199"/>
    <mergeCell ref="N199:O199"/>
    <mergeCell ref="B196:B197"/>
    <mergeCell ref="C196:C197"/>
    <mergeCell ref="D197:E197"/>
    <mergeCell ref="F197:G197"/>
    <mergeCell ref="H197:I197"/>
    <mergeCell ref="J197:K197"/>
    <mergeCell ref="L193:M193"/>
    <mergeCell ref="N193:O193"/>
    <mergeCell ref="B194:B195"/>
    <mergeCell ref="C194:C195"/>
    <mergeCell ref="D195:E195"/>
    <mergeCell ref="F195:G195"/>
    <mergeCell ref="H195:I195"/>
    <mergeCell ref="J195:K195"/>
    <mergeCell ref="L195:M195"/>
    <mergeCell ref="N195:O195"/>
    <mergeCell ref="B192:B193"/>
    <mergeCell ref="C192:C193"/>
    <mergeCell ref="D193:E193"/>
    <mergeCell ref="F193:G193"/>
    <mergeCell ref="H193:I193"/>
    <mergeCell ref="J193:K193"/>
    <mergeCell ref="N189:O189"/>
    <mergeCell ref="B190:B191"/>
    <mergeCell ref="C190:C191"/>
    <mergeCell ref="D191:E191"/>
    <mergeCell ref="F191:G191"/>
    <mergeCell ref="H191:I191"/>
    <mergeCell ref="J191:K191"/>
    <mergeCell ref="L191:M191"/>
    <mergeCell ref="N191:O191"/>
    <mergeCell ref="L178:M178"/>
    <mergeCell ref="N178:O178"/>
    <mergeCell ref="B179:B189"/>
    <mergeCell ref="C179:C189"/>
    <mergeCell ref="D188:E188"/>
    <mergeCell ref="D189:E189"/>
    <mergeCell ref="F189:G189"/>
    <mergeCell ref="H189:I189"/>
    <mergeCell ref="J189:K189"/>
    <mergeCell ref="L189:M189"/>
    <mergeCell ref="B177:B178"/>
    <mergeCell ref="C177:C178"/>
    <mergeCell ref="D178:E178"/>
    <mergeCell ref="F178:G178"/>
    <mergeCell ref="H178:I178"/>
    <mergeCell ref="J178:K178"/>
    <mergeCell ref="N174:O174"/>
    <mergeCell ref="B175:B176"/>
    <mergeCell ref="C175:C176"/>
    <mergeCell ref="D176:E176"/>
    <mergeCell ref="F176:G176"/>
    <mergeCell ref="H176:I176"/>
    <mergeCell ref="J176:K176"/>
    <mergeCell ref="L176:M176"/>
    <mergeCell ref="N176:O176"/>
    <mergeCell ref="J172:K172"/>
    <mergeCell ref="L172:M172"/>
    <mergeCell ref="N172:O172"/>
    <mergeCell ref="B173:B174"/>
    <mergeCell ref="C173:C174"/>
    <mergeCell ref="D174:E174"/>
    <mergeCell ref="F174:G174"/>
    <mergeCell ref="H174:I174"/>
    <mergeCell ref="J174:K174"/>
    <mergeCell ref="L174:M174"/>
    <mergeCell ref="B169:B172"/>
    <mergeCell ref="C169:C172"/>
    <mergeCell ref="D171:E171"/>
    <mergeCell ref="D172:E172"/>
    <mergeCell ref="F172:G172"/>
    <mergeCell ref="H172:I172"/>
    <mergeCell ref="L166:M166"/>
    <mergeCell ref="N166:O166"/>
    <mergeCell ref="B167:B168"/>
    <mergeCell ref="C167:C168"/>
    <mergeCell ref="D168:E168"/>
    <mergeCell ref="F168:G168"/>
    <mergeCell ref="H168:I168"/>
    <mergeCell ref="J168:K168"/>
    <mergeCell ref="L168:M168"/>
    <mergeCell ref="N168:O168"/>
    <mergeCell ref="B165:B166"/>
    <mergeCell ref="C165:C166"/>
    <mergeCell ref="D166:E166"/>
    <mergeCell ref="F166:G166"/>
    <mergeCell ref="H166:I166"/>
    <mergeCell ref="J166:K166"/>
    <mergeCell ref="N158:O158"/>
    <mergeCell ref="B159:B164"/>
    <mergeCell ref="C159:C164"/>
    <mergeCell ref="D163:E163"/>
    <mergeCell ref="D164:E164"/>
    <mergeCell ref="F164:G164"/>
    <mergeCell ref="H164:I164"/>
    <mergeCell ref="J164:K164"/>
    <mergeCell ref="L164:M164"/>
    <mergeCell ref="N164:O164"/>
    <mergeCell ref="J156:K156"/>
    <mergeCell ref="L156:M156"/>
    <mergeCell ref="N156:O156"/>
    <mergeCell ref="B157:B158"/>
    <mergeCell ref="C157:C158"/>
    <mergeCell ref="D158:E158"/>
    <mergeCell ref="F158:G158"/>
    <mergeCell ref="H158:I158"/>
    <mergeCell ref="J158:K158"/>
    <mergeCell ref="L158:M158"/>
    <mergeCell ref="B152:B156"/>
    <mergeCell ref="C152:C156"/>
    <mergeCell ref="D155:E155"/>
    <mergeCell ref="D156:E156"/>
    <mergeCell ref="F156:G156"/>
    <mergeCell ref="H156:I156"/>
    <mergeCell ref="L149:M149"/>
    <mergeCell ref="N149:O149"/>
    <mergeCell ref="B150:B151"/>
    <mergeCell ref="C150:C151"/>
    <mergeCell ref="D151:E151"/>
    <mergeCell ref="F151:G151"/>
    <mergeCell ref="H151:I151"/>
    <mergeCell ref="J151:K151"/>
    <mergeCell ref="L151:M151"/>
    <mergeCell ref="N151:O151"/>
    <mergeCell ref="B148:B149"/>
    <mergeCell ref="C148:C149"/>
    <mergeCell ref="D149:E149"/>
    <mergeCell ref="F149:G149"/>
    <mergeCell ref="H149:I149"/>
    <mergeCell ref="J149:K149"/>
    <mergeCell ref="N145:O145"/>
    <mergeCell ref="B146:B147"/>
    <mergeCell ref="C146:C147"/>
    <mergeCell ref="D147:E147"/>
    <mergeCell ref="F147:G147"/>
    <mergeCell ref="H147:I147"/>
    <mergeCell ref="J147:K147"/>
    <mergeCell ref="L147:M147"/>
    <mergeCell ref="N147:O147"/>
    <mergeCell ref="L140:M140"/>
    <mergeCell ref="N140:O140"/>
    <mergeCell ref="B141:B145"/>
    <mergeCell ref="C141:C145"/>
    <mergeCell ref="D144:E144"/>
    <mergeCell ref="D145:E145"/>
    <mergeCell ref="F145:G145"/>
    <mergeCell ref="H145:I145"/>
    <mergeCell ref="J145:K145"/>
    <mergeCell ref="L145:M145"/>
    <mergeCell ref="B139:B140"/>
    <mergeCell ref="C139:C140"/>
    <mergeCell ref="D140:E140"/>
    <mergeCell ref="F140:G140"/>
    <mergeCell ref="H140:I140"/>
    <mergeCell ref="J140:K140"/>
    <mergeCell ref="N136:O136"/>
    <mergeCell ref="B137:B138"/>
    <mergeCell ref="C137:C138"/>
    <mergeCell ref="D138:E138"/>
    <mergeCell ref="F138:G138"/>
    <mergeCell ref="H138:I138"/>
    <mergeCell ref="J138:K138"/>
    <mergeCell ref="L138:M138"/>
    <mergeCell ref="N138:O138"/>
    <mergeCell ref="J134:K134"/>
    <mergeCell ref="L134:M134"/>
    <mergeCell ref="N134:O134"/>
    <mergeCell ref="B135:B136"/>
    <mergeCell ref="C135:C136"/>
    <mergeCell ref="D136:E136"/>
    <mergeCell ref="F136:G136"/>
    <mergeCell ref="H136:I136"/>
    <mergeCell ref="J136:K136"/>
    <mergeCell ref="L136:M136"/>
    <mergeCell ref="B130:B134"/>
    <mergeCell ref="C130:C134"/>
    <mergeCell ref="D133:E133"/>
    <mergeCell ref="D134:E134"/>
    <mergeCell ref="F134:G134"/>
    <mergeCell ref="H134:I134"/>
    <mergeCell ref="N127:O127"/>
    <mergeCell ref="B128:B129"/>
    <mergeCell ref="C128:C129"/>
    <mergeCell ref="D129:E129"/>
    <mergeCell ref="F129:G129"/>
    <mergeCell ref="H129:I129"/>
    <mergeCell ref="J129:K129"/>
    <mergeCell ref="L129:M129"/>
    <mergeCell ref="N129:O129"/>
    <mergeCell ref="L120:M120"/>
    <mergeCell ref="N120:O120"/>
    <mergeCell ref="B121:B127"/>
    <mergeCell ref="C121:C127"/>
    <mergeCell ref="D126:E126"/>
    <mergeCell ref="D127:E127"/>
    <mergeCell ref="F127:G127"/>
    <mergeCell ref="H127:I127"/>
    <mergeCell ref="J127:K127"/>
    <mergeCell ref="L127:M127"/>
    <mergeCell ref="B119:B120"/>
    <mergeCell ref="C119:C120"/>
    <mergeCell ref="D120:E120"/>
    <mergeCell ref="F120:G120"/>
    <mergeCell ref="H120:I120"/>
    <mergeCell ref="J120:K120"/>
    <mergeCell ref="L116:M116"/>
    <mergeCell ref="N116:O116"/>
    <mergeCell ref="B117:B118"/>
    <mergeCell ref="C117:C118"/>
    <mergeCell ref="D118:E118"/>
    <mergeCell ref="F118:G118"/>
    <mergeCell ref="H118:I118"/>
    <mergeCell ref="J118:K118"/>
    <mergeCell ref="L118:M118"/>
    <mergeCell ref="N118:O118"/>
    <mergeCell ref="B115:B116"/>
    <mergeCell ref="C115:C116"/>
    <mergeCell ref="D116:E116"/>
    <mergeCell ref="F116:G116"/>
    <mergeCell ref="H116:I116"/>
    <mergeCell ref="J116:K116"/>
    <mergeCell ref="N108:O108"/>
    <mergeCell ref="B109:B114"/>
    <mergeCell ref="C109:C114"/>
    <mergeCell ref="D113:E113"/>
    <mergeCell ref="D114:E114"/>
    <mergeCell ref="F114:G114"/>
    <mergeCell ref="H114:I114"/>
    <mergeCell ref="J114:K114"/>
    <mergeCell ref="L114:M114"/>
    <mergeCell ref="N114:O114"/>
    <mergeCell ref="J106:K106"/>
    <mergeCell ref="L106:M106"/>
    <mergeCell ref="N106:O106"/>
    <mergeCell ref="B107:B108"/>
    <mergeCell ref="C107:C108"/>
    <mergeCell ref="D108:E108"/>
    <mergeCell ref="F108:G108"/>
    <mergeCell ref="H108:I108"/>
    <mergeCell ref="J108:K108"/>
    <mergeCell ref="L108:M108"/>
    <mergeCell ref="B98:B106"/>
    <mergeCell ref="C98:C106"/>
    <mergeCell ref="D105:E105"/>
    <mergeCell ref="D106:E106"/>
    <mergeCell ref="F106:G106"/>
    <mergeCell ref="H106:I106"/>
    <mergeCell ref="N90:O90"/>
    <mergeCell ref="B91:B97"/>
    <mergeCell ref="C91:C97"/>
    <mergeCell ref="D96:E96"/>
    <mergeCell ref="D97:E97"/>
    <mergeCell ref="F97:G97"/>
    <mergeCell ref="H97:I97"/>
    <mergeCell ref="J97:K97"/>
    <mergeCell ref="L97:M97"/>
    <mergeCell ref="N97:O97"/>
    <mergeCell ref="L84:M84"/>
    <mergeCell ref="N84:O84"/>
    <mergeCell ref="B85:B90"/>
    <mergeCell ref="C85:C90"/>
    <mergeCell ref="D89:E89"/>
    <mergeCell ref="D90:E90"/>
    <mergeCell ref="F90:G90"/>
    <mergeCell ref="H90:I90"/>
    <mergeCell ref="J90:K90"/>
    <mergeCell ref="L90:M90"/>
    <mergeCell ref="J73:K73"/>
    <mergeCell ref="L73:M73"/>
    <mergeCell ref="N73:O73"/>
    <mergeCell ref="B74:B84"/>
    <mergeCell ref="C74:C84"/>
    <mergeCell ref="D83:E83"/>
    <mergeCell ref="D84:E84"/>
    <mergeCell ref="F84:G84"/>
    <mergeCell ref="H84:I84"/>
    <mergeCell ref="J84:K84"/>
    <mergeCell ref="B66:B73"/>
    <mergeCell ref="C66:C73"/>
    <mergeCell ref="D72:E72"/>
    <mergeCell ref="D73:E73"/>
    <mergeCell ref="F73:G73"/>
    <mergeCell ref="H73:I73"/>
    <mergeCell ref="N52:O52"/>
    <mergeCell ref="B53:B65"/>
    <mergeCell ref="C53:C65"/>
    <mergeCell ref="D64:E64"/>
    <mergeCell ref="D65:E65"/>
    <mergeCell ref="F65:G65"/>
    <mergeCell ref="H65:I65"/>
    <mergeCell ref="J65:K65"/>
    <mergeCell ref="L65:M65"/>
    <mergeCell ref="N65:O65"/>
    <mergeCell ref="L44:M44"/>
    <mergeCell ref="N44:O44"/>
    <mergeCell ref="B45:B52"/>
    <mergeCell ref="C45:C52"/>
    <mergeCell ref="D51:E51"/>
    <mergeCell ref="D52:E52"/>
    <mergeCell ref="F52:G52"/>
    <mergeCell ref="H52:I52"/>
    <mergeCell ref="J52:K52"/>
    <mergeCell ref="L52:M52"/>
    <mergeCell ref="J36:K36"/>
    <mergeCell ref="L36:M36"/>
    <mergeCell ref="N36:O36"/>
    <mergeCell ref="B37:B44"/>
    <mergeCell ref="C37:C44"/>
    <mergeCell ref="D43:E43"/>
    <mergeCell ref="D44:E44"/>
    <mergeCell ref="F44:G44"/>
    <mergeCell ref="H44:I44"/>
    <mergeCell ref="J44:K44"/>
    <mergeCell ref="B24:B36"/>
    <mergeCell ref="C24:C36"/>
    <mergeCell ref="D35:E35"/>
    <mergeCell ref="D36:E36"/>
    <mergeCell ref="F36:G36"/>
    <mergeCell ref="H36:I36"/>
    <mergeCell ref="N14:O14"/>
    <mergeCell ref="B15:B23"/>
    <mergeCell ref="C15:C23"/>
    <mergeCell ref="D22:E22"/>
    <mergeCell ref="D23:E23"/>
    <mergeCell ref="F23:G23"/>
    <mergeCell ref="H23:I23"/>
    <mergeCell ref="J23:K23"/>
    <mergeCell ref="L23:M23"/>
    <mergeCell ref="N23:O23"/>
    <mergeCell ref="J12:K12"/>
    <mergeCell ref="L12:M12"/>
    <mergeCell ref="N12:O12"/>
    <mergeCell ref="B13:B14"/>
    <mergeCell ref="C13:C14"/>
    <mergeCell ref="D14:E14"/>
    <mergeCell ref="F14:G14"/>
    <mergeCell ref="H14:I14"/>
    <mergeCell ref="J14:K14"/>
    <mergeCell ref="L14:M14"/>
    <mergeCell ref="B9:B12"/>
    <mergeCell ref="C9:C12"/>
    <mergeCell ref="D11:E11"/>
    <mergeCell ref="D12:E12"/>
    <mergeCell ref="F12:G12"/>
    <mergeCell ref="H12:I12"/>
    <mergeCell ref="L5:M5"/>
    <mergeCell ref="N5:O5"/>
    <mergeCell ref="B7:B8"/>
    <mergeCell ref="C7:C8"/>
    <mergeCell ref="D8:E8"/>
    <mergeCell ref="F8:G8"/>
    <mergeCell ref="H8:I8"/>
    <mergeCell ref="J8:K8"/>
    <mergeCell ref="L8:M8"/>
    <mergeCell ref="N8:O8"/>
    <mergeCell ref="E2:K2"/>
    <mergeCell ref="F4:G4"/>
    <mergeCell ref="B5:B6"/>
    <mergeCell ref="C5:C6"/>
    <mergeCell ref="D5:D6"/>
    <mergeCell ref="E5:E6"/>
    <mergeCell ref="F5:G5"/>
    <mergeCell ref="H5:I5"/>
    <mergeCell ref="J5:K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1 2024 per raportin treg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 Karanxha</dc:creator>
  <cp:lastModifiedBy>Shpresa Karanxha</cp:lastModifiedBy>
  <dcterms:created xsi:type="dcterms:W3CDTF">2025-07-10T11:02:15Z</dcterms:created>
  <dcterms:modified xsi:type="dcterms:W3CDTF">2025-07-10T11:07:36Z</dcterms:modified>
</cp:coreProperties>
</file>