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hpresa.karanxha\Desktop\Viti 2024\Monitorimi viti 2024\Monitorimi Vjetor 2024\Komente monitorimi Vjetor\Koment e monitorimit pe rpublikim\Derguar\"/>
    </mc:Choice>
  </mc:AlternateContent>
  <xr:revisionPtr revIDLastSave="0" documentId="8_{9F490003-F180-4545-BC7F-F26C0A5C3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1 2024 per raportin treg" sheetId="1" r:id="rId1"/>
    <sheet name="Sheet1" sheetId="2" r:id="rId2"/>
  </sheets>
  <definedNames>
    <definedName name="_xlnm._FilterDatabase" localSheetId="0" hidden="1">'Tabela 1 2024 per raportin treg'!$B$6:$AI$6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6" i="1" l="1"/>
  <c r="M153" i="1"/>
  <c r="M154" i="1"/>
  <c r="M155" i="1"/>
  <c r="M152" i="1"/>
  <c r="M59" i="1"/>
  <c r="L53" i="1"/>
  <c r="O53" i="1"/>
  <c r="N53" i="1"/>
  <c r="L55" i="1"/>
  <c r="L56" i="1"/>
  <c r="L57" i="1"/>
  <c r="L58" i="1"/>
  <c r="L59" i="1"/>
  <c r="L60" i="1"/>
  <c r="L61" i="1"/>
  <c r="L62" i="1"/>
  <c r="L63" i="1"/>
  <c r="K61" i="1"/>
  <c r="F64" i="1"/>
  <c r="F43" i="1"/>
  <c r="K188" i="1"/>
  <c r="J188" i="1"/>
  <c r="H188" i="1"/>
  <c r="F188" i="1"/>
  <c r="J108" i="1" l="1"/>
  <c r="J201" i="1"/>
  <c r="J199" i="1"/>
  <c r="J197" i="1"/>
  <c r="J195" i="1"/>
  <c r="J193" i="1"/>
  <c r="J191" i="1"/>
  <c r="J178" i="1"/>
  <c r="J176" i="1"/>
  <c r="J174" i="1"/>
  <c r="H171" i="1"/>
  <c r="K171" i="1"/>
  <c r="J171" i="1"/>
  <c r="F171" i="1"/>
  <c r="J168" i="1"/>
  <c r="J166" i="1"/>
  <c r="H163" i="1"/>
  <c r="K163" i="1"/>
  <c r="J163" i="1"/>
  <c r="F163" i="1"/>
  <c r="J158" i="1"/>
  <c r="K155" i="1"/>
  <c r="J155" i="1"/>
  <c r="H155" i="1"/>
  <c r="F155" i="1"/>
  <c r="J151" i="1"/>
  <c r="J144" i="1"/>
  <c r="H144" i="1"/>
  <c r="F144" i="1"/>
  <c r="J149" i="1"/>
  <c r="J147" i="1"/>
  <c r="K144" i="1"/>
  <c r="J140" i="1"/>
  <c r="J138" i="1"/>
  <c r="J136" i="1"/>
  <c r="K133" i="1"/>
  <c r="J133" i="1"/>
  <c r="H133" i="1"/>
  <c r="F133" i="1"/>
  <c r="J129" i="1"/>
  <c r="F113" i="1"/>
  <c r="K126" i="1"/>
  <c r="J126" i="1"/>
  <c r="H126" i="1"/>
  <c r="F126" i="1"/>
  <c r="J120" i="1"/>
  <c r="J118" i="1"/>
  <c r="J116" i="1"/>
  <c r="J113" i="1"/>
  <c r="K113" i="1"/>
  <c r="H113" i="1"/>
  <c r="K105" i="1"/>
  <c r="J105" i="1"/>
  <c r="H105" i="1"/>
  <c r="F105" i="1"/>
  <c r="K96" i="1"/>
  <c r="J96" i="1"/>
  <c r="H96" i="1"/>
  <c r="F96" i="1"/>
  <c r="H89" i="1"/>
  <c r="K89" i="1"/>
  <c r="J89" i="1"/>
  <c r="F89" i="1"/>
  <c r="H83" i="1"/>
  <c r="K83" i="1"/>
  <c r="J83" i="1"/>
  <c r="F83" i="1"/>
  <c r="K72" i="1"/>
  <c r="H72" i="1"/>
  <c r="F72" i="1"/>
  <c r="J72" i="1"/>
  <c r="H64" i="1"/>
  <c r="K64" i="1"/>
  <c r="J64" i="1"/>
  <c r="K51" i="1"/>
  <c r="J51" i="1"/>
  <c r="H51" i="1"/>
  <c r="F51" i="1"/>
  <c r="L37" i="1"/>
  <c r="K43" i="1"/>
  <c r="J43" i="1"/>
  <c r="H43" i="1"/>
  <c r="N171" i="1" l="1"/>
  <c r="N113" i="1"/>
  <c r="J156" i="1"/>
  <c r="J189" i="1"/>
  <c r="L126" i="1"/>
  <c r="L144" i="1"/>
  <c r="N163" i="1"/>
  <c r="N83" i="1"/>
  <c r="J106" i="1"/>
  <c r="L163" i="1"/>
  <c r="N64" i="1"/>
  <c r="L72" i="1"/>
  <c r="J145" i="1"/>
  <c r="N188" i="1"/>
  <c r="L188" i="1"/>
  <c r="L171" i="1"/>
  <c r="J172" i="1"/>
  <c r="J164" i="1"/>
  <c r="N144" i="1"/>
  <c r="N133" i="1"/>
  <c r="J127" i="1"/>
  <c r="J134" i="1"/>
  <c r="J52" i="1"/>
  <c r="N89" i="1"/>
  <c r="L133" i="1"/>
  <c r="N126" i="1"/>
  <c r="N96" i="1"/>
  <c r="J114" i="1"/>
  <c r="J73" i="1"/>
  <c r="N72" i="1"/>
  <c r="N105" i="1"/>
  <c r="N43" i="1"/>
  <c r="L105" i="1"/>
  <c r="L113" i="1"/>
  <c r="L96" i="1"/>
  <c r="J97" i="1"/>
  <c r="L89" i="1"/>
  <c r="J90" i="1"/>
  <c r="L64" i="1"/>
  <c r="N51" i="1"/>
  <c r="J84" i="1"/>
  <c r="J44" i="1"/>
  <c r="J65" i="1"/>
  <c r="L51" i="1"/>
  <c r="L83" i="1"/>
  <c r="J35" i="1"/>
  <c r="J202" i="1" s="1"/>
  <c r="K35" i="1"/>
  <c r="J14" i="1"/>
  <c r="H11" i="1"/>
  <c r="J11" i="1"/>
  <c r="K11" i="1"/>
  <c r="F11" i="1"/>
  <c r="H22" i="1"/>
  <c r="J22" i="1"/>
  <c r="K22" i="1"/>
  <c r="F22" i="1"/>
  <c r="J8" i="1"/>
  <c r="L7" i="1"/>
  <c r="H202" i="1" l="1"/>
  <c r="K202" i="1"/>
  <c r="N35" i="1"/>
  <c r="N11" i="1"/>
  <c r="L35" i="1"/>
  <c r="J36" i="1"/>
  <c r="N22" i="1"/>
  <c r="J12" i="1"/>
  <c r="L11" i="1"/>
  <c r="J23" i="1"/>
  <c r="L22" i="1"/>
  <c r="J203" i="1" l="1"/>
  <c r="H26" i="2"/>
  <c r="F26" i="2"/>
  <c r="H25" i="2"/>
  <c r="F25" i="2"/>
  <c r="N9" i="1"/>
  <c r="N10" i="1"/>
  <c r="N13" i="1"/>
  <c r="N15" i="1"/>
  <c r="N16" i="1"/>
  <c r="N17" i="1"/>
  <c r="N18" i="1"/>
  <c r="N19" i="1"/>
  <c r="N20" i="1"/>
  <c r="N21" i="1"/>
  <c r="N24" i="1"/>
  <c r="N25" i="1"/>
  <c r="N26" i="1"/>
  <c r="N27" i="1"/>
  <c r="N28" i="1"/>
  <c r="N29" i="1"/>
  <c r="N30" i="1"/>
  <c r="N31" i="1"/>
  <c r="N33" i="1"/>
  <c r="N34" i="1"/>
  <c r="N37" i="1"/>
  <c r="N38" i="1"/>
  <c r="N39" i="1"/>
  <c r="N40" i="1"/>
  <c r="N41" i="1"/>
  <c r="N42" i="1"/>
  <c r="N45" i="1"/>
  <c r="N46" i="1"/>
  <c r="N47" i="1"/>
  <c r="N48" i="1"/>
  <c r="N49" i="1"/>
  <c r="N50" i="1"/>
  <c r="N54" i="1"/>
  <c r="N55" i="1"/>
  <c r="N56" i="1"/>
  <c r="N57" i="1"/>
  <c r="N58" i="1"/>
  <c r="N59" i="1"/>
  <c r="N60" i="1"/>
  <c r="N61" i="1"/>
  <c r="N62" i="1"/>
  <c r="N63" i="1"/>
  <c r="N66" i="1"/>
  <c r="N67" i="1"/>
  <c r="N68" i="1"/>
  <c r="N69" i="1"/>
  <c r="N70" i="1"/>
  <c r="N71" i="1"/>
  <c r="N74" i="1"/>
  <c r="N75" i="1"/>
  <c r="N76" i="1"/>
  <c r="N77" i="1"/>
  <c r="N78" i="1"/>
  <c r="N79" i="1"/>
  <c r="N80" i="1"/>
  <c r="N81" i="1"/>
  <c r="N82" i="1"/>
  <c r="N85" i="1"/>
  <c r="N86" i="1"/>
  <c r="N87" i="1"/>
  <c r="N91" i="1"/>
  <c r="N92" i="1"/>
  <c r="N93" i="1"/>
  <c r="N94" i="1"/>
  <c r="N95" i="1"/>
  <c r="N98" i="1"/>
  <c r="N99" i="1"/>
  <c r="N100" i="1"/>
  <c r="N101" i="1"/>
  <c r="N102" i="1"/>
  <c r="N103" i="1"/>
  <c r="N104" i="1"/>
  <c r="N107" i="1"/>
  <c r="N109" i="1"/>
  <c r="N110" i="1"/>
  <c r="N111" i="1"/>
  <c r="N112" i="1"/>
  <c r="N115" i="1"/>
  <c r="N117" i="1"/>
  <c r="N119" i="1"/>
  <c r="N121" i="1"/>
  <c r="N122" i="1"/>
  <c r="N123" i="1"/>
  <c r="N124" i="1"/>
  <c r="N125" i="1"/>
  <c r="N128" i="1"/>
  <c r="N130" i="1"/>
  <c r="N131" i="1"/>
  <c r="N132" i="1"/>
  <c r="N135" i="1"/>
  <c r="N137" i="1"/>
  <c r="N139" i="1"/>
  <c r="N141" i="1"/>
  <c r="N142" i="1"/>
  <c r="N143" i="1"/>
  <c r="N146" i="1"/>
  <c r="N148" i="1"/>
  <c r="N150" i="1"/>
  <c r="N157" i="1"/>
  <c r="N159" i="1"/>
  <c r="N160" i="1"/>
  <c r="N161" i="1"/>
  <c r="N162" i="1"/>
  <c r="N165" i="1"/>
  <c r="N167" i="1"/>
  <c r="N169" i="1"/>
  <c r="N170" i="1"/>
  <c r="N173" i="1"/>
  <c r="N175" i="1"/>
  <c r="N177" i="1"/>
  <c r="N179" i="1"/>
  <c r="N180" i="1"/>
  <c r="N181" i="1"/>
  <c r="N182" i="1"/>
  <c r="N183" i="1"/>
  <c r="N184" i="1"/>
  <c r="N185" i="1"/>
  <c r="N186" i="1"/>
  <c r="N187" i="1"/>
  <c r="N190" i="1"/>
  <c r="N192" i="1"/>
  <c r="N194" i="1"/>
  <c r="N196" i="1"/>
  <c r="N198" i="1"/>
  <c r="N200" i="1"/>
  <c r="N7" i="1"/>
  <c r="L9" i="1"/>
  <c r="L10" i="1"/>
  <c r="L13" i="1"/>
  <c r="L15" i="1"/>
  <c r="L16" i="1"/>
  <c r="L17" i="1"/>
  <c r="L18" i="1"/>
  <c r="L19" i="1"/>
  <c r="L20" i="1"/>
  <c r="L21" i="1"/>
  <c r="L24" i="1"/>
  <c r="L25" i="1"/>
  <c r="L26" i="1"/>
  <c r="L27" i="1"/>
  <c r="L28" i="1"/>
  <c r="L29" i="1"/>
  <c r="L30" i="1"/>
  <c r="L31" i="1"/>
  <c r="L33" i="1"/>
  <c r="L34" i="1"/>
  <c r="L38" i="1"/>
  <c r="L39" i="1"/>
  <c r="L40" i="1"/>
  <c r="L41" i="1"/>
  <c r="L42" i="1"/>
  <c r="L45" i="1"/>
  <c r="L46" i="1"/>
  <c r="L47" i="1"/>
  <c r="L48" i="1"/>
  <c r="L49" i="1"/>
  <c r="L50" i="1"/>
  <c r="L66" i="1"/>
  <c r="L67" i="1"/>
  <c r="L68" i="1"/>
  <c r="L69" i="1"/>
  <c r="L70" i="1"/>
  <c r="L71" i="1"/>
  <c r="L74" i="1"/>
  <c r="L75" i="1"/>
  <c r="L76" i="1"/>
  <c r="L77" i="1"/>
  <c r="L78" i="1"/>
  <c r="L79" i="1"/>
  <c r="L80" i="1"/>
  <c r="L81" i="1"/>
  <c r="L82" i="1"/>
  <c r="L85" i="1"/>
  <c r="L86" i="1"/>
  <c r="L87" i="1"/>
  <c r="L91" i="1"/>
  <c r="L92" i="1"/>
  <c r="L93" i="1"/>
  <c r="L94" i="1"/>
  <c r="L95" i="1"/>
  <c r="L98" i="1"/>
  <c r="L99" i="1"/>
  <c r="L100" i="1"/>
  <c r="L101" i="1"/>
  <c r="L102" i="1"/>
  <c r="L103" i="1"/>
  <c r="L104" i="1"/>
  <c r="L107" i="1"/>
  <c r="L109" i="1"/>
  <c r="L110" i="1"/>
  <c r="L111" i="1"/>
  <c r="L112" i="1"/>
  <c r="L115" i="1"/>
  <c r="L117" i="1"/>
  <c r="L119" i="1"/>
  <c r="L121" i="1"/>
  <c r="L122" i="1"/>
  <c r="L123" i="1"/>
  <c r="L124" i="1"/>
  <c r="L125" i="1"/>
  <c r="L128" i="1"/>
  <c r="L130" i="1"/>
  <c r="L131" i="1"/>
  <c r="L132" i="1"/>
  <c r="L135" i="1"/>
  <c r="L137" i="1"/>
  <c r="L139" i="1"/>
  <c r="L141" i="1"/>
  <c r="L142" i="1"/>
  <c r="L143" i="1"/>
  <c r="L146" i="1"/>
  <c r="L148" i="1"/>
  <c r="L150" i="1"/>
  <c r="L157" i="1"/>
  <c r="L159" i="1"/>
  <c r="L160" i="1"/>
  <c r="L161" i="1"/>
  <c r="L162" i="1"/>
  <c r="L165" i="1"/>
  <c r="L167" i="1"/>
  <c r="L169" i="1"/>
  <c r="L173" i="1"/>
  <c r="L175" i="1"/>
  <c r="L177" i="1"/>
  <c r="L179" i="1"/>
  <c r="L180" i="1"/>
  <c r="L181" i="1"/>
  <c r="L182" i="1"/>
  <c r="L183" i="1"/>
  <c r="L184" i="1"/>
  <c r="L185" i="1"/>
  <c r="L186" i="1"/>
  <c r="L187" i="1"/>
  <c r="L190" i="1"/>
  <c r="L192" i="1"/>
  <c r="L194" i="1"/>
  <c r="L196" i="1"/>
  <c r="L198" i="1"/>
  <c r="L200" i="1"/>
  <c r="O16" i="1"/>
  <c r="O17" i="1"/>
  <c r="O18" i="1"/>
  <c r="O19" i="1"/>
  <c r="O20" i="1"/>
  <c r="O25" i="1"/>
  <c r="O26" i="1"/>
  <c r="O27" i="1"/>
  <c r="O28" i="1"/>
  <c r="O29" i="1"/>
  <c r="O30" i="1"/>
  <c r="O31" i="1"/>
  <c r="O33" i="1"/>
  <c r="O34" i="1"/>
  <c r="O39" i="1"/>
  <c r="O40" i="1"/>
  <c r="O41" i="1"/>
  <c r="O42" i="1"/>
  <c r="O46" i="1"/>
  <c r="O47" i="1"/>
  <c r="O48" i="1"/>
  <c r="O49" i="1"/>
  <c r="O50" i="1"/>
  <c r="O54" i="1"/>
  <c r="O55" i="1"/>
  <c r="O56" i="1"/>
  <c r="O57" i="1"/>
  <c r="O58" i="1"/>
  <c r="O59" i="1"/>
  <c r="O60" i="1"/>
  <c r="O61" i="1"/>
  <c r="O63" i="1"/>
  <c r="O68" i="1"/>
  <c r="O69" i="1"/>
  <c r="O70" i="1"/>
  <c r="O71" i="1"/>
  <c r="O75" i="1"/>
  <c r="O76" i="1"/>
  <c r="O77" i="1"/>
  <c r="O78" i="1"/>
  <c r="O79" i="1"/>
  <c r="O80" i="1"/>
  <c r="O81" i="1"/>
  <c r="O82" i="1"/>
  <c r="O86" i="1"/>
  <c r="O92" i="1"/>
  <c r="O93" i="1"/>
  <c r="O94" i="1"/>
  <c r="O95" i="1"/>
  <c r="O99" i="1"/>
  <c r="O100" i="1"/>
  <c r="O101" i="1"/>
  <c r="O102" i="1"/>
  <c r="O104" i="1"/>
  <c r="O112" i="1"/>
  <c r="O122" i="1"/>
  <c r="O123" i="1"/>
  <c r="O124" i="1"/>
  <c r="O125" i="1"/>
  <c r="O132" i="1"/>
  <c r="O153" i="1"/>
  <c r="O154" i="1"/>
  <c r="O159" i="1"/>
  <c r="O160" i="1"/>
  <c r="O161" i="1"/>
  <c r="O162" i="1"/>
  <c r="O170" i="1"/>
  <c r="O180" i="1"/>
  <c r="O181" i="1"/>
  <c r="O182" i="1"/>
  <c r="O183" i="1"/>
  <c r="O184" i="1"/>
  <c r="O185" i="1"/>
  <c r="O187" i="1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179" i="1" l="1"/>
  <c r="I188" i="1"/>
  <c r="O107" i="1"/>
  <c r="H108" i="1"/>
  <c r="N108" i="1" s="1"/>
  <c r="I144" i="1"/>
  <c r="H145" i="1" s="1"/>
  <c r="N145" i="1" s="1"/>
  <c r="O165" i="1"/>
  <c r="H166" i="1"/>
  <c r="N166" i="1" s="1"/>
  <c r="O190" i="1"/>
  <c r="H191" i="1"/>
  <c r="N191" i="1" s="1"/>
  <c r="O196" i="1"/>
  <c r="H197" i="1"/>
  <c r="N197" i="1" s="1"/>
  <c r="O177" i="1"/>
  <c r="H178" i="1"/>
  <c r="N178" i="1" s="1"/>
  <c r="O169" i="1"/>
  <c r="I171" i="1"/>
  <c r="O157" i="1"/>
  <c r="H158" i="1"/>
  <c r="N158" i="1" s="1"/>
  <c r="I155" i="1"/>
  <c r="O152" i="1"/>
  <c r="O200" i="1"/>
  <c r="H201" i="1"/>
  <c r="O192" i="1"/>
  <c r="H193" i="1"/>
  <c r="N193" i="1" s="1"/>
  <c r="O173" i="1"/>
  <c r="H174" i="1"/>
  <c r="N174" i="1" s="1"/>
  <c r="O148" i="1"/>
  <c r="H149" i="1"/>
  <c r="N149" i="1" s="1"/>
  <c r="O198" i="1"/>
  <c r="H199" i="1"/>
  <c r="N199" i="1" s="1"/>
  <c r="I163" i="1"/>
  <c r="O146" i="1"/>
  <c r="H147" i="1"/>
  <c r="N147" i="1" s="1"/>
  <c r="O194" i="1"/>
  <c r="H195" i="1"/>
  <c r="N195" i="1" s="1"/>
  <c r="O186" i="1"/>
  <c r="O175" i="1"/>
  <c r="H176" i="1"/>
  <c r="N176" i="1" s="1"/>
  <c r="O167" i="1"/>
  <c r="H168" i="1"/>
  <c r="N168" i="1" s="1"/>
  <c r="O150" i="1"/>
  <c r="H151" i="1"/>
  <c r="N151" i="1" s="1"/>
  <c r="O135" i="1"/>
  <c r="H136" i="1"/>
  <c r="N136" i="1" s="1"/>
  <c r="O139" i="1"/>
  <c r="H140" i="1"/>
  <c r="N140" i="1" s="1"/>
  <c r="O137" i="1"/>
  <c r="H138" i="1"/>
  <c r="N138" i="1" s="1"/>
  <c r="O128" i="1"/>
  <c r="H129" i="1"/>
  <c r="N129" i="1" s="1"/>
  <c r="O119" i="1"/>
  <c r="H120" i="1"/>
  <c r="N120" i="1" s="1"/>
  <c r="O117" i="1"/>
  <c r="H118" i="1"/>
  <c r="N118" i="1" s="1"/>
  <c r="O130" i="1"/>
  <c r="I133" i="1"/>
  <c r="O121" i="1"/>
  <c r="I126" i="1"/>
  <c r="I113" i="1"/>
  <c r="O85" i="1"/>
  <c r="I89" i="1"/>
  <c r="O98" i="1"/>
  <c r="I105" i="1"/>
  <c r="O115" i="1"/>
  <c r="H116" i="1"/>
  <c r="N116" i="1" s="1"/>
  <c r="O91" i="1"/>
  <c r="I96" i="1"/>
  <c r="O74" i="1"/>
  <c r="I83" i="1"/>
  <c r="O66" i="1"/>
  <c r="I72" i="1"/>
  <c r="I64" i="1"/>
  <c r="O37" i="1"/>
  <c r="I43" i="1"/>
  <c r="O45" i="1"/>
  <c r="I51" i="1"/>
  <c r="O24" i="1"/>
  <c r="O13" i="1"/>
  <c r="H14" i="1"/>
  <c r="N14" i="1" s="1"/>
  <c r="O9" i="1"/>
  <c r="I11" i="1"/>
  <c r="O15" i="1"/>
  <c r="I22" i="1"/>
  <c r="O7" i="1"/>
  <c r="H8" i="1"/>
  <c r="N8" i="1" s="1"/>
  <c r="I202" i="1" l="1"/>
  <c r="N201" i="1"/>
  <c r="H172" i="1"/>
  <c r="N172" i="1" s="1"/>
  <c r="O171" i="1"/>
  <c r="H189" i="1"/>
  <c r="N189" i="1" s="1"/>
  <c r="O188" i="1"/>
  <c r="H164" i="1"/>
  <c r="N164" i="1" s="1"/>
  <c r="O163" i="1"/>
  <c r="O155" i="1"/>
  <c r="H156" i="1"/>
  <c r="N156" i="1" s="1"/>
  <c r="H127" i="1"/>
  <c r="N127" i="1" s="1"/>
  <c r="O126" i="1"/>
  <c r="O133" i="1"/>
  <c r="H134" i="1"/>
  <c r="N134" i="1" s="1"/>
  <c r="O64" i="1"/>
  <c r="H65" i="1"/>
  <c r="N65" i="1" s="1"/>
  <c r="H106" i="1"/>
  <c r="N106" i="1" s="1"/>
  <c r="O105" i="1"/>
  <c r="H84" i="1"/>
  <c r="N84" i="1" s="1"/>
  <c r="O83" i="1"/>
  <c r="H97" i="1"/>
  <c r="N97" i="1" s="1"/>
  <c r="O96" i="1"/>
  <c r="O113" i="1"/>
  <c r="H114" i="1"/>
  <c r="N114" i="1" s="1"/>
  <c r="H73" i="1"/>
  <c r="N73" i="1" s="1"/>
  <c r="O72" i="1"/>
  <c r="H90" i="1"/>
  <c r="N90" i="1" s="1"/>
  <c r="O89" i="1"/>
  <c r="O51" i="1"/>
  <c r="H52" i="1"/>
  <c r="N52" i="1" s="1"/>
  <c r="O43" i="1"/>
  <c r="H44" i="1"/>
  <c r="O35" i="1"/>
  <c r="H36" i="1"/>
  <c r="N36" i="1" s="1"/>
  <c r="O11" i="1"/>
  <c r="H12" i="1"/>
  <c r="N12" i="1" s="1"/>
  <c r="O22" i="1"/>
  <c r="H23" i="1"/>
  <c r="N23" i="1" s="1"/>
  <c r="M7" i="1"/>
  <c r="M9" i="1"/>
  <c r="M13" i="1"/>
  <c r="M15" i="1"/>
  <c r="M16" i="1"/>
  <c r="M17" i="1"/>
  <c r="M18" i="1"/>
  <c r="M19" i="1"/>
  <c r="M20" i="1"/>
  <c r="M24" i="1"/>
  <c r="M25" i="1"/>
  <c r="M26" i="1"/>
  <c r="M27" i="1"/>
  <c r="M28" i="1"/>
  <c r="M29" i="1"/>
  <c r="M30" i="1"/>
  <c r="M31" i="1"/>
  <c r="M32" i="1"/>
  <c r="M33" i="1"/>
  <c r="M34" i="1"/>
  <c r="M37" i="1"/>
  <c r="M38" i="1"/>
  <c r="M39" i="1"/>
  <c r="M40" i="1"/>
  <c r="M41" i="1"/>
  <c r="M42" i="1"/>
  <c r="M45" i="1"/>
  <c r="M46" i="1"/>
  <c r="M47" i="1"/>
  <c r="M48" i="1"/>
  <c r="M49" i="1"/>
  <c r="M50" i="1"/>
  <c r="M60" i="1"/>
  <c r="M66" i="1"/>
  <c r="M68" i="1"/>
  <c r="M69" i="1"/>
  <c r="M70" i="1"/>
  <c r="M71" i="1"/>
  <c r="M74" i="1"/>
  <c r="M75" i="1"/>
  <c r="M76" i="1"/>
  <c r="M77" i="1"/>
  <c r="M78" i="1"/>
  <c r="M79" i="1"/>
  <c r="M80" i="1"/>
  <c r="M81" i="1"/>
  <c r="M82" i="1"/>
  <c r="M85" i="1"/>
  <c r="M86" i="1"/>
  <c r="M91" i="1"/>
  <c r="M92" i="1"/>
  <c r="M93" i="1"/>
  <c r="M94" i="1"/>
  <c r="M95" i="1"/>
  <c r="M98" i="1"/>
  <c r="M99" i="1"/>
  <c r="M100" i="1"/>
  <c r="M101" i="1"/>
  <c r="M102" i="1"/>
  <c r="M104" i="1"/>
  <c r="M107" i="1"/>
  <c r="M112" i="1"/>
  <c r="M117" i="1"/>
  <c r="M119" i="1"/>
  <c r="M121" i="1"/>
  <c r="M122" i="1"/>
  <c r="M123" i="1"/>
  <c r="M124" i="1"/>
  <c r="M125" i="1"/>
  <c r="M130" i="1"/>
  <c r="M132" i="1"/>
  <c r="M135" i="1"/>
  <c r="M137" i="1"/>
  <c r="M139" i="1"/>
  <c r="M146" i="1"/>
  <c r="M148" i="1"/>
  <c r="M150" i="1"/>
  <c r="M157" i="1"/>
  <c r="M159" i="1"/>
  <c r="M160" i="1"/>
  <c r="M161" i="1"/>
  <c r="M162" i="1"/>
  <c r="M165" i="1"/>
  <c r="M167" i="1"/>
  <c r="M169" i="1"/>
  <c r="M173" i="1"/>
  <c r="M175" i="1"/>
  <c r="M177" i="1"/>
  <c r="M179" i="1"/>
  <c r="M180" i="1"/>
  <c r="M181" i="1"/>
  <c r="M182" i="1"/>
  <c r="M183" i="1"/>
  <c r="M184" i="1"/>
  <c r="M185" i="1"/>
  <c r="M186" i="1"/>
  <c r="M187" i="1"/>
  <c r="M190" i="1"/>
  <c r="M200" i="1"/>
  <c r="F116" i="1" l="1"/>
  <c r="M115" i="1"/>
  <c r="F199" i="1"/>
  <c r="M198" i="1"/>
  <c r="F197" i="1"/>
  <c r="L197" i="1" s="1"/>
  <c r="M196" i="1"/>
  <c r="F195" i="1"/>
  <c r="L195" i="1" s="1"/>
  <c r="M194" i="1"/>
  <c r="F193" i="1"/>
  <c r="L193" i="1" s="1"/>
  <c r="M192" i="1"/>
  <c r="N44" i="1"/>
  <c r="F201" i="1"/>
  <c r="L201" i="1" s="1"/>
  <c r="H203" i="1"/>
  <c r="N203" i="1" s="1"/>
  <c r="G188" i="1"/>
  <c r="F108" i="1"/>
  <c r="L108" i="1" s="1"/>
  <c r="G144" i="1"/>
  <c r="F145" i="1" s="1"/>
  <c r="L145" i="1" s="1"/>
  <c r="F166" i="1"/>
  <c r="L166" i="1" s="1"/>
  <c r="F149" i="1"/>
  <c r="L149" i="1" s="1"/>
  <c r="F191" i="1"/>
  <c r="L191" i="1" s="1"/>
  <c r="G163" i="1"/>
  <c r="M163" i="1" s="1"/>
  <c r="F147" i="1"/>
  <c r="L147" i="1" s="1"/>
  <c r="F178" i="1"/>
  <c r="L178" i="1" s="1"/>
  <c r="G171" i="1"/>
  <c r="M171" i="1" s="1"/>
  <c r="F158" i="1"/>
  <c r="L158" i="1" s="1"/>
  <c r="G155" i="1"/>
  <c r="F156" i="1" s="1"/>
  <c r="F174" i="1"/>
  <c r="L174" i="1" s="1"/>
  <c r="L199" i="1"/>
  <c r="F176" i="1"/>
  <c r="L176" i="1" s="1"/>
  <c r="F168" i="1"/>
  <c r="L168" i="1" s="1"/>
  <c r="F151" i="1"/>
  <c r="L151" i="1" s="1"/>
  <c r="F136" i="1"/>
  <c r="L136" i="1" s="1"/>
  <c r="F140" i="1"/>
  <c r="L140" i="1" s="1"/>
  <c r="F138" i="1"/>
  <c r="L138" i="1" s="1"/>
  <c r="F118" i="1"/>
  <c r="L118" i="1" s="1"/>
  <c r="G133" i="1"/>
  <c r="M133" i="1" s="1"/>
  <c r="G126" i="1"/>
  <c r="M126" i="1" s="1"/>
  <c r="M128" i="1"/>
  <c r="F129" i="1"/>
  <c r="L129" i="1" s="1"/>
  <c r="F120" i="1"/>
  <c r="L120" i="1" s="1"/>
  <c r="G113" i="1"/>
  <c r="G89" i="1"/>
  <c r="M89" i="1" s="1"/>
  <c r="L116" i="1"/>
  <c r="G96" i="1"/>
  <c r="M96" i="1" s="1"/>
  <c r="G83" i="1"/>
  <c r="M83" i="1" s="1"/>
  <c r="G72" i="1"/>
  <c r="M72" i="1" s="1"/>
  <c r="G64" i="1"/>
  <c r="M64" i="1" s="1"/>
  <c r="G105" i="1"/>
  <c r="M105" i="1" s="1"/>
  <c r="G51" i="1"/>
  <c r="M51" i="1" s="1"/>
  <c r="G43" i="1"/>
  <c r="M35" i="1"/>
  <c r="F14" i="1"/>
  <c r="L14" i="1" s="1"/>
  <c r="G11" i="1"/>
  <c r="M11" i="1" s="1"/>
  <c r="G22" i="1"/>
  <c r="M22" i="1" s="1"/>
  <c r="F8" i="1"/>
  <c r="O202" i="1"/>
  <c r="M43" i="1" l="1"/>
  <c r="F114" i="1"/>
  <c r="M113" i="1"/>
  <c r="F189" i="1"/>
  <c r="M188" i="1"/>
  <c r="G202" i="1"/>
  <c r="M202" i="1" s="1"/>
  <c r="N202" i="1"/>
  <c r="F172" i="1"/>
  <c r="L172" i="1" s="1"/>
  <c r="F164" i="1"/>
  <c r="L164" i="1" s="1"/>
  <c r="F127" i="1"/>
  <c r="L127" i="1" s="1"/>
  <c r="F134" i="1"/>
  <c r="L134" i="1" s="1"/>
  <c r="F106" i="1"/>
  <c r="L106" i="1" s="1"/>
  <c r="F65" i="1"/>
  <c r="L65" i="1" s="1"/>
  <c r="F73" i="1"/>
  <c r="L73" i="1" s="1"/>
  <c r="F90" i="1"/>
  <c r="L90" i="1" s="1"/>
  <c r="F84" i="1"/>
  <c r="L84" i="1" s="1"/>
  <c r="L114" i="1"/>
  <c r="F97" i="1"/>
  <c r="L97" i="1" s="1"/>
  <c r="F52" i="1"/>
  <c r="L52" i="1" s="1"/>
  <c r="F36" i="1"/>
  <c r="L36" i="1" s="1"/>
  <c r="F12" i="1"/>
  <c r="L12" i="1" s="1"/>
  <c r="L8" i="1"/>
  <c r="F23" i="1"/>
  <c r="L23" i="1" s="1"/>
  <c r="L189" i="1" l="1"/>
  <c r="F202" i="1" l="1"/>
  <c r="L202" i="1" s="1"/>
  <c r="L43" i="1"/>
  <c r="F44" i="1"/>
  <c r="F203" i="1" s="1"/>
  <c r="L203" i="1" s="1"/>
  <c r="L44" i="1" l="1"/>
</calcChain>
</file>

<file path=xl/sharedStrings.xml><?xml version="1.0" encoding="utf-8"?>
<sst xmlns="http://schemas.openxmlformats.org/spreadsheetml/2006/main" count="438" uniqueCount="260">
  <si>
    <t>Presidenca</t>
  </si>
  <si>
    <t>Kuvendi</t>
  </si>
  <si>
    <t>Kryeministria</t>
  </si>
  <si>
    <t>Strehimi</t>
  </si>
  <si>
    <t>Planifikimi, Menaxhimi dhe Administrimi</t>
  </si>
  <si>
    <t>Menaxhimi dhe Zhvillimi i Administrates Publike</t>
  </si>
  <si>
    <t>Mbështetje për zhvillimin ekonomik</t>
  </si>
  <si>
    <t>Mbeshtetje per Energjine</t>
  </si>
  <si>
    <t>Mbeshtetje per Industrine</t>
  </si>
  <si>
    <t>Ministria e Bujqesise dhe Zhvillimit Rural</t>
  </si>
  <si>
    <t>Mbeshtetje per Peshkimin</t>
  </si>
  <si>
    <t>Menaxhimi i ujitjes dhe kullimit</t>
  </si>
  <si>
    <t>Menaxhimi i pyjeve dhe kullotave</t>
  </si>
  <si>
    <t>Keshillimi dhe Informacioni Bujqesor</t>
  </si>
  <si>
    <t>Ministria e Infrastruktures dhe Energjise</t>
  </si>
  <si>
    <t>Rrjeti rrugor</t>
  </si>
  <si>
    <t>Studimet rrugore</t>
  </si>
  <si>
    <t>Transporti Detar</t>
  </si>
  <si>
    <t>Transporti Hekurudhor</t>
  </si>
  <si>
    <t>Transporti Ajror</t>
  </si>
  <si>
    <t>Menaxhimi i Mbetjeve Urbane</t>
  </si>
  <si>
    <t>Sherbimet Publike Vendore</t>
  </si>
  <si>
    <t>Furnizimi me Uje dhe Kanalizime</t>
  </si>
  <si>
    <t>Inspektimi ne Pune</t>
  </si>
  <si>
    <t>Sigurimi Shoqeror</t>
  </si>
  <si>
    <t>Ministria e Arsimit Sportit dhe Rinise</t>
  </si>
  <si>
    <t>Sherbimet e Shendetit Publik</t>
  </si>
  <si>
    <t>Zhvillimi i Sportit</t>
  </si>
  <si>
    <t>Arsimi bazë përfshirë sistemin e arsimit parashkollorollorin)</t>
  </si>
  <si>
    <t>Arsimi i mesëm i përgjithshëm</t>
  </si>
  <si>
    <t>Arsimi Universitar</t>
  </si>
  <si>
    <t>Fonde per Shkencen</t>
  </si>
  <si>
    <t>Ministria e Ekonomise, Kultures dhe Inovacionit</t>
  </si>
  <si>
    <t>Mbeshtetje per Kultet Fetare</t>
  </si>
  <si>
    <t>Ministria e Shendetesise dhe Mbrojtjes Sociale</t>
  </si>
  <si>
    <t>Sherbimet e Kujdesit Paresor</t>
  </si>
  <si>
    <t>Sherbimet e Kujdesit Dytesor</t>
  </si>
  <si>
    <t>Mbeshtetje per Shendetesine</t>
  </si>
  <si>
    <t>Kujdesi social për familjet dhe fëmijët</t>
  </si>
  <si>
    <t>Ministria e Drejtesise</t>
  </si>
  <si>
    <t>Buxheti Gjyqesor</t>
  </si>
  <si>
    <t>Sherbimi i Permbarimit Gjyqesor</t>
  </si>
  <si>
    <t>Sistemi i Burgjeve</t>
  </si>
  <si>
    <t>Sherbimi i Proves</t>
  </si>
  <si>
    <t>Ministria per Evropen dhe Punet e Jashtme</t>
  </si>
  <si>
    <t>Ministria e Brendshme</t>
  </si>
  <si>
    <t>Policia e Shtetit</t>
  </si>
  <si>
    <t>Garda e Republikes</t>
  </si>
  <si>
    <t>Mbrojtja nga zjarri dhe mbrojtja civile</t>
  </si>
  <si>
    <t>Emergjencat Civile</t>
  </si>
  <si>
    <t>Ministria e Mbrojtjes</t>
  </si>
  <si>
    <t>Forcat e Luftimit</t>
  </si>
  <si>
    <t>Mbeshtetja e Luftimit</t>
  </si>
  <si>
    <t>Arsimi Ushtarak</t>
  </si>
  <si>
    <t>Veprimtaria Informative Shteterore</t>
  </si>
  <si>
    <t>Drejtoria e Arkivit te Shtetit</t>
  </si>
  <si>
    <t>Akademia e Shkencave</t>
  </si>
  <si>
    <t>Kontrolli Larte i Shtetit</t>
  </si>
  <si>
    <t>Ministria e Turizmit dhe Mjedisit</t>
  </si>
  <si>
    <t>Programet e mbrojtjes së mjedisit</t>
  </si>
  <si>
    <t>Prokuroria e Pergjithshme</t>
  </si>
  <si>
    <t>Keshilli i Larte Gjyqesor</t>
  </si>
  <si>
    <t>Gjykata Kushtetuese</t>
  </si>
  <si>
    <t>Agjensia Telegrafike Shqiptare</t>
  </si>
  <si>
    <t>Keshilli i Larte i Prokurorise</t>
  </si>
  <si>
    <t>Partite Politike</t>
  </si>
  <si>
    <t>Struktura e Posaçme kundër Korrupsionit dhe Krimit të Organizuar</t>
  </si>
  <si>
    <t>Veprimtaria e SPAK</t>
  </si>
  <si>
    <t>Instituti Statistikes</t>
  </si>
  <si>
    <t>Shkolla e Magjistratures</t>
  </si>
  <si>
    <t>Fondi i Zhvillimit Shqipetar</t>
  </si>
  <si>
    <t>Programe Zhvillimi</t>
  </si>
  <si>
    <t>Qendra Kombetare Kinematografike</t>
  </si>
  <si>
    <t>Veprimtaria e apelimit të rivlerësimit kalimtar</t>
  </si>
  <si>
    <t>Veprimtaria e komisionerit publik</t>
  </si>
  <si>
    <t>Avokati i Popullit</t>
  </si>
  <si>
    <t>(T) Fondi Kontigjences</t>
  </si>
  <si>
    <t>Kontigjence per ruajtjen e deficitit</t>
  </si>
  <si>
    <t>Shpenzime te tjera</t>
  </si>
  <si>
    <t>Komisioni Qendror i Zgjedhjeve</t>
  </si>
  <si>
    <t>Inspektoriati i Larte i Kontrollit dhe Deklarimit te Pasurive</t>
  </si>
  <si>
    <t>Autoriteti Konkurences</t>
  </si>
  <si>
    <t>Keshilli Kombetar i Kontabilitetit</t>
  </si>
  <si>
    <t>Institucione te tjera Qeveritare</t>
  </si>
  <si>
    <t>Mbeshtetje per Shoqerine Civile</t>
  </si>
  <si>
    <t>Komisioni i Prokurimit Publik</t>
  </si>
  <si>
    <t>Komisioneri per Mbrojtjen nga Diskriminimi</t>
  </si>
  <si>
    <t>Instituti i Studimeve te Krimeve te Komunizmit</t>
  </si>
  <si>
    <t>(T) Njesite e Qeverisjes Vendore</t>
  </si>
  <si>
    <t>Ndermjet llogarive ne qender</t>
  </si>
  <si>
    <t>Menaxhimi i mbetjeve</t>
  </si>
  <si>
    <t>Sport dhe argëtim</t>
  </si>
  <si>
    <t>Fakti 2024</t>
  </si>
  <si>
    <t>Plani Fillestar 2024</t>
  </si>
  <si>
    <t>Investime</t>
  </si>
  <si>
    <t xml:space="preserve"> Korente</t>
  </si>
  <si>
    <t>Realizimi ne % me planin fillestar</t>
  </si>
  <si>
    <t>Realizimi ne % me planin e ndryshuar</t>
  </si>
  <si>
    <t>Kodi</t>
  </si>
  <si>
    <t>Ministria/Institucioni</t>
  </si>
  <si>
    <t>Emertimi I Programit</t>
  </si>
  <si>
    <t>TOTALI</t>
  </si>
  <si>
    <t>GJITHSEJ</t>
  </si>
  <si>
    <t>-</t>
  </si>
  <si>
    <t>01120</t>
  </si>
  <si>
    <t>Veprimtaria e Presidentit</t>
  </si>
  <si>
    <t>01110</t>
  </si>
  <si>
    <t>Veprimtaria Ligjvenese</t>
  </si>
  <si>
    <t>04220</t>
  </si>
  <si>
    <t>Siguria ushqimore dhe mbrojtja e konsumatorit</t>
  </si>
  <si>
    <t>04230</t>
  </si>
  <si>
    <t>04240</t>
  </si>
  <si>
    <t>Menaxhimi i infrastruktures se kullimit dhe ujitjes</t>
  </si>
  <si>
    <t>04250</t>
  </si>
  <si>
    <t>Zhvillimi Rural duke mbesht. Prodh. Bujq, Blek, Agroind dhe Market.</t>
  </si>
  <si>
    <t>04860</t>
  </si>
  <si>
    <t>05470</t>
  </si>
  <si>
    <t>Menaxhimi qendrueshem i tokes bujqesore</t>
  </si>
  <si>
    <t>04320</t>
  </si>
  <si>
    <t>04430</t>
  </si>
  <si>
    <t xml:space="preserve">Mbeshtetje per Burimet Natyrore </t>
  </si>
  <si>
    <t>04440</t>
  </si>
  <si>
    <t>04520</t>
  </si>
  <si>
    <t>Transporti rrugor</t>
  </si>
  <si>
    <t>04540</t>
  </si>
  <si>
    <t>04550</t>
  </si>
  <si>
    <t>04560</t>
  </si>
  <si>
    <t>04610</t>
  </si>
  <si>
    <t>Mbështetje për rrjetet e komunikacionit</t>
  </si>
  <si>
    <t>06180</t>
  </si>
  <si>
    <t xml:space="preserve">Planifikimi Urban </t>
  </si>
  <si>
    <t>06370</t>
  </si>
  <si>
    <t>Menaxhimi i Shpenzimeve Publike</t>
  </si>
  <si>
    <t>01130</t>
  </si>
  <si>
    <t>Ekzekutimi i Pagesave te Ndryshme</t>
  </si>
  <si>
    <t>01140</t>
  </si>
  <si>
    <t>Menaxhimi i te Ardhurave Tatimore</t>
  </si>
  <si>
    <t>01150</t>
  </si>
  <si>
    <t>Menaxhimi i te Ardhurave Doganore</t>
  </si>
  <si>
    <t>01160</t>
  </si>
  <si>
    <t>Lufta kunder Transaksioneve Financiare Jo-Ligjore</t>
  </si>
  <si>
    <t>04130</t>
  </si>
  <si>
    <t>Mbeshtetje per Zhvillim Ekonomik</t>
  </si>
  <si>
    <t>04160</t>
  </si>
  <si>
    <t>Mbeshtetje per Mbikq. e Tregut, Infrast. e Ciles. dhe Pron. Industr.</t>
  </si>
  <si>
    <t>04170</t>
  </si>
  <si>
    <t>06190</t>
  </si>
  <si>
    <t>09240</t>
  </si>
  <si>
    <t>Arsimi i  Mesem (profesional)</t>
  </si>
  <si>
    <t>Tregu i Punes</t>
  </si>
  <si>
    <t>08140</t>
  </si>
  <si>
    <t>Zhvillimi i Sportit dhe Rinise</t>
  </si>
  <si>
    <t>09120</t>
  </si>
  <si>
    <t>Arsimi Baze (perfshire parashkollorin)</t>
  </si>
  <si>
    <t>09230</t>
  </si>
  <si>
    <t>Arsimi i Mesem (i pergjithshem)</t>
  </si>
  <si>
    <t>09450</t>
  </si>
  <si>
    <t>09770</t>
  </si>
  <si>
    <t>Mbeshtetje per Inovacionin dhe teknologjinë</t>
  </si>
  <si>
    <t>08220</t>
  </si>
  <si>
    <t xml:space="preserve">Trashegimia Kulturore dhe Muzete </t>
  </si>
  <si>
    <t>08230</t>
  </si>
  <si>
    <t xml:space="preserve">Arti dhe Kultura </t>
  </si>
  <si>
    <t>01190</t>
  </si>
  <si>
    <t>Rehabilitimi  i te Perndjekurve Politik</t>
  </si>
  <si>
    <t>07220</t>
  </si>
  <si>
    <t>07330</t>
  </si>
  <si>
    <t>07450</t>
  </si>
  <si>
    <t>Perkujdesi Social</t>
  </si>
  <si>
    <t>Publikimet Zyrtare</t>
  </si>
  <si>
    <t>Mjekesia Ligjore</t>
  </si>
  <si>
    <t>Sherbimet per çeshtjet e biresimeve</t>
  </si>
  <si>
    <t>01180</t>
  </si>
  <si>
    <t>Sherbimi i Kthimit dhe Kompensimit te Pronave</t>
  </si>
  <si>
    <t>03310</t>
  </si>
  <si>
    <t>Ndihma Juridike</t>
  </si>
  <si>
    <t>03350</t>
  </si>
  <si>
    <t>03440</t>
  </si>
  <si>
    <t>03490</t>
  </si>
  <si>
    <t>Mbeshtetje diplomatike jashte shtetit</t>
  </si>
  <si>
    <t>Aktiviteti diplomatik dhe konsullor i MPJ</t>
  </si>
  <si>
    <t>Prefekturat dhe Funksionet e Deleguara te Pushtetit Vendor</t>
  </si>
  <si>
    <t>01170</t>
  </si>
  <si>
    <t>Sherbimi i Gjendjes Civile</t>
  </si>
  <si>
    <t>03140</t>
  </si>
  <si>
    <t>03150</t>
  </si>
  <si>
    <t>02120</t>
  </si>
  <si>
    <t>02150</t>
  </si>
  <si>
    <t>07340</t>
  </si>
  <si>
    <t>09430</t>
  </si>
  <si>
    <t>Mbeshtetje Sociale per Ushtaraket</t>
  </si>
  <si>
    <t>Sherbimi Informativ Shteteror</t>
  </si>
  <si>
    <t>03520</t>
  </si>
  <si>
    <t>Drejtoria e Radio Televizionit</t>
  </si>
  <si>
    <t>08310</t>
  </si>
  <si>
    <t xml:space="preserve">Sherbimet per shqiptaret jashte kufirit </t>
  </si>
  <si>
    <t>08330</t>
  </si>
  <si>
    <t>Prodhime filmike ose veprimtari artistike mbarekombetare</t>
  </si>
  <si>
    <t>08340</t>
  </si>
  <si>
    <t>Orkestra simfonike e RTSH dhe Kinematografise</t>
  </si>
  <si>
    <t>08520</t>
  </si>
  <si>
    <t>Projekte teknike per futjen e teknologjive te reja</t>
  </si>
  <si>
    <t>01520</t>
  </si>
  <si>
    <t xml:space="preserve">Veprimtaria Akademike </t>
  </si>
  <si>
    <t>Veprimtaria Audituese e KLSH</t>
  </si>
  <si>
    <t>04260</t>
  </si>
  <si>
    <t>Administrimi i Pyjeve</t>
  </si>
  <si>
    <t>04760</t>
  </si>
  <si>
    <t>Zhvillimi i Turizmit</t>
  </si>
  <si>
    <t>05320</t>
  </si>
  <si>
    <t>06220</t>
  </si>
  <si>
    <t>Mbështetje për teknologjinë e sistemit të drejtësisë</t>
  </si>
  <si>
    <t>03320</t>
  </si>
  <si>
    <t>Veprimtaria Gjyqesore Kushtetuese</t>
  </si>
  <si>
    <t>08320</t>
  </si>
  <si>
    <t>Veprimtaria Telegrafike e ATSH-se</t>
  </si>
  <si>
    <t>Veprimtaria e KLP</t>
  </si>
  <si>
    <t>Mbeshtetje per Partite Politike</t>
  </si>
  <si>
    <t>Mbeshtetje per Shoqatat</t>
  </si>
  <si>
    <t>Mbeshtetje per Organizatat e Veteraneve me Status</t>
  </si>
  <si>
    <t>03390</t>
  </si>
  <si>
    <t>01320</t>
  </si>
  <si>
    <t xml:space="preserve">Veprimtaria Statistikore </t>
  </si>
  <si>
    <t>09820</t>
  </si>
  <si>
    <t>Veprimtaria Arsimore</t>
  </si>
  <si>
    <t>Programi "100 Fshatrat"</t>
  </si>
  <si>
    <t>06210</t>
  </si>
  <si>
    <t>Infrastruktura Vendore dhe Rajonale</t>
  </si>
  <si>
    <t>Mbeshtetja e veprimtarise kinematografike</t>
  </si>
  <si>
    <t xml:space="preserve">Veprimtaria e Zyres se Inspektorit te Larte te Drejtesise </t>
  </si>
  <si>
    <t>03330</t>
  </si>
  <si>
    <t>Veprimtaria e rivlerësimit kalimtar të magjistratit</t>
  </si>
  <si>
    <t>03340</t>
  </si>
  <si>
    <t>03360</t>
  </si>
  <si>
    <t>Institucionet e sistemit te drejtesise</t>
  </si>
  <si>
    <t>Sherbimi i avokatise</t>
  </si>
  <si>
    <t>Komisioneri per Mbikqyrjen e Sherbimit Civil</t>
  </si>
  <si>
    <t>01610</t>
  </si>
  <si>
    <t>01620</t>
  </si>
  <si>
    <t>Zgjedhjet e pergjithshme dhe lokale</t>
  </si>
  <si>
    <t>04120</t>
  </si>
  <si>
    <t>Mbikqyrja e tregut &amp; Garantimi i konkurences</t>
  </si>
  <si>
    <t>Sherbimi i Prokurimit Publik</t>
  </si>
  <si>
    <t>e-Qeverisja</t>
  </si>
  <si>
    <t>Sherbime te tjera</t>
  </si>
  <si>
    <t>Sherbime Qeveritare</t>
  </si>
  <si>
    <t>01330</t>
  </si>
  <si>
    <t>Sherbimi i Avokatise Shteterore</t>
  </si>
  <si>
    <t>05640</t>
  </si>
  <si>
    <t>Administrimi I ujrave</t>
  </si>
  <si>
    <t>08480</t>
  </si>
  <si>
    <t>08610</t>
  </si>
  <si>
    <t xml:space="preserve">Mbështetje për  Rininë dhe Fëmijët </t>
  </si>
  <si>
    <t>Autoriteti per Informimin mbi Dokumentet e ish-Sigurimit te Shtetit</t>
  </si>
  <si>
    <t>Komisioneri për te Drejten e Informimit dhe  Mbrojtjen e të Dhënave Personale</t>
  </si>
  <si>
    <t>Mbeshtetja Institucionale per Procesin e Integrimit</t>
  </si>
  <si>
    <t>Plani i rishikuar 2024</t>
  </si>
  <si>
    <r>
      <t>Ministria e Financave</t>
    </r>
    <r>
      <rPr>
        <b/>
        <sz val="11"/>
        <color rgb="FFFF0000"/>
        <rFont val="Aptos Narrow"/>
        <family val="2"/>
        <scheme val="minor"/>
      </rPr>
      <t xml:space="preserve"> </t>
    </r>
  </si>
  <si>
    <t>PËRMBLEDHËSE PËR MONITORIMIN PËR VITIN 2024</t>
  </si>
  <si>
    <t>Programi        Kodi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</si>
</sst>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 ;\-#,##0.00\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3" xfId="0" applyNumberFormat="1" applyBorder="1"/>
    <xf numFmtId="3" fontId="0" fillId="0" borderId="14" xfId="0" applyNumberFormat="1" applyBorder="1"/>
    <xf numFmtId="9" fontId="0" fillId="0" borderId="0" xfId="0" applyNumberFormat="1" applyAlignment="1">
      <alignment horizontal="center"/>
    </xf>
    <xf numFmtId="9" fontId="0" fillId="0" borderId="13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0" fillId="0" borderId="19" xfId="0" applyNumberFormat="1" applyBorder="1"/>
    <xf numFmtId="0" fontId="16" fillId="0" borderId="20" xfId="0" applyFont="1" applyBorder="1" applyAlignment="1">
      <alignment horizontal="center"/>
    </xf>
    <xf numFmtId="3" fontId="0" fillId="0" borderId="21" xfId="0" applyNumberFormat="1" applyBorder="1"/>
    <xf numFmtId="3" fontId="0" fillId="0" borderId="23" xfId="0" applyNumberFormat="1" applyBorder="1"/>
    <xf numFmtId="9" fontId="0" fillId="0" borderId="21" xfId="0" applyNumberFormat="1" applyBorder="1" applyAlignment="1">
      <alignment horizontal="center"/>
    </xf>
    <xf numFmtId="164" fontId="18" fillId="0" borderId="0" xfId="42" applyNumberFormat="1" applyFont="1" applyBorder="1"/>
    <xf numFmtId="3" fontId="0" fillId="0" borderId="10" xfId="0" applyNumberFormat="1" applyBorder="1"/>
    <xf numFmtId="9" fontId="0" fillId="0" borderId="10" xfId="0" applyNumberFormat="1" applyBorder="1" applyAlignment="1">
      <alignment horizontal="center"/>
    </xf>
    <xf numFmtId="9" fontId="0" fillId="0" borderId="23" xfId="0" applyNumberFormat="1" applyBorder="1" applyAlignment="1">
      <alignment horizontal="center"/>
    </xf>
    <xf numFmtId="3" fontId="0" fillId="0" borderId="17" xfId="0" applyNumberFormat="1" applyBorder="1"/>
    <xf numFmtId="9" fontId="0" fillId="0" borderId="17" xfId="0" applyNumberForma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3" fontId="0" fillId="0" borderId="30" xfId="0" applyNumberFormat="1" applyBorder="1"/>
    <xf numFmtId="3" fontId="0" fillId="0" borderId="27" xfId="0" applyNumberFormat="1" applyBorder="1"/>
    <xf numFmtId="3" fontId="0" fillId="0" borderId="31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9" fontId="0" fillId="0" borderId="31" xfId="0" applyNumberFormat="1" applyBorder="1" applyAlignment="1">
      <alignment horizontal="center"/>
    </xf>
    <xf numFmtId="9" fontId="0" fillId="0" borderId="34" xfId="0" applyNumberFormat="1" applyBorder="1" applyAlignment="1">
      <alignment horizontal="center"/>
    </xf>
    <xf numFmtId="3" fontId="0" fillId="0" borderId="35" xfId="0" applyNumberFormat="1" applyBorder="1"/>
    <xf numFmtId="3" fontId="0" fillId="33" borderId="31" xfId="0" applyNumberFormat="1" applyFill="1" applyBorder="1"/>
    <xf numFmtId="3" fontId="0" fillId="33" borderId="34" xfId="0" applyNumberFormat="1" applyFill="1" applyBorder="1"/>
    <xf numFmtId="9" fontId="0" fillId="33" borderId="31" xfId="0" applyNumberFormat="1" applyFill="1" applyBorder="1" applyAlignment="1">
      <alignment horizontal="center"/>
    </xf>
    <xf numFmtId="9" fontId="0" fillId="33" borderId="34" xfId="0" applyNumberForma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9" fontId="0" fillId="0" borderId="38" xfId="0" applyNumberFormat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3" fontId="0" fillId="0" borderId="37" xfId="0" applyNumberFormat="1" applyBorder="1"/>
    <xf numFmtId="3" fontId="0" fillId="0" borderId="38" xfId="0" applyNumberFormat="1" applyBorder="1"/>
    <xf numFmtId="0" fontId="0" fillId="0" borderId="11" xfId="0" quotePrefix="1" applyBorder="1" applyAlignment="1">
      <alignment horizontal="center"/>
    </xf>
    <xf numFmtId="0" fontId="0" fillId="0" borderId="27" xfId="0" applyBorder="1"/>
    <xf numFmtId="0" fontId="0" fillId="0" borderId="23" xfId="0" applyBorder="1"/>
    <xf numFmtId="0" fontId="0" fillId="0" borderId="38" xfId="0" applyBorder="1"/>
    <xf numFmtId="0" fontId="0" fillId="0" borderId="32" xfId="0" quotePrefix="1" applyBorder="1" applyAlignment="1">
      <alignment horizontal="center"/>
    </xf>
    <xf numFmtId="0" fontId="0" fillId="0" borderId="34" xfId="0" applyBorder="1"/>
    <xf numFmtId="0" fontId="0" fillId="0" borderId="41" xfId="0" quotePrefix="1" applyBorder="1" applyAlignment="1">
      <alignment horizontal="center"/>
    </xf>
    <xf numFmtId="0" fontId="0" fillId="0" borderId="41" xfId="0" quotePrefix="1" applyBorder="1" applyAlignment="1">
      <alignment horizontal="center" vertical="center"/>
    </xf>
    <xf numFmtId="3" fontId="0" fillId="33" borderId="31" xfId="0" applyNumberFormat="1" applyFill="1" applyBorder="1" applyAlignment="1">
      <alignment vertical="center"/>
    </xf>
    <xf numFmtId="3" fontId="0" fillId="33" borderId="34" xfId="0" applyNumberFormat="1" applyFill="1" applyBorder="1" applyAlignment="1">
      <alignment vertical="center"/>
    </xf>
    <xf numFmtId="9" fontId="0" fillId="33" borderId="31" xfId="0" applyNumberFormat="1" applyFill="1" applyBorder="1" applyAlignment="1">
      <alignment horizontal="center" vertical="center"/>
    </xf>
    <xf numFmtId="9" fontId="0" fillId="33" borderId="34" xfId="0" applyNumberFormat="1" applyFill="1" applyBorder="1" applyAlignment="1">
      <alignment horizontal="center" vertical="center"/>
    </xf>
    <xf numFmtId="0" fontId="16" fillId="0" borderId="24" xfId="0" applyFont="1" applyBorder="1"/>
    <xf numFmtId="9" fontId="16" fillId="34" borderId="13" xfId="0" applyNumberFormat="1" applyFont="1" applyFill="1" applyBorder="1" applyAlignment="1">
      <alignment horizontal="center"/>
    </xf>
    <xf numFmtId="9" fontId="16" fillId="34" borderId="21" xfId="0" applyNumberFormat="1" applyFont="1" applyFill="1" applyBorder="1" applyAlignment="1">
      <alignment horizontal="center"/>
    </xf>
    <xf numFmtId="0" fontId="16" fillId="0" borderId="50" xfId="0" applyFont="1" applyBorder="1" applyAlignment="1">
      <alignment horizontal="center"/>
    </xf>
    <xf numFmtId="9" fontId="0" fillId="0" borderId="52" xfId="0" applyNumberFormat="1" applyBorder="1" applyAlignment="1">
      <alignment horizontal="center"/>
    </xf>
    <xf numFmtId="9" fontId="0" fillId="0" borderId="55" xfId="0" applyNumberFormat="1" applyBorder="1" applyAlignment="1">
      <alignment horizontal="center"/>
    </xf>
    <xf numFmtId="0" fontId="0" fillId="0" borderId="0" xfId="0" quotePrefix="1" applyAlignment="1">
      <alignment horizontal="center"/>
    </xf>
    <xf numFmtId="9" fontId="0" fillId="0" borderId="57" xfId="0" applyNumberFormat="1" applyBorder="1" applyAlignment="1">
      <alignment horizontal="center"/>
    </xf>
    <xf numFmtId="9" fontId="0" fillId="33" borderId="58" xfId="0" applyNumberFormat="1" applyFill="1" applyBorder="1" applyAlignment="1">
      <alignment horizontal="center"/>
    </xf>
    <xf numFmtId="9" fontId="0" fillId="0" borderId="58" xfId="0" applyNumberFormat="1" applyBorder="1" applyAlignment="1">
      <alignment horizontal="center"/>
    </xf>
    <xf numFmtId="9" fontId="0" fillId="33" borderId="58" xfId="0" applyNumberFormat="1" applyFill="1" applyBorder="1" applyAlignment="1">
      <alignment horizontal="center" vertical="center"/>
    </xf>
    <xf numFmtId="9" fontId="0" fillId="0" borderId="61" xfId="0" applyNumberFormat="1" applyBorder="1" applyAlignment="1">
      <alignment horizontal="center"/>
    </xf>
    <xf numFmtId="0" fontId="16" fillId="0" borderId="51" xfId="0" applyFont="1" applyBorder="1"/>
    <xf numFmtId="9" fontId="16" fillId="34" borderId="61" xfId="0" applyNumberFormat="1" applyFont="1" applyFill="1" applyBorder="1" applyAlignment="1">
      <alignment horizontal="center"/>
    </xf>
    <xf numFmtId="0" fontId="16" fillId="34" borderId="63" xfId="0" applyFont="1" applyFill="1" applyBorder="1" applyAlignment="1">
      <alignment horizontal="center" vertical="center" wrapText="1"/>
    </xf>
    <xf numFmtId="3" fontId="16" fillId="34" borderId="68" xfId="0" applyNumberFormat="1" applyFont="1" applyFill="1" applyBorder="1"/>
    <xf numFmtId="0" fontId="16" fillId="0" borderId="0" xfId="0" applyFont="1"/>
    <xf numFmtId="0" fontId="16" fillId="34" borderId="64" xfId="0" applyFont="1" applyFill="1" applyBorder="1"/>
    <xf numFmtId="3" fontId="16" fillId="34" borderId="39" xfId="0" applyNumberFormat="1" applyFont="1" applyFill="1" applyBorder="1"/>
    <xf numFmtId="0" fontId="14" fillId="0" borderId="0" xfId="0" applyFont="1"/>
    <xf numFmtId="0" fontId="21" fillId="0" borderId="0" xfId="0" applyFont="1" applyAlignment="1">
      <alignment horizontal="center"/>
    </xf>
    <xf numFmtId="3" fontId="16" fillId="34" borderId="43" xfId="0" applyNumberFormat="1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 vertical="center"/>
    </xf>
    <xf numFmtId="0" fontId="16" fillId="34" borderId="64" xfId="0" applyFont="1" applyFill="1" applyBorder="1" applyAlignment="1">
      <alignment horizontal="center" vertical="center" wrapText="1"/>
    </xf>
    <xf numFmtId="9" fontId="16" fillId="34" borderId="65" xfId="0" applyNumberFormat="1" applyFont="1" applyFill="1" applyBorder="1" applyAlignment="1">
      <alignment horizontal="center"/>
    </xf>
    <xf numFmtId="9" fontId="16" fillId="34" borderId="66" xfId="0" applyNumberFormat="1" applyFont="1" applyFill="1" applyBorder="1" applyAlignment="1">
      <alignment horizontal="center"/>
    </xf>
    <xf numFmtId="9" fontId="16" fillId="34" borderId="67" xfId="0" applyNumberFormat="1" applyFont="1" applyFill="1" applyBorder="1" applyAlignment="1">
      <alignment horizont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9" fontId="16" fillId="33" borderId="28" xfId="0" applyNumberFormat="1" applyFont="1" applyFill="1" applyBorder="1" applyAlignment="1">
      <alignment horizontal="center"/>
    </xf>
    <xf numFmtId="9" fontId="16" fillId="33" borderId="29" xfId="0" applyNumberFormat="1" applyFont="1" applyFill="1" applyBorder="1" applyAlignment="1">
      <alignment horizontal="center"/>
    </xf>
    <xf numFmtId="9" fontId="16" fillId="33" borderId="54" xfId="0" applyNumberFormat="1" applyFont="1" applyFill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6" fillId="33" borderId="32" xfId="0" applyFont="1" applyFill="1" applyBorder="1" applyAlignment="1">
      <alignment horizontal="center" vertical="center"/>
    </xf>
    <xf numFmtId="0" fontId="16" fillId="33" borderId="36" xfId="0" applyFont="1" applyFill="1" applyBorder="1" applyAlignment="1">
      <alignment horizontal="center" vertical="center"/>
    </xf>
    <xf numFmtId="0" fontId="16" fillId="33" borderId="42" xfId="0" applyFont="1" applyFill="1" applyBorder="1" applyAlignment="1">
      <alignment horizontal="center" vertical="center"/>
    </xf>
    <xf numFmtId="0" fontId="16" fillId="33" borderId="29" xfId="0" applyFont="1" applyFill="1" applyBorder="1" applyAlignment="1">
      <alignment horizontal="center" vertical="center"/>
    </xf>
    <xf numFmtId="3" fontId="16" fillId="33" borderId="28" xfId="0" applyNumberFormat="1" applyFont="1" applyFill="1" applyBorder="1" applyAlignment="1">
      <alignment horizontal="center" vertical="center"/>
    </xf>
    <xf numFmtId="3" fontId="16" fillId="33" borderId="29" xfId="0" applyNumberFormat="1" applyFont="1" applyFill="1" applyBorder="1" applyAlignment="1">
      <alignment horizontal="center" vertical="center"/>
    </xf>
    <xf numFmtId="9" fontId="16" fillId="33" borderId="28" xfId="0" applyNumberFormat="1" applyFont="1" applyFill="1" applyBorder="1" applyAlignment="1">
      <alignment horizontal="center" vertical="center"/>
    </xf>
    <xf numFmtId="9" fontId="16" fillId="33" borderId="29" xfId="0" applyNumberFormat="1" applyFont="1" applyFill="1" applyBorder="1" applyAlignment="1">
      <alignment horizontal="center" vertical="center"/>
    </xf>
    <xf numFmtId="9" fontId="16" fillId="33" borderId="5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3" fontId="16" fillId="33" borderId="28" xfId="0" applyNumberFormat="1" applyFont="1" applyFill="1" applyBorder="1" applyAlignment="1">
      <alignment horizontal="center"/>
    </xf>
    <xf numFmtId="3" fontId="16" fillId="33" borderId="29" xfId="0" applyNumberFormat="1" applyFont="1" applyFill="1" applyBorder="1" applyAlignment="1">
      <alignment horizontal="center"/>
    </xf>
    <xf numFmtId="3" fontId="16" fillId="33" borderId="15" xfId="0" applyNumberFormat="1" applyFont="1" applyFill="1" applyBorder="1" applyAlignment="1">
      <alignment horizontal="center"/>
    </xf>
    <xf numFmtId="3" fontId="16" fillId="33" borderId="16" xfId="0" applyNumberFormat="1" applyFont="1" applyFill="1" applyBorder="1" applyAlignment="1">
      <alignment horizontal="center"/>
    </xf>
    <xf numFmtId="0" fontId="16" fillId="33" borderId="42" xfId="0" applyFont="1" applyFill="1" applyBorder="1" applyAlignment="1">
      <alignment horizontal="center"/>
    </xf>
    <xf numFmtId="0" fontId="16" fillId="33" borderId="29" xfId="0" applyFont="1" applyFill="1" applyBorder="1" applyAlignment="1">
      <alignment horizontal="center"/>
    </xf>
    <xf numFmtId="0" fontId="16" fillId="0" borderId="46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6" fillId="0" borderId="4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3" fontId="16" fillId="33" borderId="28" xfId="0" applyNumberFormat="1" applyFont="1" applyFill="1" applyBorder="1" applyAlignment="1">
      <alignment horizontal="center" vertical="center" wrapText="1"/>
    </xf>
    <xf numFmtId="3" fontId="16" fillId="33" borderId="29" xfId="0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9" fillId="33" borderId="42" xfId="0" applyFont="1" applyFill="1" applyBorder="1" applyAlignment="1">
      <alignment horizontal="center" vertical="center"/>
    </xf>
    <xf numFmtId="0" fontId="19" fillId="33" borderId="2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218"/>
  <sheetViews>
    <sheetView tabSelected="1" workbookViewId="0">
      <selection activeCell="K4" sqref="K4"/>
    </sheetView>
  </sheetViews>
  <sheetFormatPr defaultRowHeight="15" x14ac:dyDescent="0.25"/>
  <cols>
    <col min="2" max="2" width="5.140625" style="2" customWidth="1"/>
    <col min="3" max="3" width="25.85546875" style="67" customWidth="1"/>
    <col min="4" max="4" width="9.42578125" style="2" customWidth="1"/>
    <col min="5" max="5" width="44.85546875" customWidth="1"/>
    <col min="6" max="7" width="11.5703125" customWidth="1"/>
    <col min="8" max="8" width="14.42578125" customWidth="1"/>
    <col min="9" max="9" width="11.5703125" customWidth="1"/>
    <col min="10" max="10" width="13.85546875" customWidth="1"/>
    <col min="11" max="11" width="11.5703125" customWidth="1"/>
    <col min="12" max="12" width="11.5703125" style="2" customWidth="1"/>
    <col min="13" max="13" width="10.85546875" style="2" customWidth="1"/>
    <col min="14" max="14" width="11.5703125" style="2" customWidth="1"/>
    <col min="15" max="15" width="11" style="2" customWidth="1"/>
    <col min="16" max="16" width="20.42578125" customWidth="1"/>
    <col min="17" max="17" width="15.7109375" customWidth="1"/>
    <col min="18" max="23" width="20.42578125" customWidth="1"/>
    <col min="24" max="24" width="23.85546875" customWidth="1"/>
    <col min="25" max="25" width="20.85546875" customWidth="1"/>
    <col min="26" max="26" width="19.42578125" customWidth="1"/>
    <col min="27" max="27" width="20" customWidth="1"/>
    <col min="28" max="31" width="16.7109375" customWidth="1"/>
    <col min="32" max="32" width="23" customWidth="1"/>
    <col min="33" max="33" width="16.7109375" customWidth="1"/>
    <col min="34" max="34" width="14.5703125" customWidth="1"/>
    <col min="35" max="35" width="18" customWidth="1"/>
  </cols>
  <sheetData>
    <row r="2" spans="2:35" ht="18.75" x14ac:dyDescent="0.3">
      <c r="E2" s="135" t="s">
        <v>258</v>
      </c>
      <c r="F2" s="71"/>
      <c r="G2" s="71"/>
      <c r="H2" s="71"/>
      <c r="I2" s="71"/>
      <c r="J2" s="71"/>
      <c r="K2" s="71"/>
    </row>
    <row r="4" spans="2:35" ht="15.75" thickBot="1" x14ac:dyDescent="0.3">
      <c r="F4" s="105"/>
      <c r="G4" s="105"/>
      <c r="AC4" s="70"/>
      <c r="AD4" s="70"/>
      <c r="AE4" s="70"/>
      <c r="AF4" s="70"/>
      <c r="AG4" s="70"/>
      <c r="AH4" s="70"/>
    </row>
    <row r="5" spans="2:35" ht="32.25" customHeight="1" thickTop="1" x14ac:dyDescent="0.25">
      <c r="B5" s="116" t="s">
        <v>98</v>
      </c>
      <c r="C5" s="118" t="s">
        <v>99</v>
      </c>
      <c r="D5" s="119" t="s">
        <v>259</v>
      </c>
      <c r="E5" s="121" t="s">
        <v>100</v>
      </c>
      <c r="F5" s="106" t="s">
        <v>93</v>
      </c>
      <c r="G5" s="107"/>
      <c r="H5" s="106" t="s">
        <v>256</v>
      </c>
      <c r="I5" s="107"/>
      <c r="J5" s="106" t="s">
        <v>92</v>
      </c>
      <c r="K5" s="107"/>
      <c r="L5" s="123" t="s">
        <v>96</v>
      </c>
      <c r="M5" s="124"/>
      <c r="N5" s="114" t="s">
        <v>97</v>
      </c>
      <c r="O5" s="115"/>
      <c r="P5" s="2"/>
      <c r="Q5" s="2"/>
      <c r="R5" s="2"/>
      <c r="S5" s="2"/>
      <c r="T5" s="2"/>
      <c r="U5" s="2"/>
      <c r="V5" s="2"/>
      <c r="AC5" s="70"/>
      <c r="AD5" s="70"/>
      <c r="AE5" s="70"/>
      <c r="AF5" s="70"/>
      <c r="AG5" s="70"/>
      <c r="AH5" s="70"/>
      <c r="AI5" s="70"/>
    </row>
    <row r="6" spans="2:35" ht="20.25" customHeight="1" x14ac:dyDescent="0.25">
      <c r="B6" s="117"/>
      <c r="C6" s="86"/>
      <c r="D6" s="120"/>
      <c r="E6" s="122"/>
      <c r="F6" s="8" t="s">
        <v>95</v>
      </c>
      <c r="G6" s="9" t="s">
        <v>94</v>
      </c>
      <c r="H6" s="8" t="s">
        <v>95</v>
      </c>
      <c r="I6" s="11" t="s">
        <v>94</v>
      </c>
      <c r="J6" s="8" t="s">
        <v>95</v>
      </c>
      <c r="K6" s="11" t="s">
        <v>94</v>
      </c>
      <c r="L6" s="8" t="s">
        <v>95</v>
      </c>
      <c r="M6" s="11" t="s">
        <v>94</v>
      </c>
      <c r="N6" s="8" t="s">
        <v>95</v>
      </c>
      <c r="O6" s="54" t="s">
        <v>94</v>
      </c>
      <c r="P6" s="2"/>
      <c r="Q6" s="2"/>
      <c r="R6" s="2"/>
      <c r="S6" s="2"/>
      <c r="T6" s="2"/>
      <c r="U6" s="2"/>
      <c r="V6" s="2"/>
      <c r="AC6" s="70"/>
      <c r="AD6" s="70"/>
      <c r="AE6" s="70"/>
      <c r="AF6" s="70"/>
      <c r="AG6" s="70"/>
      <c r="AH6" s="70"/>
    </row>
    <row r="7" spans="2:35" ht="19.5" customHeight="1" x14ac:dyDescent="0.25">
      <c r="B7" s="87">
        <v>1</v>
      </c>
      <c r="C7" s="79" t="s">
        <v>0</v>
      </c>
      <c r="D7" s="45" t="s">
        <v>104</v>
      </c>
      <c r="E7" s="40" t="s">
        <v>105</v>
      </c>
      <c r="F7" s="19">
        <v>329500</v>
      </c>
      <c r="G7" s="22">
        <v>306000</v>
      </c>
      <c r="H7" s="19">
        <v>278950</v>
      </c>
      <c r="I7" s="23">
        <v>83510</v>
      </c>
      <c r="J7" s="19">
        <v>227179.32</v>
      </c>
      <c r="K7" s="23">
        <v>65196.49</v>
      </c>
      <c r="L7" s="20">
        <f>J7/F7</f>
        <v>0.68946682852807284</v>
      </c>
      <c r="M7" s="21">
        <f>K7/G7</f>
        <v>0.21306042483660131</v>
      </c>
      <c r="N7" s="20">
        <f>J7/H7</f>
        <v>0.81440874708729161</v>
      </c>
      <c r="O7" s="55">
        <f>K7/I7</f>
        <v>0.78070279008501975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5"/>
    </row>
    <row r="8" spans="2:35" ht="21" customHeight="1" x14ac:dyDescent="0.25">
      <c r="B8" s="88"/>
      <c r="C8" s="80"/>
      <c r="D8" s="112" t="s">
        <v>102</v>
      </c>
      <c r="E8" s="113"/>
      <c r="F8" s="110">
        <f>F7+G7</f>
        <v>635500</v>
      </c>
      <c r="G8" s="111"/>
      <c r="H8" s="110">
        <f>H7+I7</f>
        <v>362460</v>
      </c>
      <c r="I8" s="111"/>
      <c r="J8" s="110">
        <f>J7+K7</f>
        <v>292375.81</v>
      </c>
      <c r="K8" s="111"/>
      <c r="L8" s="89">
        <f t="shared" ref="L8:L14" si="0">J8/F8</f>
        <v>0.4600720849724626</v>
      </c>
      <c r="M8" s="90"/>
      <c r="N8" s="89">
        <f t="shared" ref="N8:N14" si="1">J8/H8</f>
        <v>0.80664296749986208</v>
      </c>
      <c r="O8" s="9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5"/>
    </row>
    <row r="9" spans="2:35" ht="19.5" customHeight="1" x14ac:dyDescent="0.25">
      <c r="B9" s="87">
        <v>2</v>
      </c>
      <c r="C9" s="79" t="s">
        <v>1</v>
      </c>
      <c r="D9" s="39" t="s">
        <v>106</v>
      </c>
      <c r="E9" s="41" t="s">
        <v>4</v>
      </c>
      <c r="F9" s="19">
        <v>688609</v>
      </c>
      <c r="G9" s="13">
        <v>115000</v>
      </c>
      <c r="H9" s="16">
        <v>653584</v>
      </c>
      <c r="I9" s="13">
        <v>58800</v>
      </c>
      <c r="J9" s="16">
        <v>586606.67000000004</v>
      </c>
      <c r="K9" s="13">
        <v>47978.05</v>
      </c>
      <c r="L9" s="17">
        <f t="shared" si="0"/>
        <v>0.85187191860693079</v>
      </c>
      <c r="M9" s="18">
        <f>K9/G9</f>
        <v>0.41720043478260871</v>
      </c>
      <c r="N9" s="17">
        <f t="shared" si="1"/>
        <v>0.89752299627897869</v>
      </c>
      <c r="O9" s="56">
        <f>K9/I9</f>
        <v>0.81595323129251707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5"/>
    </row>
    <row r="10" spans="2:35" ht="19.5" customHeight="1" x14ac:dyDescent="0.25">
      <c r="B10" s="126"/>
      <c r="C10" s="125"/>
      <c r="D10" s="57" t="s">
        <v>104</v>
      </c>
      <c r="E10" s="42" t="s">
        <v>107</v>
      </c>
      <c r="F10" s="37">
        <v>1115558</v>
      </c>
      <c r="G10" s="38">
        <v>0</v>
      </c>
      <c r="H10" s="37">
        <v>1122426.7</v>
      </c>
      <c r="I10" s="38">
        <v>0</v>
      </c>
      <c r="J10" s="37">
        <v>1077812.92</v>
      </c>
      <c r="K10" s="38">
        <v>0</v>
      </c>
      <c r="L10" s="36">
        <f t="shared" si="0"/>
        <v>0.96616484306508488</v>
      </c>
      <c r="M10" s="35"/>
      <c r="N10" s="36">
        <f t="shared" si="1"/>
        <v>0.96025238886423492</v>
      </c>
      <c r="O10" s="5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5"/>
    </row>
    <row r="11" spans="2:35" ht="17.25" customHeight="1" x14ac:dyDescent="0.25">
      <c r="B11" s="126"/>
      <c r="C11" s="125"/>
      <c r="D11" s="95" t="s">
        <v>101</v>
      </c>
      <c r="E11" s="96"/>
      <c r="F11" s="47">
        <f>SUM(F9:F10)</f>
        <v>1804167</v>
      </c>
      <c r="G11" s="48">
        <f t="shared" ref="G11:K11" si="2">SUM(G9:G10)</f>
        <v>115000</v>
      </c>
      <c r="H11" s="47">
        <f t="shared" si="2"/>
        <v>1776010.7</v>
      </c>
      <c r="I11" s="48">
        <f t="shared" si="2"/>
        <v>58800</v>
      </c>
      <c r="J11" s="47">
        <f t="shared" si="2"/>
        <v>1664419.5899999999</v>
      </c>
      <c r="K11" s="48">
        <f t="shared" si="2"/>
        <v>47978.05</v>
      </c>
      <c r="L11" s="32">
        <f t="shared" si="0"/>
        <v>0.92254186558117945</v>
      </c>
      <c r="M11" s="33">
        <f>K11/G11</f>
        <v>0.41720043478260871</v>
      </c>
      <c r="N11" s="32">
        <f t="shared" si="1"/>
        <v>0.93716754634417454</v>
      </c>
      <c r="O11" s="59">
        <f>K11/I11</f>
        <v>0.81595323129251707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5"/>
    </row>
    <row r="12" spans="2:35" ht="21.75" customHeight="1" x14ac:dyDescent="0.25">
      <c r="B12" s="88"/>
      <c r="C12" s="80"/>
      <c r="D12" s="97" t="s">
        <v>102</v>
      </c>
      <c r="E12" s="98"/>
      <c r="F12" s="127">
        <f>F11+G11</f>
        <v>1919167</v>
      </c>
      <c r="G12" s="128"/>
      <c r="H12" s="99">
        <f>H11+I11</f>
        <v>1834810.7</v>
      </c>
      <c r="I12" s="100"/>
      <c r="J12" s="99">
        <f>J11+K11</f>
        <v>1712397.64</v>
      </c>
      <c r="K12" s="100"/>
      <c r="L12" s="101">
        <f t="shared" si="0"/>
        <v>0.89226088193471431</v>
      </c>
      <c r="M12" s="102"/>
      <c r="N12" s="101">
        <f t="shared" si="1"/>
        <v>0.93328300298226952</v>
      </c>
      <c r="O12" s="10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5"/>
    </row>
    <row r="13" spans="2:35" ht="21.75" customHeight="1" x14ac:dyDescent="0.25">
      <c r="B13" s="87">
        <v>3</v>
      </c>
      <c r="C13" s="79" t="s">
        <v>2</v>
      </c>
      <c r="D13" s="46" t="s">
        <v>106</v>
      </c>
      <c r="E13" s="34" t="s">
        <v>4</v>
      </c>
      <c r="F13" s="19">
        <v>759900</v>
      </c>
      <c r="G13" s="22">
        <v>30000</v>
      </c>
      <c r="H13" s="19">
        <v>780300</v>
      </c>
      <c r="I13" s="23">
        <v>30000</v>
      </c>
      <c r="J13" s="19">
        <v>663288.82999999996</v>
      </c>
      <c r="K13" s="23">
        <v>17158.54</v>
      </c>
      <c r="L13" s="20">
        <f t="shared" si="0"/>
        <v>0.87286331096196867</v>
      </c>
      <c r="M13" s="21">
        <f>K13/G13</f>
        <v>0.57195133333333337</v>
      </c>
      <c r="N13" s="20">
        <f t="shared" si="1"/>
        <v>0.85004335511982565</v>
      </c>
      <c r="O13" s="55">
        <f>K13/I13</f>
        <v>0.57195133333333337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5"/>
    </row>
    <row r="14" spans="2:35" ht="21.75" customHeight="1" x14ac:dyDescent="0.25">
      <c r="B14" s="88"/>
      <c r="C14" s="80"/>
      <c r="D14" s="97" t="s">
        <v>102</v>
      </c>
      <c r="E14" s="98"/>
      <c r="F14" s="99">
        <f>F13+G13</f>
        <v>789900</v>
      </c>
      <c r="G14" s="100"/>
      <c r="H14" s="108">
        <f>H13+I13</f>
        <v>810300</v>
      </c>
      <c r="I14" s="109"/>
      <c r="J14" s="108">
        <f>J13+K13</f>
        <v>680447.37</v>
      </c>
      <c r="K14" s="109"/>
      <c r="L14" s="89">
        <f t="shared" si="0"/>
        <v>0.86143482719331566</v>
      </c>
      <c r="M14" s="90"/>
      <c r="N14" s="89">
        <f t="shared" si="1"/>
        <v>0.83974746390225841</v>
      </c>
      <c r="O14" s="9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5"/>
    </row>
    <row r="15" spans="2:35" ht="15.75" customHeight="1" x14ac:dyDescent="0.25">
      <c r="B15" s="92">
        <v>5</v>
      </c>
      <c r="C15" s="84" t="s">
        <v>9</v>
      </c>
      <c r="D15" s="45" t="s">
        <v>106</v>
      </c>
      <c r="E15" s="40" t="s">
        <v>4</v>
      </c>
      <c r="F15" s="19">
        <v>494335</v>
      </c>
      <c r="G15" s="23">
        <v>5000</v>
      </c>
      <c r="H15" s="19">
        <v>456640</v>
      </c>
      <c r="I15" s="23">
        <v>3100</v>
      </c>
      <c r="J15" s="19">
        <v>442499.58</v>
      </c>
      <c r="K15" s="23">
        <v>2964</v>
      </c>
      <c r="L15" s="20">
        <f t="shared" ref="L15:M19" si="3">J15/F15</f>
        <v>0.89514110876227659</v>
      </c>
      <c r="M15" s="21">
        <f t="shared" si="3"/>
        <v>0.59279999999999999</v>
      </c>
      <c r="N15" s="20">
        <f t="shared" ref="N15:O19" si="4">J15/H15</f>
        <v>0.96903376839523481</v>
      </c>
      <c r="O15" s="55">
        <f t="shared" si="4"/>
        <v>0.95612903225806456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5"/>
    </row>
    <row r="16" spans="2:35" ht="15.75" customHeight="1" x14ac:dyDescent="0.25">
      <c r="B16" s="93"/>
      <c r="C16" s="85"/>
      <c r="D16" s="43" t="s">
        <v>108</v>
      </c>
      <c r="E16" s="44" t="s">
        <v>109</v>
      </c>
      <c r="F16" s="24">
        <v>2003639</v>
      </c>
      <c r="G16" s="26">
        <v>699409</v>
      </c>
      <c r="H16" s="24">
        <v>2138274</v>
      </c>
      <c r="I16" s="26">
        <v>283141</v>
      </c>
      <c r="J16" s="24">
        <v>2089943.16</v>
      </c>
      <c r="K16" s="26">
        <v>269306.94</v>
      </c>
      <c r="L16" s="27">
        <f t="shared" si="3"/>
        <v>1.043073707389405</v>
      </c>
      <c r="M16" s="28">
        <f t="shared" si="3"/>
        <v>0.38504929161620738</v>
      </c>
      <c r="N16" s="27">
        <f t="shared" si="4"/>
        <v>0.97739726527096149</v>
      </c>
      <c r="O16" s="60">
        <f t="shared" si="4"/>
        <v>0.95114073906640151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5"/>
    </row>
    <row r="17" spans="2:35" ht="15.75" customHeight="1" x14ac:dyDescent="0.25">
      <c r="B17" s="93"/>
      <c r="C17" s="85"/>
      <c r="D17" s="43" t="s">
        <v>110</v>
      </c>
      <c r="E17" s="44" t="s">
        <v>10</v>
      </c>
      <c r="F17" s="24">
        <v>203100</v>
      </c>
      <c r="G17" s="26">
        <v>269423</v>
      </c>
      <c r="H17" s="24">
        <v>169735</v>
      </c>
      <c r="I17" s="26">
        <v>80000</v>
      </c>
      <c r="J17" s="24">
        <v>163366.62</v>
      </c>
      <c r="K17" s="26">
        <v>79249.64</v>
      </c>
      <c r="L17" s="27">
        <f t="shared" si="3"/>
        <v>0.80436543574593788</v>
      </c>
      <c r="M17" s="28">
        <f t="shared" si="3"/>
        <v>0.29414578562335064</v>
      </c>
      <c r="N17" s="27">
        <f t="shared" si="4"/>
        <v>0.96248045482664146</v>
      </c>
      <c r="O17" s="60">
        <f t="shared" si="4"/>
        <v>0.99062050000000001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5"/>
    </row>
    <row r="18" spans="2:35" ht="15.75" customHeight="1" x14ac:dyDescent="0.25">
      <c r="B18" s="93"/>
      <c r="C18" s="85"/>
      <c r="D18" s="43" t="s">
        <v>111</v>
      </c>
      <c r="E18" s="44" t="s">
        <v>112</v>
      </c>
      <c r="F18" s="24">
        <v>963500</v>
      </c>
      <c r="G18" s="26">
        <v>1590000</v>
      </c>
      <c r="H18" s="24">
        <v>948260</v>
      </c>
      <c r="I18" s="26">
        <v>1890000</v>
      </c>
      <c r="J18" s="24">
        <v>925358.72</v>
      </c>
      <c r="K18" s="26">
        <v>1720239.63</v>
      </c>
      <c r="L18" s="27">
        <f t="shared" si="3"/>
        <v>0.96041382459782043</v>
      </c>
      <c r="M18" s="28">
        <f t="shared" si="3"/>
        <v>1.0819117169811321</v>
      </c>
      <c r="N18" s="27">
        <f t="shared" si="4"/>
        <v>0.9758491552949613</v>
      </c>
      <c r="O18" s="60">
        <f t="shared" si="4"/>
        <v>0.9101796984126983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5"/>
    </row>
    <row r="19" spans="2:35" ht="15.75" customHeight="1" x14ac:dyDescent="0.25">
      <c r="B19" s="93"/>
      <c r="C19" s="85"/>
      <c r="D19" s="43" t="s">
        <v>113</v>
      </c>
      <c r="E19" s="44" t="s">
        <v>114</v>
      </c>
      <c r="F19" s="24">
        <v>4001780</v>
      </c>
      <c r="G19" s="26">
        <v>3246014</v>
      </c>
      <c r="H19" s="24">
        <v>5876255</v>
      </c>
      <c r="I19" s="26">
        <v>1186014</v>
      </c>
      <c r="J19" s="24">
        <v>5750276.1799999997</v>
      </c>
      <c r="K19" s="26">
        <v>917013.05</v>
      </c>
      <c r="L19" s="27">
        <f t="shared" si="3"/>
        <v>1.4369296113229613</v>
      </c>
      <c r="M19" s="28">
        <f t="shared" si="3"/>
        <v>0.28250434224867793</v>
      </c>
      <c r="N19" s="27">
        <f t="shared" si="4"/>
        <v>0.97856137625069017</v>
      </c>
      <c r="O19" s="60">
        <f t="shared" si="4"/>
        <v>0.77318906016286493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5"/>
    </row>
    <row r="20" spans="2:35" ht="15.75" customHeight="1" x14ac:dyDescent="0.25">
      <c r="B20" s="93"/>
      <c r="C20" s="85"/>
      <c r="D20" s="43" t="s">
        <v>115</v>
      </c>
      <c r="E20" s="44" t="s">
        <v>13</v>
      </c>
      <c r="F20" s="24">
        <v>659300</v>
      </c>
      <c r="G20" s="26">
        <v>20000</v>
      </c>
      <c r="H20" s="24">
        <v>654815</v>
      </c>
      <c r="I20" s="26">
        <v>18400</v>
      </c>
      <c r="J20" s="24">
        <v>620672.44999999995</v>
      </c>
      <c r="K20" s="26">
        <v>18303.080000000002</v>
      </c>
      <c r="L20" s="27">
        <f>J20/F20</f>
        <v>0.94141126952828746</v>
      </c>
      <c r="M20" s="28">
        <f>K20/G20</f>
        <v>0.91515400000000013</v>
      </c>
      <c r="N20" s="27">
        <f>J20/H20</f>
        <v>0.94785924268686572</v>
      </c>
      <c r="O20" s="60">
        <f>K20/I20</f>
        <v>0.99473260869565228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5"/>
    </row>
    <row r="21" spans="2:35" ht="15.75" customHeight="1" x14ac:dyDescent="0.25">
      <c r="B21" s="93"/>
      <c r="C21" s="85"/>
      <c r="D21" s="43" t="s">
        <v>116</v>
      </c>
      <c r="E21" s="44" t="s">
        <v>117</v>
      </c>
      <c r="F21" s="24">
        <v>25000</v>
      </c>
      <c r="G21" s="26">
        <v>0</v>
      </c>
      <c r="H21" s="24">
        <v>13300</v>
      </c>
      <c r="I21" s="26">
        <v>0</v>
      </c>
      <c r="J21" s="24">
        <v>12971.71</v>
      </c>
      <c r="K21" s="26">
        <v>0</v>
      </c>
      <c r="L21" s="27">
        <f>J21/F21</f>
        <v>0.51886840000000001</v>
      </c>
      <c r="M21" s="28"/>
      <c r="N21" s="27">
        <f>J21/H21</f>
        <v>0.97531654135338341</v>
      </c>
      <c r="O21" s="6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/>
    </row>
    <row r="22" spans="2:35" ht="19.5" customHeight="1" x14ac:dyDescent="0.25">
      <c r="B22" s="93"/>
      <c r="C22" s="85"/>
      <c r="D22" s="95" t="s">
        <v>101</v>
      </c>
      <c r="E22" s="96"/>
      <c r="F22" s="47">
        <f t="shared" ref="F22:K22" si="5">SUM(F15:F21)</f>
        <v>8350654</v>
      </c>
      <c r="G22" s="48">
        <f t="shared" si="5"/>
        <v>5829846</v>
      </c>
      <c r="H22" s="47">
        <f t="shared" si="5"/>
        <v>10257279</v>
      </c>
      <c r="I22" s="48">
        <f t="shared" si="5"/>
        <v>3460655</v>
      </c>
      <c r="J22" s="47">
        <f t="shared" si="5"/>
        <v>10005088.42</v>
      </c>
      <c r="K22" s="47">
        <f t="shared" si="5"/>
        <v>3007076.34</v>
      </c>
      <c r="L22" s="49">
        <f t="shared" ref="L22:L23" si="6">J22/F22</f>
        <v>1.1981203412331538</v>
      </c>
      <c r="M22" s="50">
        <f t="shared" ref="M22" si="7">K22/G22</f>
        <v>0.51580716540368299</v>
      </c>
      <c r="N22" s="49">
        <f t="shared" ref="N22:N23" si="8">J22/H22</f>
        <v>0.97541350098793256</v>
      </c>
      <c r="O22" s="61">
        <f t="shared" ref="O22" si="9">K22/I22</f>
        <v>0.8689327136047944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5"/>
    </row>
    <row r="23" spans="2:35" ht="19.5" customHeight="1" x14ac:dyDescent="0.25">
      <c r="B23" s="94"/>
      <c r="C23" s="86"/>
      <c r="D23" s="97" t="s">
        <v>102</v>
      </c>
      <c r="E23" s="98"/>
      <c r="F23" s="99">
        <f>F22+G22</f>
        <v>14180500</v>
      </c>
      <c r="G23" s="100"/>
      <c r="H23" s="99">
        <f>H22+I22</f>
        <v>13717934</v>
      </c>
      <c r="I23" s="100"/>
      <c r="J23" s="99">
        <f>J22+K22</f>
        <v>13012164.76</v>
      </c>
      <c r="K23" s="100"/>
      <c r="L23" s="101">
        <f t="shared" si="6"/>
        <v>0.91760972885300229</v>
      </c>
      <c r="M23" s="102"/>
      <c r="N23" s="101">
        <f t="shared" si="8"/>
        <v>0.94855134599714508</v>
      </c>
      <c r="O23" s="10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5"/>
    </row>
    <row r="24" spans="2:35" ht="15.75" x14ac:dyDescent="0.25">
      <c r="B24" s="92">
        <v>6</v>
      </c>
      <c r="C24" s="84" t="s">
        <v>14</v>
      </c>
      <c r="D24" s="39" t="s">
        <v>106</v>
      </c>
      <c r="E24" s="41" t="s">
        <v>4</v>
      </c>
      <c r="F24" s="16">
        <v>656101</v>
      </c>
      <c r="G24" s="29">
        <v>13000</v>
      </c>
      <c r="H24" s="16">
        <v>1308753.23</v>
      </c>
      <c r="I24" s="13">
        <v>17616.490000000002</v>
      </c>
      <c r="J24" s="16">
        <v>1282721.6200000001</v>
      </c>
      <c r="K24" s="13">
        <v>16312.72</v>
      </c>
      <c r="L24" s="17">
        <f t="shared" ref="L24:M28" si="10">J24/F24</f>
        <v>1.9550673143311779</v>
      </c>
      <c r="M24" s="18">
        <f t="shared" si="10"/>
        <v>1.2548246153846154</v>
      </c>
      <c r="N24" s="17">
        <f t="shared" ref="N24:O28" si="11">J24/H24</f>
        <v>0.98010961164924892</v>
      </c>
      <c r="O24" s="56">
        <f t="shared" si="11"/>
        <v>0.92599150000936614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5"/>
    </row>
    <row r="25" spans="2:35" ht="15.75" x14ac:dyDescent="0.25">
      <c r="B25" s="93"/>
      <c r="C25" s="85"/>
      <c r="D25" s="43" t="s">
        <v>118</v>
      </c>
      <c r="E25" s="44" t="s">
        <v>7</v>
      </c>
      <c r="F25" s="24">
        <v>113156</v>
      </c>
      <c r="G25" s="25">
        <v>3130000</v>
      </c>
      <c r="H25" s="24">
        <v>113600.87</v>
      </c>
      <c r="I25" s="26">
        <v>3245955</v>
      </c>
      <c r="J25" s="24">
        <v>102878.13</v>
      </c>
      <c r="K25" s="26">
        <v>1952984.64</v>
      </c>
      <c r="L25" s="27">
        <f t="shared" si="10"/>
        <v>0.90917079076672913</v>
      </c>
      <c r="M25" s="28">
        <f t="shared" si="10"/>
        <v>0.62395675399361017</v>
      </c>
      <c r="N25" s="27">
        <f t="shared" si="11"/>
        <v>0.90561040597664444</v>
      </c>
      <c r="O25" s="60">
        <f t="shared" si="11"/>
        <v>0.60166719501656674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5"/>
    </row>
    <row r="26" spans="2:35" ht="15.75" x14ac:dyDescent="0.25">
      <c r="B26" s="93"/>
      <c r="C26" s="85"/>
      <c r="D26" s="43" t="s">
        <v>119</v>
      </c>
      <c r="E26" s="44" t="s">
        <v>120</v>
      </c>
      <c r="F26" s="24">
        <v>293081</v>
      </c>
      <c r="G26" s="25">
        <v>97000</v>
      </c>
      <c r="H26" s="24">
        <v>267781</v>
      </c>
      <c r="I26" s="26">
        <v>190175</v>
      </c>
      <c r="J26" s="24">
        <v>252044.3</v>
      </c>
      <c r="K26" s="26">
        <v>177567.93</v>
      </c>
      <c r="L26" s="27">
        <f t="shared" si="10"/>
        <v>0.85998171154049563</v>
      </c>
      <c r="M26" s="28">
        <f t="shared" si="10"/>
        <v>1.8305972164948452</v>
      </c>
      <c r="N26" s="27">
        <f t="shared" si="11"/>
        <v>0.9412329478193</v>
      </c>
      <c r="O26" s="60">
        <f t="shared" si="11"/>
        <v>0.9337080583672932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5"/>
    </row>
    <row r="27" spans="2:35" ht="15.75" x14ac:dyDescent="0.25">
      <c r="B27" s="93"/>
      <c r="C27" s="85"/>
      <c r="D27" s="43" t="s">
        <v>121</v>
      </c>
      <c r="E27" s="44" t="s">
        <v>8</v>
      </c>
      <c r="F27" s="24">
        <v>335631</v>
      </c>
      <c r="G27" s="25">
        <v>78000</v>
      </c>
      <c r="H27" s="24">
        <v>396488.5</v>
      </c>
      <c r="I27" s="26">
        <v>73314</v>
      </c>
      <c r="J27" s="24">
        <v>390714.12</v>
      </c>
      <c r="K27" s="26">
        <v>45539.46</v>
      </c>
      <c r="L27" s="27">
        <f t="shared" si="10"/>
        <v>1.1641180939782081</v>
      </c>
      <c r="M27" s="28">
        <f t="shared" si="10"/>
        <v>0.58383923076923072</v>
      </c>
      <c r="N27" s="27">
        <f t="shared" si="11"/>
        <v>0.98543619802339788</v>
      </c>
      <c r="O27" s="60">
        <f t="shared" si="11"/>
        <v>0.62115639577706849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5"/>
    </row>
    <row r="28" spans="2:35" ht="15.75" x14ac:dyDescent="0.25">
      <c r="B28" s="93"/>
      <c r="C28" s="85"/>
      <c r="D28" s="43" t="s">
        <v>122</v>
      </c>
      <c r="E28" s="44" t="s">
        <v>123</v>
      </c>
      <c r="F28" s="24">
        <v>2992522</v>
      </c>
      <c r="G28" s="25">
        <v>20091022</v>
      </c>
      <c r="H28" s="24">
        <v>4063181.04</v>
      </c>
      <c r="I28" s="26">
        <v>38111360</v>
      </c>
      <c r="J28" s="24">
        <v>4035099.94</v>
      </c>
      <c r="K28" s="26">
        <v>38021223.600000001</v>
      </c>
      <c r="L28" s="27">
        <f t="shared" si="10"/>
        <v>1.3483944111354904</v>
      </c>
      <c r="M28" s="28">
        <f t="shared" si="10"/>
        <v>1.8924484578235992</v>
      </c>
      <c r="N28" s="27">
        <f t="shared" si="11"/>
        <v>0.99308888781386906</v>
      </c>
      <c r="O28" s="60">
        <f t="shared" si="11"/>
        <v>0.997634920401686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5"/>
    </row>
    <row r="29" spans="2:35" ht="15.75" x14ac:dyDescent="0.25">
      <c r="B29" s="93"/>
      <c r="C29" s="85"/>
      <c r="D29" s="43" t="s">
        <v>124</v>
      </c>
      <c r="E29" s="44" t="s">
        <v>17</v>
      </c>
      <c r="F29" s="24">
        <v>154439</v>
      </c>
      <c r="G29" s="25">
        <v>8660000</v>
      </c>
      <c r="H29" s="24">
        <v>143837.28</v>
      </c>
      <c r="I29" s="26">
        <v>42770</v>
      </c>
      <c r="J29" s="24">
        <v>131194.10999999999</v>
      </c>
      <c r="K29" s="26">
        <v>18339.55</v>
      </c>
      <c r="L29" s="27">
        <f t="shared" ref="L29:M31" si="12">J29/F29</f>
        <v>0.84948821217438586</v>
      </c>
      <c r="M29" s="28">
        <f t="shared" si="12"/>
        <v>2.1177309468822171E-3</v>
      </c>
      <c r="N29" s="27">
        <f t="shared" ref="N29:O31" si="13">J29/H29</f>
        <v>0.91210088233036657</v>
      </c>
      <c r="O29" s="60">
        <f t="shared" si="13"/>
        <v>0.4287947159223755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5"/>
    </row>
    <row r="30" spans="2:35" ht="15.75" x14ac:dyDescent="0.25">
      <c r="B30" s="93"/>
      <c r="C30" s="85"/>
      <c r="D30" s="43" t="s">
        <v>125</v>
      </c>
      <c r="E30" s="44" t="s">
        <v>18</v>
      </c>
      <c r="F30" s="24">
        <v>524955</v>
      </c>
      <c r="G30" s="25">
        <v>3752393</v>
      </c>
      <c r="H30" s="24">
        <v>513055.8</v>
      </c>
      <c r="I30" s="26">
        <v>5193703</v>
      </c>
      <c r="J30" s="24">
        <v>508542.25</v>
      </c>
      <c r="K30" s="26">
        <v>2062428.76</v>
      </c>
      <c r="L30" s="27">
        <f t="shared" si="12"/>
        <v>0.96873493918526354</v>
      </c>
      <c r="M30" s="28">
        <f t="shared" si="12"/>
        <v>0.54963026527338688</v>
      </c>
      <c r="N30" s="27">
        <f t="shared" si="13"/>
        <v>0.9912026138287493</v>
      </c>
      <c r="O30" s="60">
        <f t="shared" si="13"/>
        <v>0.39710179037961935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5"/>
    </row>
    <row r="31" spans="2:35" ht="15.75" x14ac:dyDescent="0.25">
      <c r="B31" s="93"/>
      <c r="C31" s="85"/>
      <c r="D31" s="43" t="s">
        <v>126</v>
      </c>
      <c r="E31" s="44" t="s">
        <v>19</v>
      </c>
      <c r="F31" s="24">
        <v>25030</v>
      </c>
      <c r="G31" s="25">
        <v>2000</v>
      </c>
      <c r="H31" s="24">
        <v>30460</v>
      </c>
      <c r="I31" s="26">
        <v>1878</v>
      </c>
      <c r="J31" s="24">
        <v>30350.34</v>
      </c>
      <c r="K31" s="26">
        <v>1877.4</v>
      </c>
      <c r="L31" s="27">
        <f t="shared" si="12"/>
        <v>1.2125585297642829</v>
      </c>
      <c r="M31" s="28">
        <f t="shared" si="12"/>
        <v>0.93870000000000009</v>
      </c>
      <c r="N31" s="27">
        <f t="shared" si="13"/>
        <v>0.99639986868023633</v>
      </c>
      <c r="O31" s="60">
        <f t="shared" si="13"/>
        <v>0.99968051118210866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5"/>
    </row>
    <row r="32" spans="2:35" ht="15.75" x14ac:dyDescent="0.25">
      <c r="B32" s="93"/>
      <c r="C32" s="85"/>
      <c r="D32" s="43" t="s">
        <v>127</v>
      </c>
      <c r="E32" s="44" t="s">
        <v>128</v>
      </c>
      <c r="F32" s="24">
        <v>0</v>
      </c>
      <c r="G32" s="25">
        <v>120000</v>
      </c>
      <c r="H32" s="24">
        <v>0</v>
      </c>
      <c r="I32" s="26">
        <v>0</v>
      </c>
      <c r="J32" s="24">
        <v>0</v>
      </c>
      <c r="K32" s="26">
        <v>0</v>
      </c>
      <c r="L32" s="27"/>
      <c r="M32" s="28">
        <f>K32/G32</f>
        <v>0</v>
      </c>
      <c r="N32" s="27"/>
      <c r="O32" s="6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5"/>
    </row>
    <row r="33" spans="2:35" ht="15.75" x14ac:dyDescent="0.25">
      <c r="B33" s="93"/>
      <c r="C33" s="85"/>
      <c r="D33" s="43" t="s">
        <v>129</v>
      </c>
      <c r="E33" s="44" t="s">
        <v>130</v>
      </c>
      <c r="F33" s="24">
        <v>92263</v>
      </c>
      <c r="G33" s="25">
        <v>104000</v>
      </c>
      <c r="H33" s="24">
        <v>84512</v>
      </c>
      <c r="I33" s="26">
        <v>43120</v>
      </c>
      <c r="J33" s="24">
        <v>76390.38</v>
      </c>
      <c r="K33" s="26">
        <v>26274.19</v>
      </c>
      <c r="L33" s="27">
        <f>J33/F33</f>
        <v>0.8279633222418521</v>
      </c>
      <c r="M33" s="28">
        <f>K33/G33</f>
        <v>0.25263644230769228</v>
      </c>
      <c r="N33" s="27">
        <f t="shared" ref="N33:O35" si="14">J33/H33</f>
        <v>0.90389980121166236</v>
      </c>
      <c r="O33" s="60">
        <f t="shared" si="14"/>
        <v>0.60932722634508341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5"/>
    </row>
    <row r="34" spans="2:35" ht="15.75" x14ac:dyDescent="0.25">
      <c r="B34" s="93"/>
      <c r="C34" s="85"/>
      <c r="D34" s="43" t="s">
        <v>131</v>
      </c>
      <c r="E34" s="44" t="s">
        <v>22</v>
      </c>
      <c r="F34" s="24">
        <v>485751</v>
      </c>
      <c r="G34" s="25">
        <v>11057141</v>
      </c>
      <c r="H34" s="24">
        <v>535941.80000000005</v>
      </c>
      <c r="I34" s="26">
        <v>12949521</v>
      </c>
      <c r="J34" s="24">
        <v>510178.36</v>
      </c>
      <c r="K34" s="26">
        <v>12604968.140000001</v>
      </c>
      <c r="L34" s="27">
        <f>J34/F34</f>
        <v>1.0502878223616627</v>
      </c>
      <c r="M34" s="28">
        <f>K34/G34</f>
        <v>1.1399843901782567</v>
      </c>
      <c r="N34" s="27">
        <f t="shared" si="14"/>
        <v>0.95192866091056894</v>
      </c>
      <c r="O34" s="60">
        <f t="shared" si="14"/>
        <v>0.97339261737943827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5"/>
    </row>
    <row r="35" spans="2:35" ht="18" customHeight="1" x14ac:dyDescent="0.25">
      <c r="B35" s="93"/>
      <c r="C35" s="85"/>
      <c r="D35" s="95" t="s">
        <v>101</v>
      </c>
      <c r="E35" s="96"/>
      <c r="F35" s="30">
        <v>5672929</v>
      </c>
      <c r="G35" s="31">
        <v>47104556</v>
      </c>
      <c r="H35" s="30">
        <v>7457611.5200000005</v>
      </c>
      <c r="I35" s="31">
        <v>59869412.490000002</v>
      </c>
      <c r="J35" s="30">
        <f t="shared" ref="J35:K35" si="15">SUM(J24:J34)</f>
        <v>7320113.5499999998</v>
      </c>
      <c r="K35" s="31">
        <f t="shared" si="15"/>
        <v>54927516.389999993</v>
      </c>
      <c r="L35" s="32">
        <f>J35/F35</f>
        <v>1.29035874589652</v>
      </c>
      <c r="M35" s="33">
        <f>K35/G35</f>
        <v>1.1660765126413672</v>
      </c>
      <c r="N35" s="32">
        <f t="shared" si="14"/>
        <v>0.98156273364048863</v>
      </c>
      <c r="O35" s="59">
        <f t="shared" si="14"/>
        <v>0.91745541012573906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5"/>
    </row>
    <row r="36" spans="2:35" ht="15.75" x14ac:dyDescent="0.25">
      <c r="B36" s="94"/>
      <c r="C36" s="86"/>
      <c r="D36" s="97" t="s">
        <v>102</v>
      </c>
      <c r="E36" s="98"/>
      <c r="F36" s="99">
        <f>F35+G35</f>
        <v>52777485</v>
      </c>
      <c r="G36" s="100"/>
      <c r="H36" s="99">
        <f>H35+I35</f>
        <v>67327024.010000005</v>
      </c>
      <c r="I36" s="100"/>
      <c r="J36" s="99">
        <f>J35+K35</f>
        <v>62247629.93999999</v>
      </c>
      <c r="K36" s="100"/>
      <c r="L36" s="101">
        <f>J36/F36</f>
        <v>1.1794353205727781</v>
      </c>
      <c r="M36" s="102"/>
      <c r="N36" s="101">
        <f t="shared" ref="N36:N42" si="16">J36/H36</f>
        <v>0.92455638512634131</v>
      </c>
      <c r="O36" s="10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5"/>
    </row>
    <row r="37" spans="2:35" ht="15.75" x14ac:dyDescent="0.25">
      <c r="B37" s="81">
        <v>10</v>
      </c>
      <c r="C37" s="84" t="s">
        <v>257</v>
      </c>
      <c r="D37" s="57" t="s">
        <v>106</v>
      </c>
      <c r="E37" t="s">
        <v>4</v>
      </c>
      <c r="F37" s="16">
        <v>820948</v>
      </c>
      <c r="G37" s="29">
        <v>578000</v>
      </c>
      <c r="H37" s="16">
        <v>924755.37</v>
      </c>
      <c r="I37" s="13">
        <v>647600</v>
      </c>
      <c r="J37" s="16">
        <v>838236.15</v>
      </c>
      <c r="K37" s="13">
        <v>557358.06999999995</v>
      </c>
      <c r="L37" s="17">
        <f>J37/F37</f>
        <v>1.0210587637706652</v>
      </c>
      <c r="M37" s="18">
        <f t="shared" ref="L37:M42" si="17">K37/G37</f>
        <v>0.96428731833910031</v>
      </c>
      <c r="N37" s="17">
        <f t="shared" si="16"/>
        <v>0.90644096503056804</v>
      </c>
      <c r="O37" s="56">
        <f>K37/I37</f>
        <v>0.86065174490426177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5"/>
    </row>
    <row r="38" spans="2:35" ht="15.75" x14ac:dyDescent="0.25">
      <c r="B38" s="82"/>
      <c r="C38" s="85"/>
      <c r="D38" s="57" t="s">
        <v>104</v>
      </c>
      <c r="E38" t="s">
        <v>132</v>
      </c>
      <c r="F38" s="4">
        <v>491988</v>
      </c>
      <c r="G38" s="10">
        <v>475000</v>
      </c>
      <c r="H38" s="4">
        <v>554085.34</v>
      </c>
      <c r="I38" s="12">
        <v>0</v>
      </c>
      <c r="J38" s="4">
        <v>457657.92</v>
      </c>
      <c r="K38" s="12">
        <v>0</v>
      </c>
      <c r="L38" s="7">
        <f t="shared" si="17"/>
        <v>0.93022171272470056</v>
      </c>
      <c r="M38" s="14">
        <f t="shared" si="17"/>
        <v>0</v>
      </c>
      <c r="N38" s="7">
        <f t="shared" si="16"/>
        <v>0.82597009334338278</v>
      </c>
      <c r="O38" s="6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5"/>
    </row>
    <row r="39" spans="2:35" ht="15.75" x14ac:dyDescent="0.25">
      <c r="B39" s="82"/>
      <c r="C39" s="85"/>
      <c r="D39" s="57" t="s">
        <v>133</v>
      </c>
      <c r="E39" t="s">
        <v>134</v>
      </c>
      <c r="F39" s="4">
        <v>604000</v>
      </c>
      <c r="G39" s="10">
        <v>700000</v>
      </c>
      <c r="H39" s="4">
        <v>2172023.08</v>
      </c>
      <c r="I39" s="12">
        <v>4705.63</v>
      </c>
      <c r="J39" s="4">
        <v>1780956.13</v>
      </c>
      <c r="K39" s="12">
        <v>0</v>
      </c>
      <c r="L39" s="7">
        <f t="shared" si="17"/>
        <v>2.9486028642384103</v>
      </c>
      <c r="M39" s="14">
        <f t="shared" si="17"/>
        <v>0</v>
      </c>
      <c r="N39" s="7">
        <f t="shared" si="16"/>
        <v>0.81995267287859563</v>
      </c>
      <c r="O39" s="62">
        <f>K39/I39</f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5"/>
    </row>
    <row r="40" spans="2:35" ht="15.75" x14ac:dyDescent="0.25">
      <c r="B40" s="82"/>
      <c r="C40" s="85"/>
      <c r="D40" s="57" t="s">
        <v>135</v>
      </c>
      <c r="E40" t="s">
        <v>136</v>
      </c>
      <c r="F40" s="4">
        <v>2852147</v>
      </c>
      <c r="G40" s="10">
        <v>157000</v>
      </c>
      <c r="H40" s="4">
        <v>2894207</v>
      </c>
      <c r="I40" s="12">
        <v>96400</v>
      </c>
      <c r="J40" s="4">
        <v>2635063.6800000002</v>
      </c>
      <c r="K40" s="12">
        <v>77951.44</v>
      </c>
      <c r="L40" s="7">
        <f t="shared" si="17"/>
        <v>0.92388775192863493</v>
      </c>
      <c r="M40" s="14">
        <f t="shared" si="17"/>
        <v>0.49650598726114653</v>
      </c>
      <c r="N40" s="7">
        <f t="shared" si="16"/>
        <v>0.91046137335719257</v>
      </c>
      <c r="O40" s="62">
        <f>K40/I40</f>
        <v>0.80862489626556022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5"/>
    </row>
    <row r="41" spans="2:35" ht="15.75" x14ac:dyDescent="0.25">
      <c r="B41" s="82"/>
      <c r="C41" s="85"/>
      <c r="D41" s="57" t="s">
        <v>137</v>
      </c>
      <c r="E41" t="s">
        <v>138</v>
      </c>
      <c r="F41" s="4">
        <v>4330347</v>
      </c>
      <c r="G41" s="10">
        <v>243910</v>
      </c>
      <c r="H41" s="4">
        <v>3802417</v>
      </c>
      <c r="I41" s="12">
        <v>123910</v>
      </c>
      <c r="J41" s="4">
        <v>3691165.28</v>
      </c>
      <c r="K41" s="12">
        <v>30468.48</v>
      </c>
      <c r="L41" s="7">
        <f t="shared" si="17"/>
        <v>0.85239480346494167</v>
      </c>
      <c r="M41" s="14">
        <f t="shared" si="17"/>
        <v>0.12491689557623714</v>
      </c>
      <c r="N41" s="7">
        <f t="shared" si="16"/>
        <v>0.97074184130777863</v>
      </c>
      <c r="O41" s="62">
        <f>K41/I41</f>
        <v>0.24589201840045194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5"/>
    </row>
    <row r="42" spans="2:35" ht="15.75" x14ac:dyDescent="0.25">
      <c r="B42" s="82"/>
      <c r="C42" s="85"/>
      <c r="D42" s="57" t="s">
        <v>139</v>
      </c>
      <c r="E42" t="s">
        <v>140</v>
      </c>
      <c r="F42" s="4">
        <v>189310</v>
      </c>
      <c r="G42" s="10">
        <v>2000</v>
      </c>
      <c r="H42" s="4">
        <v>134275</v>
      </c>
      <c r="I42" s="12">
        <v>5000</v>
      </c>
      <c r="J42" s="4">
        <v>123490.74</v>
      </c>
      <c r="K42" s="12">
        <v>519.9</v>
      </c>
      <c r="L42" s="7">
        <f t="shared" si="17"/>
        <v>0.65232021551951824</v>
      </c>
      <c r="M42" s="14">
        <f t="shared" si="17"/>
        <v>0.25995000000000001</v>
      </c>
      <c r="N42" s="7">
        <f t="shared" si="16"/>
        <v>0.91968527276112455</v>
      </c>
      <c r="O42" s="62">
        <f>K42/I42</f>
        <v>0.10397999999999999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5"/>
    </row>
    <row r="43" spans="2:35" ht="15.75" x14ac:dyDescent="0.25">
      <c r="B43" s="82"/>
      <c r="C43" s="85"/>
      <c r="D43" s="95" t="s">
        <v>101</v>
      </c>
      <c r="E43" s="96"/>
      <c r="F43" s="30">
        <f t="shared" ref="F43:K43" si="18">SUM(F37:F42)</f>
        <v>9288740</v>
      </c>
      <c r="G43" s="31">
        <f t="shared" si="18"/>
        <v>2155910</v>
      </c>
      <c r="H43" s="30">
        <f t="shared" si="18"/>
        <v>10481762.789999999</v>
      </c>
      <c r="I43" s="31">
        <f t="shared" si="18"/>
        <v>877615.63</v>
      </c>
      <c r="J43" s="30">
        <f t="shared" si="18"/>
        <v>9526569.9000000004</v>
      </c>
      <c r="K43" s="31">
        <f t="shared" si="18"/>
        <v>666297.89</v>
      </c>
      <c r="L43" s="32">
        <f t="shared" ref="L43:L45" si="19">J43/F43</f>
        <v>1.0256041077691915</v>
      </c>
      <c r="M43" s="33">
        <f>K43/G43</f>
        <v>0.30905644948072974</v>
      </c>
      <c r="N43" s="32">
        <f t="shared" ref="N43:N45" si="20">J43/H43</f>
        <v>0.90887096863980843</v>
      </c>
      <c r="O43" s="59">
        <f>K43/I43</f>
        <v>0.759213791577527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5"/>
    </row>
    <row r="44" spans="2:35" ht="16.5" customHeight="1" x14ac:dyDescent="0.25">
      <c r="B44" s="83"/>
      <c r="C44" s="86"/>
      <c r="D44" s="97" t="s">
        <v>102</v>
      </c>
      <c r="E44" s="98"/>
      <c r="F44" s="99">
        <f>F43+G43</f>
        <v>11444650</v>
      </c>
      <c r="G44" s="100"/>
      <c r="H44" s="99">
        <f>H43+I43</f>
        <v>11359378.42</v>
      </c>
      <c r="I44" s="100"/>
      <c r="J44" s="99">
        <f>J43+K43</f>
        <v>10192867.790000001</v>
      </c>
      <c r="K44" s="100"/>
      <c r="L44" s="101">
        <f t="shared" si="19"/>
        <v>0.89062293648123803</v>
      </c>
      <c r="M44" s="102"/>
      <c r="N44" s="101">
        <f t="shared" si="20"/>
        <v>0.89730858618582765</v>
      </c>
      <c r="O44" s="10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5"/>
    </row>
    <row r="45" spans="2:35" ht="15.75" x14ac:dyDescent="0.25">
      <c r="B45" s="81">
        <v>11</v>
      </c>
      <c r="C45" s="84" t="s">
        <v>25</v>
      </c>
      <c r="D45" s="57" t="s">
        <v>106</v>
      </c>
      <c r="E45" t="s">
        <v>4</v>
      </c>
      <c r="F45" s="4">
        <v>1028200</v>
      </c>
      <c r="G45" s="10">
        <v>255000</v>
      </c>
      <c r="H45" s="4">
        <v>1008383.88</v>
      </c>
      <c r="I45" s="12">
        <v>22239</v>
      </c>
      <c r="J45" s="4">
        <v>950718.56</v>
      </c>
      <c r="K45" s="12">
        <v>22238.16</v>
      </c>
      <c r="L45" s="7">
        <f t="shared" si="19"/>
        <v>0.92464361019256958</v>
      </c>
      <c r="M45" s="14">
        <f>K45/G45</f>
        <v>8.720847058823529E-2</v>
      </c>
      <c r="N45" s="7">
        <f t="shared" si="20"/>
        <v>0.94281411955930916</v>
      </c>
      <c r="O45" s="62">
        <f>K45/I45</f>
        <v>0.9999622285174693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5"/>
    </row>
    <row r="46" spans="2:35" ht="15.75" x14ac:dyDescent="0.25">
      <c r="B46" s="82"/>
      <c r="C46" s="85"/>
      <c r="D46" s="57" t="s">
        <v>150</v>
      </c>
      <c r="E46" t="s">
        <v>151</v>
      </c>
      <c r="F46" s="4">
        <v>356100</v>
      </c>
      <c r="G46" s="10">
        <v>220000</v>
      </c>
      <c r="H46" s="4">
        <v>911098.72</v>
      </c>
      <c r="I46" s="12">
        <v>144096</v>
      </c>
      <c r="J46" s="4">
        <v>871066.12</v>
      </c>
      <c r="K46" s="12">
        <v>140794.79</v>
      </c>
      <c r="L46" s="7">
        <f t="shared" ref="L46:M48" si="21">J46/F46</f>
        <v>2.4461278292614432</v>
      </c>
      <c r="M46" s="14">
        <f t="shared" si="21"/>
        <v>0.63997631818181822</v>
      </c>
      <c r="N46" s="7">
        <f t="shared" ref="N46:O48" si="22">J46/H46</f>
        <v>0.95606118291989262</v>
      </c>
      <c r="O46" s="62">
        <f t="shared" si="22"/>
        <v>0.97709020375305355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5"/>
    </row>
    <row r="47" spans="2:35" ht="15.75" x14ac:dyDescent="0.25">
      <c r="B47" s="82"/>
      <c r="C47" s="85"/>
      <c r="D47" s="57" t="s">
        <v>152</v>
      </c>
      <c r="E47" t="s">
        <v>153</v>
      </c>
      <c r="F47" s="4">
        <v>25473397</v>
      </c>
      <c r="G47" s="10">
        <v>1537000</v>
      </c>
      <c r="H47" s="4">
        <v>29031435.940000001</v>
      </c>
      <c r="I47" s="12">
        <v>1276000</v>
      </c>
      <c r="J47" s="4">
        <v>28900298.09</v>
      </c>
      <c r="K47" s="12">
        <v>1246116.74</v>
      </c>
      <c r="L47" s="7">
        <f t="shared" si="21"/>
        <v>1.1345286256874181</v>
      </c>
      <c r="M47" s="14">
        <f t="shared" si="21"/>
        <v>0.81074608978529605</v>
      </c>
      <c r="N47" s="7">
        <f t="shared" si="22"/>
        <v>0.99548290169762776</v>
      </c>
      <c r="O47" s="62">
        <f t="shared" si="22"/>
        <v>0.97658051724137929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5"/>
    </row>
    <row r="48" spans="2:35" ht="15.75" x14ac:dyDescent="0.25">
      <c r="B48" s="82"/>
      <c r="C48" s="85"/>
      <c r="D48" s="57" t="s">
        <v>154</v>
      </c>
      <c r="E48" t="s">
        <v>155</v>
      </c>
      <c r="F48" s="4">
        <v>7375000</v>
      </c>
      <c r="G48" s="10">
        <v>1362000</v>
      </c>
      <c r="H48" s="4">
        <v>7770842.6500000004</v>
      </c>
      <c r="I48" s="12">
        <v>1091000</v>
      </c>
      <c r="J48" s="4">
        <v>7700734.8099999996</v>
      </c>
      <c r="K48" s="12">
        <v>1031748.95</v>
      </c>
      <c r="L48" s="7">
        <f t="shared" si="21"/>
        <v>1.0441674318644067</v>
      </c>
      <c r="M48" s="14">
        <f t="shared" si="21"/>
        <v>0.75752492657856085</v>
      </c>
      <c r="N48" s="7">
        <f t="shared" si="22"/>
        <v>0.99097809038766205</v>
      </c>
      <c r="O48" s="62">
        <f t="shared" si="22"/>
        <v>0.94569106324472951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5"/>
    </row>
    <row r="49" spans="2:35" ht="15.75" x14ac:dyDescent="0.25">
      <c r="B49" s="82"/>
      <c r="C49" s="85"/>
      <c r="D49" s="57" t="s">
        <v>156</v>
      </c>
      <c r="E49" t="s">
        <v>30</v>
      </c>
      <c r="F49" s="4">
        <v>11550000</v>
      </c>
      <c r="G49" s="10">
        <v>1480000</v>
      </c>
      <c r="H49" s="4">
        <v>13542827.57</v>
      </c>
      <c r="I49" s="12">
        <v>1530000</v>
      </c>
      <c r="J49" s="4">
        <v>11592173.17</v>
      </c>
      <c r="K49" s="12">
        <v>1509823.79</v>
      </c>
      <c r="L49" s="7">
        <f t="shared" ref="L49:M51" si="23">J49/F49</f>
        <v>1.0036513567099568</v>
      </c>
      <c r="M49" s="14">
        <f t="shared" si="23"/>
        <v>1.0201512094594596</v>
      </c>
      <c r="N49" s="7">
        <f t="shared" ref="N49:O57" si="24">J49/H49</f>
        <v>0.85596402302861185</v>
      </c>
      <c r="O49" s="62">
        <f t="shared" si="24"/>
        <v>0.98681293464052289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5"/>
    </row>
    <row r="50" spans="2:35" ht="15.75" x14ac:dyDescent="0.25">
      <c r="B50" s="82"/>
      <c r="C50" s="85"/>
      <c r="D50" s="57" t="s">
        <v>157</v>
      </c>
      <c r="E50" t="s">
        <v>31</v>
      </c>
      <c r="F50" s="4">
        <v>736400</v>
      </c>
      <c r="G50" s="10">
        <v>850000</v>
      </c>
      <c r="H50" s="4">
        <v>914424</v>
      </c>
      <c r="I50" s="12">
        <v>669080</v>
      </c>
      <c r="J50" s="4">
        <v>584618.66</v>
      </c>
      <c r="K50" s="12">
        <v>470258.78</v>
      </c>
      <c r="L50" s="7">
        <f t="shared" si="23"/>
        <v>0.79388737099402507</v>
      </c>
      <c r="M50" s="14">
        <f t="shared" si="23"/>
        <v>0.55324562352941176</v>
      </c>
      <c r="N50" s="7">
        <f t="shared" si="24"/>
        <v>0.63932996071844139</v>
      </c>
      <c r="O50" s="62">
        <f t="shared" si="24"/>
        <v>0.70284387517187785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5"/>
    </row>
    <row r="51" spans="2:35" ht="15.75" x14ac:dyDescent="0.25">
      <c r="B51" s="82"/>
      <c r="C51" s="85"/>
      <c r="D51" s="95" t="s">
        <v>101</v>
      </c>
      <c r="E51" s="96"/>
      <c r="F51" s="30">
        <f t="shared" ref="F51:K51" si="25">SUM(F45:F50)</f>
        <v>46519097</v>
      </c>
      <c r="G51" s="31">
        <f t="shared" si="25"/>
        <v>5704000</v>
      </c>
      <c r="H51" s="30">
        <f t="shared" si="25"/>
        <v>53179012.760000005</v>
      </c>
      <c r="I51" s="31">
        <f t="shared" si="25"/>
        <v>4732415</v>
      </c>
      <c r="J51" s="30">
        <f t="shared" si="25"/>
        <v>50599609.409999996</v>
      </c>
      <c r="K51" s="31">
        <f t="shared" si="25"/>
        <v>4420981.21</v>
      </c>
      <c r="L51" s="32">
        <f t="shared" si="23"/>
        <v>1.0877169307478174</v>
      </c>
      <c r="M51" s="33">
        <f t="shared" si="23"/>
        <v>0.77506683204768578</v>
      </c>
      <c r="N51" s="32">
        <f>J51/H51</f>
        <v>0.95149583987876929</v>
      </c>
      <c r="O51" s="59">
        <f>K51/I51</f>
        <v>0.9341913610704049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5"/>
    </row>
    <row r="52" spans="2:35" ht="15.75" x14ac:dyDescent="0.25">
      <c r="B52" s="83"/>
      <c r="C52" s="86"/>
      <c r="D52" s="97" t="s">
        <v>102</v>
      </c>
      <c r="E52" s="98"/>
      <c r="F52" s="99">
        <f>F51+G51</f>
        <v>52223097</v>
      </c>
      <c r="G52" s="100"/>
      <c r="H52" s="99">
        <f>H51+I51</f>
        <v>57911427.760000005</v>
      </c>
      <c r="I52" s="100"/>
      <c r="J52" s="99">
        <f>J51+K51</f>
        <v>55020590.619999997</v>
      </c>
      <c r="K52" s="100"/>
      <c r="L52" s="101">
        <f>J52/F52</f>
        <v>1.0535681294428019</v>
      </c>
      <c r="M52" s="102"/>
      <c r="N52" s="101">
        <f>J52/H52</f>
        <v>0.95008174980626647</v>
      </c>
      <c r="O52" s="10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5"/>
    </row>
    <row r="53" spans="2:35" ht="15.75" customHeight="1" x14ac:dyDescent="0.25">
      <c r="B53" s="82">
        <v>12</v>
      </c>
      <c r="C53" s="85" t="s">
        <v>32</v>
      </c>
      <c r="D53" s="57" t="s">
        <v>106</v>
      </c>
      <c r="E53" t="s">
        <v>4</v>
      </c>
      <c r="F53" s="4">
        <v>198360</v>
      </c>
      <c r="G53" s="10">
        <v>0</v>
      </c>
      <c r="H53" s="4">
        <v>3007959.39</v>
      </c>
      <c r="I53" s="12">
        <v>109719</v>
      </c>
      <c r="J53" s="4">
        <v>2648270.15</v>
      </c>
      <c r="K53" s="12">
        <v>73615.899999999994</v>
      </c>
      <c r="L53" s="7">
        <f>J53/F53</f>
        <v>13.350827535793506</v>
      </c>
      <c r="M53" s="14"/>
      <c r="N53" s="7">
        <f>J53/H53</f>
        <v>0.8804208457082926</v>
      </c>
      <c r="O53" s="62">
        <f>K53/I53</f>
        <v>0.67094942535021274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5"/>
    </row>
    <row r="54" spans="2:35" ht="15.75" customHeight="1" x14ac:dyDescent="0.25">
      <c r="B54" s="82"/>
      <c r="C54" s="85"/>
      <c r="D54" s="57" t="s">
        <v>137</v>
      </c>
      <c r="E54" t="s">
        <v>158</v>
      </c>
      <c r="F54" s="4">
        <v>0</v>
      </c>
      <c r="G54" s="10">
        <v>0</v>
      </c>
      <c r="H54" s="4">
        <v>109947</v>
      </c>
      <c r="I54" s="12">
        <v>11900</v>
      </c>
      <c r="J54" s="4">
        <v>64286.96</v>
      </c>
      <c r="K54" s="12">
        <v>6685.74</v>
      </c>
      <c r="L54" s="7"/>
      <c r="M54" s="14"/>
      <c r="N54" s="7">
        <f t="shared" si="24"/>
        <v>0.58470863234103698</v>
      </c>
      <c r="O54" s="62">
        <f t="shared" si="24"/>
        <v>0.56182689075630254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5"/>
    </row>
    <row r="55" spans="2:35" ht="15.75" customHeight="1" x14ac:dyDescent="0.25">
      <c r="B55" s="82"/>
      <c r="C55" s="85"/>
      <c r="D55" s="57" t="s">
        <v>141</v>
      </c>
      <c r="E55" t="s">
        <v>142</v>
      </c>
      <c r="F55" s="4">
        <v>432536</v>
      </c>
      <c r="G55" s="10">
        <v>0</v>
      </c>
      <c r="H55" s="4">
        <v>338392.71</v>
      </c>
      <c r="I55" s="12">
        <v>144850</v>
      </c>
      <c r="J55" s="4">
        <v>319617.09999999998</v>
      </c>
      <c r="K55" s="12">
        <v>102026.42</v>
      </c>
      <c r="L55" s="7">
        <f t="shared" ref="L54:L63" si="26">J55/F55</f>
        <v>0.73893756820241552</v>
      </c>
      <c r="M55" s="14"/>
      <c r="N55" s="7">
        <f t="shared" si="24"/>
        <v>0.94451532363093738</v>
      </c>
      <c r="O55" s="62">
        <f t="shared" si="24"/>
        <v>0.70435913013462204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5"/>
    </row>
    <row r="56" spans="2:35" ht="15.75" customHeight="1" x14ac:dyDescent="0.25">
      <c r="B56" s="82"/>
      <c r="C56" s="85"/>
      <c r="D56" s="57" t="s">
        <v>143</v>
      </c>
      <c r="E56" t="s">
        <v>144</v>
      </c>
      <c r="F56" s="4">
        <v>368000</v>
      </c>
      <c r="G56" s="10">
        <v>0</v>
      </c>
      <c r="H56" s="4">
        <v>396559.53</v>
      </c>
      <c r="I56" s="12">
        <v>13500</v>
      </c>
      <c r="J56" s="4">
        <v>379935.2</v>
      </c>
      <c r="K56" s="12">
        <v>3480.28</v>
      </c>
      <c r="L56" s="7">
        <f t="shared" si="26"/>
        <v>1.0324326086956521</v>
      </c>
      <c r="M56" s="14"/>
      <c r="N56" s="7">
        <f t="shared" si="24"/>
        <v>0.95807860171712422</v>
      </c>
      <c r="O56" s="62">
        <f t="shared" si="24"/>
        <v>0.25779851851851854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5"/>
    </row>
    <row r="57" spans="2:35" ht="15.75" customHeight="1" x14ac:dyDescent="0.25">
      <c r="B57" s="82"/>
      <c r="C57" s="85"/>
      <c r="D57" s="57" t="s">
        <v>145</v>
      </c>
      <c r="E57" t="s">
        <v>23</v>
      </c>
      <c r="F57" s="4">
        <v>249105</v>
      </c>
      <c r="G57" s="10">
        <v>0</v>
      </c>
      <c r="H57" s="4">
        <v>228205.38</v>
      </c>
      <c r="I57" s="12">
        <v>10000</v>
      </c>
      <c r="J57" s="4">
        <v>227906.26</v>
      </c>
      <c r="K57" s="12">
        <v>8376.31</v>
      </c>
      <c r="L57" s="7">
        <f t="shared" si="26"/>
        <v>0.91490038337247348</v>
      </c>
      <c r="M57" s="14"/>
      <c r="N57" s="7">
        <f t="shared" si="24"/>
        <v>0.9986892508844446</v>
      </c>
      <c r="O57" s="62">
        <f t="shared" si="24"/>
        <v>0.8376309999999999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5"/>
    </row>
    <row r="58" spans="2:35" ht="15.75" customHeight="1" x14ac:dyDescent="0.25">
      <c r="B58" s="82"/>
      <c r="C58" s="85"/>
      <c r="D58" s="57" t="s">
        <v>146</v>
      </c>
      <c r="E58" t="s">
        <v>3</v>
      </c>
      <c r="F58" s="4">
        <v>745000</v>
      </c>
      <c r="G58" s="10">
        <v>0</v>
      </c>
      <c r="H58" s="4">
        <v>631042.04</v>
      </c>
      <c r="I58" s="12">
        <v>564400</v>
      </c>
      <c r="J58" s="4">
        <v>531992.27</v>
      </c>
      <c r="K58" s="12">
        <v>537641.28</v>
      </c>
      <c r="L58" s="7">
        <f t="shared" si="26"/>
        <v>0.7140835838926175</v>
      </c>
      <c r="M58" s="14"/>
      <c r="N58" s="7">
        <f t="shared" ref="N58:O61" si="27">J58/H58</f>
        <v>0.84303776337944136</v>
      </c>
      <c r="O58" s="62">
        <f t="shared" si="27"/>
        <v>0.95258908575478385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5"/>
    </row>
    <row r="59" spans="2:35" ht="15.75" customHeight="1" x14ac:dyDescent="0.25">
      <c r="B59" s="82"/>
      <c r="C59" s="85"/>
      <c r="D59" s="57" t="s">
        <v>159</v>
      </c>
      <c r="E59" t="s">
        <v>160</v>
      </c>
      <c r="F59" s="4">
        <v>788424</v>
      </c>
      <c r="G59" s="10">
        <v>207749</v>
      </c>
      <c r="H59" s="4">
        <v>948119.75</v>
      </c>
      <c r="I59" s="12">
        <v>130503</v>
      </c>
      <c r="J59" s="4">
        <v>900016.71</v>
      </c>
      <c r="K59" s="12">
        <v>106520.23</v>
      </c>
      <c r="L59" s="7">
        <f t="shared" si="26"/>
        <v>1.1415389561961584</v>
      </c>
      <c r="M59" s="14">
        <f>K59/G59</f>
        <v>0.51273522375558966</v>
      </c>
      <c r="N59" s="7">
        <f t="shared" si="27"/>
        <v>0.94926480542146707</v>
      </c>
      <c r="O59" s="62">
        <f t="shared" si="27"/>
        <v>0.81622820931319584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5"/>
    </row>
    <row r="60" spans="2:35" ht="15.75" customHeight="1" x14ac:dyDescent="0.25">
      <c r="B60" s="82"/>
      <c r="C60" s="85"/>
      <c r="D60" s="57" t="s">
        <v>161</v>
      </c>
      <c r="E60" t="s">
        <v>162</v>
      </c>
      <c r="F60" s="4">
        <v>1256272</v>
      </c>
      <c r="G60" s="10">
        <v>2072251</v>
      </c>
      <c r="H60" s="4">
        <v>1538712.17</v>
      </c>
      <c r="I60" s="12">
        <v>1107635</v>
      </c>
      <c r="J60" s="4">
        <v>1479484.45</v>
      </c>
      <c r="K60" s="12">
        <v>921250.27</v>
      </c>
      <c r="L60" s="7">
        <f t="shared" si="26"/>
        <v>1.1776784406561636</v>
      </c>
      <c r="M60" s="14">
        <f>K60/G60</f>
        <v>0.44456500201954302</v>
      </c>
      <c r="N60" s="7">
        <f t="shared" si="27"/>
        <v>0.9615082527097969</v>
      </c>
      <c r="O60" s="62">
        <f t="shared" si="27"/>
        <v>0.83172730186388122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5"/>
    </row>
    <row r="61" spans="2:35" ht="15.75" customHeight="1" x14ac:dyDescent="0.25">
      <c r="B61" s="82"/>
      <c r="C61" s="85"/>
      <c r="D61" s="57" t="s">
        <v>147</v>
      </c>
      <c r="E61" t="s">
        <v>148</v>
      </c>
      <c r="F61" s="4">
        <v>2562000</v>
      </c>
      <c r="G61" s="10">
        <v>0</v>
      </c>
      <c r="H61" s="4">
        <v>2729702.85</v>
      </c>
      <c r="I61" s="12">
        <v>938479</v>
      </c>
      <c r="J61" s="1">
        <v>2621543.4900000002</v>
      </c>
      <c r="K61" s="12">
        <f>605475.6+38918</f>
        <v>644393.6</v>
      </c>
      <c r="L61" s="7">
        <f t="shared" si="26"/>
        <v>1.0232410187353631</v>
      </c>
      <c r="M61" s="14"/>
      <c r="N61" s="7">
        <f t="shared" si="27"/>
        <v>0.96037687398831717</v>
      </c>
      <c r="O61" s="62">
        <f t="shared" si="27"/>
        <v>0.68663614209801171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5"/>
    </row>
    <row r="62" spans="2:35" ht="15.75" customHeight="1" x14ac:dyDescent="0.25">
      <c r="B62" s="82"/>
      <c r="C62" s="85"/>
      <c r="D62" s="2">
        <v>10220</v>
      </c>
      <c r="E62" t="s">
        <v>24</v>
      </c>
      <c r="F62" s="4">
        <v>36605810</v>
      </c>
      <c r="G62" s="10">
        <v>0</v>
      </c>
      <c r="H62" s="4">
        <v>46219801</v>
      </c>
      <c r="I62" s="12">
        <v>0</v>
      </c>
      <c r="J62" s="1">
        <v>46217950.939999998</v>
      </c>
      <c r="K62" s="12">
        <v>0</v>
      </c>
      <c r="L62" s="7">
        <f t="shared" si="26"/>
        <v>1.2625851180454686</v>
      </c>
      <c r="M62" s="14"/>
      <c r="N62" s="7">
        <f t="shared" ref="N62:N73" si="28">J62/H62</f>
        <v>0.99995997256673597</v>
      </c>
      <c r="O62" s="6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5"/>
    </row>
    <row r="63" spans="2:35" ht="15.75" customHeight="1" x14ac:dyDescent="0.25">
      <c r="B63" s="82"/>
      <c r="C63" s="85"/>
      <c r="D63" s="2">
        <v>10550</v>
      </c>
      <c r="E63" t="s">
        <v>149</v>
      </c>
      <c r="F63" s="4">
        <v>2703613</v>
      </c>
      <c r="G63" s="10">
        <v>0</v>
      </c>
      <c r="H63" s="4">
        <v>2423058.19</v>
      </c>
      <c r="I63" s="12">
        <v>134212</v>
      </c>
      <c r="J63" s="1">
        <v>2344217.12</v>
      </c>
      <c r="K63" s="12">
        <v>113440.32000000001</v>
      </c>
      <c r="L63" s="7">
        <f t="shared" si="26"/>
        <v>0.86706829712684474</v>
      </c>
      <c r="M63" s="14"/>
      <c r="N63" s="7">
        <f t="shared" si="28"/>
        <v>0.96746216400193019</v>
      </c>
      <c r="O63" s="62">
        <f>K63/I63</f>
        <v>0.84523231901767359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5"/>
    </row>
    <row r="64" spans="2:35" ht="15.75" customHeight="1" x14ac:dyDescent="0.25">
      <c r="B64" s="82"/>
      <c r="C64" s="85"/>
      <c r="D64" s="95" t="s">
        <v>101</v>
      </c>
      <c r="E64" s="96"/>
      <c r="F64" s="30">
        <f>SUM(F53:F63)</f>
        <v>45909120</v>
      </c>
      <c r="G64" s="31">
        <f t="shared" ref="G64:K64" si="29">SUM(G53:G63)</f>
        <v>2280000</v>
      </c>
      <c r="H64" s="30">
        <f t="shared" si="29"/>
        <v>58571500.009999998</v>
      </c>
      <c r="I64" s="31">
        <f t="shared" si="29"/>
        <v>3165198</v>
      </c>
      <c r="J64" s="30">
        <f t="shared" si="29"/>
        <v>57735220.649999999</v>
      </c>
      <c r="K64" s="31">
        <f t="shared" si="29"/>
        <v>2517430.35</v>
      </c>
      <c r="L64" s="32">
        <f>J64/F64</f>
        <v>1.2575980687497386</v>
      </c>
      <c r="M64" s="33">
        <f>K64/G64</f>
        <v>1.1041361184210527</v>
      </c>
      <c r="N64" s="32">
        <f t="shared" si="28"/>
        <v>0.98572207712185589</v>
      </c>
      <c r="O64" s="59">
        <f>K64/I64</f>
        <v>0.79534687877346066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5"/>
    </row>
    <row r="65" spans="2:35" ht="15.75" x14ac:dyDescent="0.25">
      <c r="B65" s="82"/>
      <c r="C65" s="85"/>
      <c r="D65" s="97" t="s">
        <v>102</v>
      </c>
      <c r="E65" s="98"/>
      <c r="F65" s="99">
        <f>F64+G64</f>
        <v>48189120</v>
      </c>
      <c r="G65" s="100"/>
      <c r="H65" s="99">
        <f>H64+I64</f>
        <v>61736698.009999998</v>
      </c>
      <c r="I65" s="100"/>
      <c r="J65" s="99">
        <f>J64+K64</f>
        <v>60252651</v>
      </c>
      <c r="K65" s="100"/>
      <c r="L65" s="101">
        <f t="shared" ref="L65:L73" si="30">J65/F65</f>
        <v>1.2503372337988325</v>
      </c>
      <c r="M65" s="102"/>
      <c r="N65" s="101">
        <f t="shared" si="28"/>
        <v>0.97596167177973114</v>
      </c>
      <c r="O65" s="10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5"/>
    </row>
    <row r="66" spans="2:35" ht="15.75" customHeight="1" x14ac:dyDescent="0.25">
      <c r="B66" s="81">
        <v>13</v>
      </c>
      <c r="C66" s="84" t="s">
        <v>34</v>
      </c>
      <c r="D66" s="57" t="s">
        <v>106</v>
      </c>
      <c r="E66" t="s">
        <v>4</v>
      </c>
      <c r="F66" s="4">
        <v>393690</v>
      </c>
      <c r="G66" s="10">
        <v>18000</v>
      </c>
      <c r="H66" s="4">
        <v>373115</v>
      </c>
      <c r="I66" s="12">
        <v>16520</v>
      </c>
      <c r="J66" s="4">
        <v>348910.75</v>
      </c>
      <c r="K66" s="12">
        <v>14183.15</v>
      </c>
      <c r="L66" s="7">
        <f t="shared" si="30"/>
        <v>0.8862575884579238</v>
      </c>
      <c r="M66" s="14">
        <f>K66/G66</f>
        <v>0.78795277777777772</v>
      </c>
      <c r="N66" s="7">
        <f t="shared" si="28"/>
        <v>0.93512924969513422</v>
      </c>
      <c r="O66" s="62">
        <f>K66/I66</f>
        <v>0.85854418886198547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5"/>
    </row>
    <row r="67" spans="2:35" ht="15.75" customHeight="1" x14ac:dyDescent="0.25">
      <c r="B67" s="82"/>
      <c r="C67" s="85"/>
      <c r="D67" s="57" t="s">
        <v>163</v>
      </c>
      <c r="E67" t="s">
        <v>164</v>
      </c>
      <c r="F67" s="4">
        <v>1242419</v>
      </c>
      <c r="G67" s="10">
        <v>0</v>
      </c>
      <c r="H67" s="4">
        <v>1249694</v>
      </c>
      <c r="I67" s="12">
        <v>0</v>
      </c>
      <c r="J67" s="4">
        <v>1096402.26</v>
      </c>
      <c r="K67" s="12">
        <v>0</v>
      </c>
      <c r="L67" s="7">
        <f t="shared" si="30"/>
        <v>0.88247383531642709</v>
      </c>
      <c r="M67" s="14"/>
      <c r="N67" s="7">
        <f t="shared" si="28"/>
        <v>0.87733657999478276</v>
      </c>
      <c r="O67" s="6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5"/>
    </row>
    <row r="68" spans="2:35" ht="15.75" customHeight="1" x14ac:dyDescent="0.25">
      <c r="B68" s="82"/>
      <c r="C68" s="85"/>
      <c r="D68" s="57" t="s">
        <v>165</v>
      </c>
      <c r="E68" t="s">
        <v>35</v>
      </c>
      <c r="F68" s="4">
        <v>5415245</v>
      </c>
      <c r="G68" s="10">
        <v>421000</v>
      </c>
      <c r="H68" s="4">
        <v>5181082</v>
      </c>
      <c r="I68" s="12">
        <v>411000</v>
      </c>
      <c r="J68" s="4">
        <v>5171771.78</v>
      </c>
      <c r="K68" s="12">
        <v>383755.55</v>
      </c>
      <c r="L68" s="7">
        <f t="shared" si="30"/>
        <v>0.95503929739097682</v>
      </c>
      <c r="M68" s="14">
        <f>K68/G68</f>
        <v>0.91153337292161518</v>
      </c>
      <c r="N68" s="7">
        <f t="shared" si="28"/>
        <v>0.99820303558214296</v>
      </c>
      <c r="O68" s="62">
        <f>K68/I68</f>
        <v>0.93371180048661795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5"/>
    </row>
    <row r="69" spans="2:35" ht="15.75" x14ac:dyDescent="0.25">
      <c r="B69" s="82"/>
      <c r="C69" s="85"/>
      <c r="D69" s="57" t="s">
        <v>166</v>
      </c>
      <c r="E69" t="s">
        <v>36</v>
      </c>
      <c r="F69" s="4">
        <v>34461512</v>
      </c>
      <c r="G69" s="10">
        <v>2287190</v>
      </c>
      <c r="H69" s="4">
        <v>35650188</v>
      </c>
      <c r="I69" s="12">
        <v>2251190</v>
      </c>
      <c r="J69" s="4">
        <v>35361771.590000004</v>
      </c>
      <c r="K69" s="12">
        <v>1954572.44</v>
      </c>
      <c r="L69" s="7">
        <f t="shared" si="30"/>
        <v>1.0261236242333187</v>
      </c>
      <c r="M69" s="14">
        <f>K69/G69</f>
        <v>0.85457370834954682</v>
      </c>
      <c r="N69" s="7">
        <f t="shared" si="28"/>
        <v>0.99190982078411494</v>
      </c>
      <c r="O69" s="62">
        <f>K69/I69</f>
        <v>0.8682396599132014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5"/>
    </row>
    <row r="70" spans="2:35" ht="15.75" x14ac:dyDescent="0.25">
      <c r="B70" s="82"/>
      <c r="C70" s="85"/>
      <c r="D70" s="57" t="s">
        <v>167</v>
      </c>
      <c r="E70" t="s">
        <v>26</v>
      </c>
      <c r="F70" s="4">
        <v>3930849</v>
      </c>
      <c r="G70" s="10">
        <v>343800</v>
      </c>
      <c r="H70" s="4">
        <v>4010595</v>
      </c>
      <c r="I70" s="12">
        <v>253800</v>
      </c>
      <c r="J70" s="4">
        <v>3888047.17</v>
      </c>
      <c r="K70" s="12">
        <v>242607.46</v>
      </c>
      <c r="L70" s="7">
        <f t="shared" si="30"/>
        <v>0.98911130140079151</v>
      </c>
      <c r="M70" s="14">
        <f>K70/G70</f>
        <v>0.70566451425247234</v>
      </c>
      <c r="N70" s="7">
        <f t="shared" si="28"/>
        <v>0.9694439777638979</v>
      </c>
      <c r="O70" s="62">
        <f>K70/I70</f>
        <v>0.95590015760441294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5"/>
    </row>
    <row r="71" spans="2:35" ht="15.75" x14ac:dyDescent="0.25">
      <c r="B71" s="82"/>
      <c r="C71" s="85"/>
      <c r="D71" s="2">
        <v>10430</v>
      </c>
      <c r="E71" t="s">
        <v>168</v>
      </c>
      <c r="F71" s="4">
        <v>29632600</v>
      </c>
      <c r="G71" s="10">
        <v>91710</v>
      </c>
      <c r="H71" s="4">
        <v>30611291</v>
      </c>
      <c r="I71" s="12">
        <v>13170</v>
      </c>
      <c r="J71" s="4">
        <v>30326720.940000001</v>
      </c>
      <c r="K71" s="12">
        <v>5975.06</v>
      </c>
      <c r="L71" s="7">
        <f t="shared" si="30"/>
        <v>1.0234242334455972</v>
      </c>
      <c r="M71" s="14">
        <f>K71/G71</f>
        <v>6.5151673754225287E-2</v>
      </c>
      <c r="N71" s="7">
        <f t="shared" si="28"/>
        <v>0.99070375502947594</v>
      </c>
      <c r="O71" s="62">
        <f>K71/I71</f>
        <v>0.45368716780561885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5"/>
    </row>
    <row r="72" spans="2:35" ht="15.75" x14ac:dyDescent="0.25">
      <c r="B72" s="82"/>
      <c r="C72" s="85"/>
      <c r="D72" s="95" t="s">
        <v>101</v>
      </c>
      <c r="E72" s="96"/>
      <c r="F72" s="30">
        <f t="shared" ref="F72:K72" si="31">SUM(F66:F71)</f>
        <v>75076315</v>
      </c>
      <c r="G72" s="31">
        <f t="shared" si="31"/>
        <v>3161700</v>
      </c>
      <c r="H72" s="30">
        <f t="shared" si="31"/>
        <v>77075965</v>
      </c>
      <c r="I72" s="31">
        <f t="shared" si="31"/>
        <v>2945680</v>
      </c>
      <c r="J72" s="30">
        <f t="shared" si="31"/>
        <v>76193624.49000001</v>
      </c>
      <c r="K72" s="31">
        <f t="shared" si="31"/>
        <v>2601093.66</v>
      </c>
      <c r="L72" s="32">
        <f t="shared" si="30"/>
        <v>1.0148823166134353</v>
      </c>
      <c r="M72" s="33">
        <f>K72/G72</f>
        <v>0.82268831957491229</v>
      </c>
      <c r="N72" s="32">
        <f t="shared" si="28"/>
        <v>0.98855232613694821</v>
      </c>
      <c r="O72" s="59">
        <f>K72/I72</f>
        <v>0.88301976453654174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5"/>
    </row>
    <row r="73" spans="2:35" ht="15.75" x14ac:dyDescent="0.25">
      <c r="B73" s="83"/>
      <c r="C73" s="86"/>
      <c r="D73" s="97" t="s">
        <v>102</v>
      </c>
      <c r="E73" s="98"/>
      <c r="F73" s="99">
        <f>F72+G72</f>
        <v>78238015</v>
      </c>
      <c r="G73" s="100"/>
      <c r="H73" s="99">
        <f>H72+I72</f>
        <v>80021645</v>
      </c>
      <c r="I73" s="100"/>
      <c r="J73" s="99">
        <f>J72+K72</f>
        <v>78794718.150000006</v>
      </c>
      <c r="K73" s="100"/>
      <c r="L73" s="101">
        <f t="shared" si="30"/>
        <v>1.0071155070843758</v>
      </c>
      <c r="M73" s="102"/>
      <c r="N73" s="101">
        <f t="shared" si="28"/>
        <v>0.98466756275755152</v>
      </c>
      <c r="O73" s="10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5"/>
    </row>
    <row r="74" spans="2:35" ht="15.75" x14ac:dyDescent="0.25">
      <c r="B74" s="82">
        <v>14</v>
      </c>
      <c r="C74" s="85" t="s">
        <v>39</v>
      </c>
      <c r="D74" s="57" t="s">
        <v>106</v>
      </c>
      <c r="E74" t="s">
        <v>4</v>
      </c>
      <c r="F74" s="4">
        <v>578836</v>
      </c>
      <c r="G74" s="10">
        <v>985620</v>
      </c>
      <c r="H74" s="4">
        <v>715736</v>
      </c>
      <c r="I74" s="12">
        <v>526020</v>
      </c>
      <c r="J74" s="4">
        <v>591296.52</v>
      </c>
      <c r="K74" s="12">
        <v>352383.02</v>
      </c>
      <c r="L74" s="7">
        <f t="shared" ref="L74:M77" si="32">J74/F74</f>
        <v>1.0215268573481955</v>
      </c>
      <c r="M74" s="14">
        <f t="shared" si="32"/>
        <v>0.35752421825855807</v>
      </c>
      <c r="N74" s="7">
        <f t="shared" ref="N74:O77" si="33">J74/H74</f>
        <v>0.82613773793689294</v>
      </c>
      <c r="O74" s="62">
        <f t="shared" si="33"/>
        <v>0.66990422417398576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5"/>
    </row>
    <row r="75" spans="2:35" ht="15.75" x14ac:dyDescent="0.25">
      <c r="B75" s="82"/>
      <c r="C75" s="85"/>
      <c r="D75" s="57" t="s">
        <v>104</v>
      </c>
      <c r="E75" t="s">
        <v>169</v>
      </c>
      <c r="F75" s="4">
        <v>66274</v>
      </c>
      <c r="G75" s="10">
        <v>5000</v>
      </c>
      <c r="H75" s="4">
        <v>47054</v>
      </c>
      <c r="I75" s="12">
        <v>4103</v>
      </c>
      <c r="J75" s="4">
        <v>45501.8</v>
      </c>
      <c r="K75" s="12">
        <v>0</v>
      </c>
      <c r="L75" s="7">
        <f t="shared" si="32"/>
        <v>0.68657090261641074</v>
      </c>
      <c r="M75" s="14">
        <f t="shared" si="32"/>
        <v>0</v>
      </c>
      <c r="N75" s="7">
        <f t="shared" si="33"/>
        <v>0.96701236876779872</v>
      </c>
      <c r="O75" s="62">
        <f t="shared" si="33"/>
        <v>0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5"/>
    </row>
    <row r="76" spans="2:35" ht="15.75" x14ac:dyDescent="0.25">
      <c r="B76" s="82"/>
      <c r="C76" s="85"/>
      <c r="D76" s="57" t="s">
        <v>133</v>
      </c>
      <c r="E76" t="s">
        <v>170</v>
      </c>
      <c r="F76" s="4">
        <v>107000</v>
      </c>
      <c r="G76" s="10">
        <v>231000</v>
      </c>
      <c r="H76" s="4">
        <v>118165</v>
      </c>
      <c r="I76" s="12">
        <v>158100</v>
      </c>
      <c r="J76" s="4">
        <v>109263.57</v>
      </c>
      <c r="K76" s="12">
        <v>57034.91</v>
      </c>
      <c r="L76" s="7">
        <f t="shared" si="32"/>
        <v>1.0211548598130842</v>
      </c>
      <c r="M76" s="14">
        <f t="shared" si="32"/>
        <v>0.24690437229437232</v>
      </c>
      <c r="N76" s="7">
        <f t="shared" si="33"/>
        <v>0.92466948758092504</v>
      </c>
      <c r="O76" s="62">
        <f t="shared" si="33"/>
        <v>0.36075211891208098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5"/>
    </row>
    <row r="77" spans="2:35" ht="15.75" x14ac:dyDescent="0.25">
      <c r="B77" s="82"/>
      <c r="C77" s="85"/>
      <c r="D77" s="57" t="s">
        <v>139</v>
      </c>
      <c r="E77" t="s">
        <v>171</v>
      </c>
      <c r="F77" s="4">
        <v>17940</v>
      </c>
      <c r="G77" s="10">
        <v>200</v>
      </c>
      <c r="H77" s="4">
        <v>18085</v>
      </c>
      <c r="I77" s="12">
        <v>200</v>
      </c>
      <c r="J77" s="4">
        <v>16343.12</v>
      </c>
      <c r="K77" s="12">
        <v>197.47</v>
      </c>
      <c r="L77" s="7">
        <f t="shared" si="32"/>
        <v>0.91098773690078039</v>
      </c>
      <c r="M77" s="14">
        <f t="shared" si="32"/>
        <v>0.98734999999999995</v>
      </c>
      <c r="N77" s="7">
        <f t="shared" si="33"/>
        <v>0.90368371578656348</v>
      </c>
      <c r="O77" s="62">
        <f t="shared" si="33"/>
        <v>0.98734999999999995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5"/>
    </row>
    <row r="78" spans="2:35" ht="15.75" x14ac:dyDescent="0.25">
      <c r="B78" s="82"/>
      <c r="C78" s="85"/>
      <c r="D78" s="57" t="s">
        <v>172</v>
      </c>
      <c r="E78" t="s">
        <v>173</v>
      </c>
      <c r="F78" s="4">
        <v>4407838</v>
      </c>
      <c r="G78" s="10">
        <v>3000</v>
      </c>
      <c r="H78" s="4">
        <v>4362038</v>
      </c>
      <c r="I78" s="12">
        <v>3000</v>
      </c>
      <c r="J78" s="4">
        <v>4333593.0599999996</v>
      </c>
      <c r="K78" s="12">
        <v>1225.44</v>
      </c>
      <c r="L78" s="7">
        <f>J78/F78</f>
        <v>0.98315615501295639</v>
      </c>
      <c r="M78" s="14">
        <f>K78/G78</f>
        <v>0.40848000000000001</v>
      </c>
      <c r="N78" s="7">
        <f>J78/H78</f>
        <v>0.99347897932113371</v>
      </c>
      <c r="O78" s="62">
        <f>K78/I78</f>
        <v>0.40848000000000001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5"/>
    </row>
    <row r="79" spans="2:35" ht="15.75" x14ac:dyDescent="0.25">
      <c r="B79" s="82"/>
      <c r="C79" s="85"/>
      <c r="D79" s="57" t="s">
        <v>174</v>
      </c>
      <c r="E79" t="s">
        <v>175</v>
      </c>
      <c r="F79" s="4">
        <v>105450</v>
      </c>
      <c r="G79" s="10">
        <v>2000</v>
      </c>
      <c r="H79" s="4">
        <v>71950</v>
      </c>
      <c r="I79" s="12">
        <v>340</v>
      </c>
      <c r="J79" s="4">
        <v>66568.259999999995</v>
      </c>
      <c r="K79" s="12">
        <v>330.96</v>
      </c>
      <c r="L79" s="7">
        <f t="shared" ref="L79:M86" si="34">J79/F79</f>
        <v>0.63127795163584632</v>
      </c>
      <c r="M79" s="14">
        <f t="shared" si="34"/>
        <v>0.16547999999999999</v>
      </c>
      <c r="N79" s="7">
        <f t="shared" ref="N79:O86" si="35">J79/H79</f>
        <v>0.92520166782487834</v>
      </c>
      <c r="O79" s="62">
        <f t="shared" si="35"/>
        <v>0.97341176470588231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5"/>
    </row>
    <row r="80" spans="2:35" ht="15.75" x14ac:dyDescent="0.25">
      <c r="B80" s="82"/>
      <c r="C80" s="85"/>
      <c r="D80" s="57" t="s">
        <v>176</v>
      </c>
      <c r="E80" t="s">
        <v>41</v>
      </c>
      <c r="F80" s="4">
        <v>293200</v>
      </c>
      <c r="G80" s="10">
        <v>5000</v>
      </c>
      <c r="H80" s="4">
        <v>263093</v>
      </c>
      <c r="I80" s="12">
        <v>5000</v>
      </c>
      <c r="J80" s="4">
        <v>261245.31</v>
      </c>
      <c r="K80" s="12">
        <v>4080</v>
      </c>
      <c r="L80" s="7">
        <f t="shared" si="34"/>
        <v>0.89101401773533428</v>
      </c>
      <c r="M80" s="14">
        <f t="shared" si="34"/>
        <v>0.81599999999999995</v>
      </c>
      <c r="N80" s="7">
        <f t="shared" si="35"/>
        <v>0.99297704613957805</v>
      </c>
      <c r="O80" s="62">
        <f t="shared" si="35"/>
        <v>0.81599999999999995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5"/>
    </row>
    <row r="81" spans="2:35" ht="15.75" x14ac:dyDescent="0.25">
      <c r="B81" s="82"/>
      <c r="C81" s="85"/>
      <c r="D81" s="57" t="s">
        <v>177</v>
      </c>
      <c r="E81" t="s">
        <v>42</v>
      </c>
      <c r="F81" s="4">
        <v>7460232</v>
      </c>
      <c r="G81" s="10">
        <v>300000</v>
      </c>
      <c r="H81" s="4">
        <v>7852005.04</v>
      </c>
      <c r="I81" s="12">
        <v>300000</v>
      </c>
      <c r="J81" s="4">
        <v>7728349.7800000003</v>
      </c>
      <c r="K81" s="12">
        <v>182289.35</v>
      </c>
      <c r="L81" s="7">
        <f t="shared" si="34"/>
        <v>1.0359396034868622</v>
      </c>
      <c r="M81" s="14">
        <f t="shared" si="34"/>
        <v>0.60763116666666672</v>
      </c>
      <c r="N81" s="7">
        <f t="shared" si="35"/>
        <v>0.98425175998104053</v>
      </c>
      <c r="O81" s="62">
        <f t="shared" si="35"/>
        <v>0.60763116666666672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5"/>
    </row>
    <row r="82" spans="2:35" ht="15.75" x14ac:dyDescent="0.25">
      <c r="B82" s="82"/>
      <c r="C82" s="85"/>
      <c r="D82" s="57" t="s">
        <v>178</v>
      </c>
      <c r="E82" t="s">
        <v>43</v>
      </c>
      <c r="F82" s="4">
        <v>208060</v>
      </c>
      <c r="G82" s="10">
        <v>2000</v>
      </c>
      <c r="H82" s="4">
        <v>183485</v>
      </c>
      <c r="I82" s="12">
        <v>2000</v>
      </c>
      <c r="J82" s="4">
        <v>178624.98</v>
      </c>
      <c r="K82" s="12">
        <v>1972.44</v>
      </c>
      <c r="L82" s="7">
        <f t="shared" si="34"/>
        <v>0.85852629049312701</v>
      </c>
      <c r="M82" s="14">
        <f t="shared" si="34"/>
        <v>0.98621999999999999</v>
      </c>
      <c r="N82" s="7">
        <f t="shared" si="35"/>
        <v>0.97351271221080748</v>
      </c>
      <c r="O82" s="62">
        <f t="shared" si="35"/>
        <v>0.98621999999999999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5"/>
    </row>
    <row r="83" spans="2:35" ht="15.75" x14ac:dyDescent="0.25">
      <c r="B83" s="82"/>
      <c r="C83" s="85"/>
      <c r="D83" s="95" t="s">
        <v>101</v>
      </c>
      <c r="E83" s="96"/>
      <c r="F83" s="30">
        <f t="shared" ref="F83:K83" si="36">SUM(F74:F82)</f>
        <v>13244830</v>
      </c>
      <c r="G83" s="31">
        <f t="shared" si="36"/>
        <v>1533820</v>
      </c>
      <c r="H83" s="30">
        <f t="shared" si="36"/>
        <v>13631611.039999999</v>
      </c>
      <c r="I83" s="31">
        <f t="shared" si="36"/>
        <v>998763</v>
      </c>
      <c r="J83" s="30">
        <f t="shared" si="36"/>
        <v>13330786.399999999</v>
      </c>
      <c r="K83" s="31">
        <f t="shared" si="36"/>
        <v>599513.59</v>
      </c>
      <c r="L83" s="32">
        <f>J83/F83</f>
        <v>1.0064898077212012</v>
      </c>
      <c r="M83" s="33">
        <f>K83/G83</f>
        <v>0.39086306737426812</v>
      </c>
      <c r="N83" s="32">
        <f>J83/H83</f>
        <v>0.97793183512078841</v>
      </c>
      <c r="O83" s="59">
        <f>K83/I83</f>
        <v>0.60025610680411667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5"/>
    </row>
    <row r="84" spans="2:35" ht="15.75" x14ac:dyDescent="0.25">
      <c r="B84" s="82"/>
      <c r="C84" s="85"/>
      <c r="D84" s="97" t="s">
        <v>102</v>
      </c>
      <c r="E84" s="98"/>
      <c r="F84" s="99">
        <f>F83+G83</f>
        <v>14778650</v>
      </c>
      <c r="G84" s="100"/>
      <c r="H84" s="99">
        <f>H83+I83</f>
        <v>14630374.039999999</v>
      </c>
      <c r="I84" s="100"/>
      <c r="J84" s="99">
        <f>J83+K83</f>
        <v>13930299.989999998</v>
      </c>
      <c r="K84" s="100"/>
      <c r="L84" s="101">
        <f>J84/F84</f>
        <v>0.94259624458255653</v>
      </c>
      <c r="M84" s="102"/>
      <c r="N84" s="101">
        <f>J84/H84</f>
        <v>0.95214927191294141</v>
      </c>
      <c r="O84" s="10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5"/>
    </row>
    <row r="85" spans="2:35" ht="15.75" x14ac:dyDescent="0.25">
      <c r="B85" s="81">
        <v>15</v>
      </c>
      <c r="C85" s="84" t="s">
        <v>44</v>
      </c>
      <c r="D85" s="57" t="s">
        <v>106</v>
      </c>
      <c r="E85" t="s">
        <v>4</v>
      </c>
      <c r="F85" s="4">
        <v>316800</v>
      </c>
      <c r="G85" s="10">
        <v>38000</v>
      </c>
      <c r="H85" s="4">
        <v>285100</v>
      </c>
      <c r="I85" s="12">
        <v>60000</v>
      </c>
      <c r="J85" s="4">
        <v>251056.58</v>
      </c>
      <c r="K85" s="12">
        <v>14886.64</v>
      </c>
      <c r="L85" s="7">
        <f t="shared" si="34"/>
        <v>0.79247657828282825</v>
      </c>
      <c r="M85" s="14">
        <f t="shared" si="34"/>
        <v>0.39175368421052631</v>
      </c>
      <c r="N85" s="7">
        <f t="shared" si="35"/>
        <v>0.88059130129779017</v>
      </c>
      <c r="O85" s="62">
        <f t="shared" si="35"/>
        <v>0.24811066666666665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5"/>
    </row>
    <row r="86" spans="2:35" ht="15.75" x14ac:dyDescent="0.25">
      <c r="B86" s="82"/>
      <c r="C86" s="85"/>
      <c r="D86" s="57" t="s">
        <v>104</v>
      </c>
      <c r="E86" t="s">
        <v>179</v>
      </c>
      <c r="F86" s="4">
        <v>2553000</v>
      </c>
      <c r="G86" s="10">
        <v>15000</v>
      </c>
      <c r="H86" s="4">
        <v>2544500</v>
      </c>
      <c r="I86" s="12">
        <v>377000</v>
      </c>
      <c r="J86" s="4">
        <v>2401704.4500000002</v>
      </c>
      <c r="K86" s="12">
        <v>376999.93</v>
      </c>
      <c r="L86" s="7">
        <f t="shared" si="34"/>
        <v>0.94073813160987085</v>
      </c>
      <c r="M86" s="14">
        <f t="shared" si="34"/>
        <v>25.133328666666667</v>
      </c>
      <c r="N86" s="7">
        <f t="shared" si="35"/>
        <v>0.94388070347809006</v>
      </c>
      <c r="O86" s="62">
        <f t="shared" si="35"/>
        <v>0.99999981432360741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5"/>
    </row>
    <row r="87" spans="2:35" ht="15.75" x14ac:dyDescent="0.25">
      <c r="B87" s="82"/>
      <c r="C87" s="85"/>
      <c r="D87" s="57" t="s">
        <v>133</v>
      </c>
      <c r="E87" t="s">
        <v>180</v>
      </c>
      <c r="F87" s="4">
        <v>316500</v>
      </c>
      <c r="G87" s="10">
        <v>0</v>
      </c>
      <c r="H87" s="4">
        <v>316500</v>
      </c>
      <c r="I87" s="12">
        <v>0</v>
      </c>
      <c r="J87" s="4">
        <v>302793.86</v>
      </c>
      <c r="K87" s="12">
        <v>0</v>
      </c>
      <c r="L87" s="7">
        <f>J87/F87</f>
        <v>0.95669466034755135</v>
      </c>
      <c r="M87" s="14"/>
      <c r="N87" s="7">
        <f>J87/H87</f>
        <v>0.95669466034755135</v>
      </c>
      <c r="O87" s="6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5"/>
    </row>
    <row r="88" spans="2:35" ht="15.75" x14ac:dyDescent="0.25">
      <c r="B88" s="82"/>
      <c r="C88" s="85"/>
      <c r="D88" s="57" t="s">
        <v>137</v>
      </c>
      <c r="E88" t="s">
        <v>255</v>
      </c>
      <c r="F88" s="4">
        <v>0</v>
      </c>
      <c r="G88" s="10">
        <v>0</v>
      </c>
      <c r="H88" s="4">
        <v>0</v>
      </c>
      <c r="I88" s="12">
        <v>0</v>
      </c>
      <c r="J88" s="4">
        <v>0</v>
      </c>
      <c r="K88" s="12">
        <v>17508.87</v>
      </c>
      <c r="L88" s="7"/>
      <c r="M88" s="14"/>
      <c r="N88" s="7"/>
      <c r="O88" s="6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5"/>
    </row>
    <row r="89" spans="2:35" ht="15.75" x14ac:dyDescent="0.25">
      <c r="B89" s="82"/>
      <c r="C89" s="85"/>
      <c r="D89" s="95" t="s">
        <v>101</v>
      </c>
      <c r="E89" s="96"/>
      <c r="F89" s="30">
        <f t="shared" ref="F89:K89" si="37">SUM(F85:F88)</f>
        <v>3186300</v>
      </c>
      <c r="G89" s="31">
        <f t="shared" si="37"/>
        <v>53000</v>
      </c>
      <c r="H89" s="30">
        <f t="shared" si="37"/>
        <v>3146100</v>
      </c>
      <c r="I89" s="31">
        <f t="shared" si="37"/>
        <v>437000</v>
      </c>
      <c r="J89" s="30">
        <f t="shared" si="37"/>
        <v>2955554.89</v>
      </c>
      <c r="K89" s="31">
        <f t="shared" si="37"/>
        <v>409395.44</v>
      </c>
      <c r="L89" s="32">
        <f>J89/F89</f>
        <v>0.92758211405077995</v>
      </c>
      <c r="M89" s="33">
        <f>K89/G89</f>
        <v>7.7244422641509436</v>
      </c>
      <c r="N89" s="32">
        <f>J89/H89</f>
        <v>0.93943450303550435</v>
      </c>
      <c r="O89" s="59">
        <f>K89/I89</f>
        <v>0.93683167048054916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5"/>
    </row>
    <row r="90" spans="2:35" ht="15.75" x14ac:dyDescent="0.25">
      <c r="B90" s="83"/>
      <c r="C90" s="86"/>
      <c r="D90" s="97" t="s">
        <v>102</v>
      </c>
      <c r="E90" s="98"/>
      <c r="F90" s="99">
        <f>F89+G89</f>
        <v>3239300</v>
      </c>
      <c r="G90" s="100"/>
      <c r="H90" s="99">
        <f>H89+I89</f>
        <v>3583100</v>
      </c>
      <c r="I90" s="100"/>
      <c r="J90" s="99">
        <f>J89+K89</f>
        <v>3364950.33</v>
      </c>
      <c r="K90" s="100"/>
      <c r="L90" s="101">
        <f>J90/F90</f>
        <v>1.0387893464637421</v>
      </c>
      <c r="M90" s="102"/>
      <c r="N90" s="101">
        <f>J90/H90</f>
        <v>0.93911705785493016</v>
      </c>
      <c r="O90" s="10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5"/>
    </row>
    <row r="91" spans="2:35" ht="15.75" x14ac:dyDescent="0.25">
      <c r="B91" s="82">
        <v>16</v>
      </c>
      <c r="C91" s="85" t="s">
        <v>45</v>
      </c>
      <c r="D91" s="57" t="s">
        <v>106</v>
      </c>
      <c r="E91" t="s">
        <v>4</v>
      </c>
      <c r="F91" s="4">
        <v>1441032</v>
      </c>
      <c r="G91" s="10">
        <v>55795</v>
      </c>
      <c r="H91" s="4">
        <v>1592469.55</v>
      </c>
      <c r="I91" s="12">
        <v>38895</v>
      </c>
      <c r="J91" s="4">
        <v>1545734.93</v>
      </c>
      <c r="K91" s="12">
        <v>32915.79</v>
      </c>
      <c r="L91" s="7">
        <f t="shared" ref="L91:M93" si="38">J91/F91</f>
        <v>1.0726582962765574</v>
      </c>
      <c r="M91" s="14">
        <f t="shared" si="38"/>
        <v>0.58994157182543239</v>
      </c>
      <c r="N91" s="7">
        <f t="shared" ref="N91:O93" si="39">J91/H91</f>
        <v>0.97065273869757818</v>
      </c>
      <c r="O91" s="62">
        <f t="shared" si="39"/>
        <v>0.84627304280755888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5"/>
    </row>
    <row r="92" spans="2:35" ht="15.75" x14ac:dyDescent="0.25">
      <c r="B92" s="82"/>
      <c r="C92" s="85"/>
      <c r="D92" s="57" t="s">
        <v>139</v>
      </c>
      <c r="E92" t="s">
        <v>181</v>
      </c>
      <c r="F92" s="4">
        <v>643657</v>
      </c>
      <c r="G92" s="10">
        <v>5000</v>
      </c>
      <c r="H92" s="4">
        <v>661081</v>
      </c>
      <c r="I92" s="12">
        <v>9450</v>
      </c>
      <c r="J92" s="4">
        <v>608062.81999999995</v>
      </c>
      <c r="K92" s="12">
        <v>8967.06</v>
      </c>
      <c r="L92" s="7">
        <f t="shared" si="38"/>
        <v>0.94470008094373237</v>
      </c>
      <c r="M92" s="14">
        <f t="shared" si="38"/>
        <v>1.793412</v>
      </c>
      <c r="N92" s="7">
        <f t="shared" si="39"/>
        <v>0.919800780842287</v>
      </c>
      <c r="O92" s="62">
        <f t="shared" si="39"/>
        <v>0.94889523809523801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5"/>
    </row>
    <row r="93" spans="2:35" ht="15.75" x14ac:dyDescent="0.25">
      <c r="B93" s="82"/>
      <c r="C93" s="85"/>
      <c r="D93" s="57" t="s">
        <v>182</v>
      </c>
      <c r="E93" t="s">
        <v>183</v>
      </c>
      <c r="F93" s="4">
        <v>705742</v>
      </c>
      <c r="G93" s="10">
        <v>130000</v>
      </c>
      <c r="H93" s="4">
        <v>717782</v>
      </c>
      <c r="I93" s="12">
        <v>128800</v>
      </c>
      <c r="J93" s="4">
        <v>668257.59</v>
      </c>
      <c r="K93" s="12">
        <v>18800</v>
      </c>
      <c r="L93" s="7">
        <f t="shared" si="38"/>
        <v>0.94688652510407478</v>
      </c>
      <c r="M93" s="14">
        <f t="shared" si="38"/>
        <v>0.14461538461538462</v>
      </c>
      <c r="N93" s="7">
        <f t="shared" si="39"/>
        <v>0.93100354982431988</v>
      </c>
      <c r="O93" s="62">
        <f t="shared" si="39"/>
        <v>0.14596273291925466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5"/>
    </row>
    <row r="94" spans="2:35" ht="15.75" x14ac:dyDescent="0.25">
      <c r="B94" s="82"/>
      <c r="C94" s="85"/>
      <c r="D94" s="57" t="s">
        <v>184</v>
      </c>
      <c r="E94" t="s">
        <v>46</v>
      </c>
      <c r="F94" s="4">
        <v>19063003</v>
      </c>
      <c r="G94" s="10">
        <v>1615827</v>
      </c>
      <c r="H94" s="4">
        <v>22835202</v>
      </c>
      <c r="I94" s="12">
        <v>872942.49</v>
      </c>
      <c r="J94" s="4">
        <v>22526279.969999999</v>
      </c>
      <c r="K94" s="12">
        <v>854272.73</v>
      </c>
      <c r="L94" s="7">
        <f t="shared" ref="L94:M96" si="40">J94/F94</f>
        <v>1.1816753094987185</v>
      </c>
      <c r="M94" s="14">
        <f t="shared" si="40"/>
        <v>0.52869071379547439</v>
      </c>
      <c r="N94" s="7">
        <f t="shared" ref="N94:O96" si="41">J94/H94</f>
        <v>0.9864716751794006</v>
      </c>
      <c r="O94" s="62">
        <f t="shared" si="41"/>
        <v>0.97861284080695854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5"/>
    </row>
    <row r="95" spans="2:35" ht="15.75" x14ac:dyDescent="0.25">
      <c r="B95" s="82"/>
      <c r="C95" s="85"/>
      <c r="D95" s="57" t="s">
        <v>185</v>
      </c>
      <c r="E95" t="s">
        <v>47</v>
      </c>
      <c r="F95" s="4">
        <v>2220000</v>
      </c>
      <c r="G95" s="10">
        <v>30000</v>
      </c>
      <c r="H95" s="4">
        <v>2308180</v>
      </c>
      <c r="I95" s="12">
        <v>30000</v>
      </c>
      <c r="J95" s="4">
        <v>2303470.16</v>
      </c>
      <c r="K95" s="12">
        <v>29370.959999999999</v>
      </c>
      <c r="L95" s="7">
        <f t="shared" si="40"/>
        <v>1.0375991711711712</v>
      </c>
      <c r="M95" s="14">
        <f t="shared" si="40"/>
        <v>0.97903200000000001</v>
      </c>
      <c r="N95" s="7">
        <f t="shared" si="41"/>
        <v>0.99795950055888194</v>
      </c>
      <c r="O95" s="62">
        <f t="shared" si="41"/>
        <v>0.97903200000000001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5"/>
    </row>
    <row r="96" spans="2:35" ht="15.75" x14ac:dyDescent="0.25">
      <c r="B96" s="82"/>
      <c r="C96" s="85"/>
      <c r="D96" s="95" t="s">
        <v>101</v>
      </c>
      <c r="E96" s="96"/>
      <c r="F96" s="30">
        <f t="shared" ref="F96:K96" si="42">SUM(F91:F95)</f>
        <v>24073434</v>
      </c>
      <c r="G96" s="31">
        <f t="shared" si="42"/>
        <v>1836622</v>
      </c>
      <c r="H96" s="30">
        <f t="shared" si="42"/>
        <v>28114714.550000001</v>
      </c>
      <c r="I96" s="31">
        <f t="shared" si="42"/>
        <v>1080087.49</v>
      </c>
      <c r="J96" s="30">
        <f t="shared" si="42"/>
        <v>27651805.469999999</v>
      </c>
      <c r="K96" s="31">
        <f t="shared" si="42"/>
        <v>944326.53999999992</v>
      </c>
      <c r="L96" s="32">
        <f t="shared" si="40"/>
        <v>1.1486439977777994</v>
      </c>
      <c r="M96" s="33">
        <f t="shared" si="40"/>
        <v>0.51416488531663018</v>
      </c>
      <c r="N96" s="32">
        <f t="shared" si="41"/>
        <v>0.98353498915392679</v>
      </c>
      <c r="O96" s="59">
        <f t="shared" si="41"/>
        <v>0.87430559907697836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5"/>
    </row>
    <row r="97" spans="2:35" ht="15.75" x14ac:dyDescent="0.25">
      <c r="B97" s="82"/>
      <c r="C97" s="85"/>
      <c r="D97" s="97" t="s">
        <v>102</v>
      </c>
      <c r="E97" s="98"/>
      <c r="F97" s="99">
        <f>F96+G96</f>
        <v>25910056</v>
      </c>
      <c r="G97" s="100"/>
      <c r="H97" s="99">
        <f>H96+I96</f>
        <v>29194802.039999999</v>
      </c>
      <c r="I97" s="100"/>
      <c r="J97" s="99">
        <f>J96+K96</f>
        <v>28596132.009999998</v>
      </c>
      <c r="K97" s="100"/>
      <c r="L97" s="101">
        <f>J97/F97</f>
        <v>1.1036692475693606</v>
      </c>
      <c r="M97" s="102"/>
      <c r="N97" s="101">
        <f>J97/H97</f>
        <v>0.97949395138286055</v>
      </c>
      <c r="O97" s="10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5"/>
    </row>
    <row r="98" spans="2:35" ht="15.75" x14ac:dyDescent="0.25">
      <c r="B98" s="81">
        <v>17</v>
      </c>
      <c r="C98" s="84" t="s">
        <v>50</v>
      </c>
      <c r="D98" s="57" t="s">
        <v>106</v>
      </c>
      <c r="E98" t="s">
        <v>4</v>
      </c>
      <c r="F98" s="4">
        <v>1403300</v>
      </c>
      <c r="G98" s="10">
        <v>160000</v>
      </c>
      <c r="H98" s="4">
        <v>1902910.12</v>
      </c>
      <c r="I98" s="12">
        <v>160000</v>
      </c>
      <c r="J98" s="4">
        <v>1830146.99</v>
      </c>
      <c r="K98" s="12">
        <v>110267.11</v>
      </c>
      <c r="L98" s="7">
        <f t="shared" ref="L98:M100" si="43">J98/F98</f>
        <v>1.3041737262167747</v>
      </c>
      <c r="M98" s="14">
        <f t="shared" si="43"/>
        <v>0.68916943750000004</v>
      </c>
      <c r="N98" s="7">
        <f t="shared" ref="N98:O100" si="44">J98/H98</f>
        <v>0.96176218244086054</v>
      </c>
      <c r="O98" s="62">
        <f t="shared" si="44"/>
        <v>0.68916943750000004</v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5"/>
    </row>
    <row r="99" spans="2:35" ht="15.75" x14ac:dyDescent="0.25">
      <c r="B99" s="82"/>
      <c r="C99" s="85"/>
      <c r="D99" s="57" t="s">
        <v>186</v>
      </c>
      <c r="E99" t="s">
        <v>51</v>
      </c>
      <c r="F99" s="4">
        <v>6355090</v>
      </c>
      <c r="G99" s="10">
        <v>18584500</v>
      </c>
      <c r="H99" s="4">
        <v>7389405.21</v>
      </c>
      <c r="I99" s="12">
        <v>13468643</v>
      </c>
      <c r="J99" s="4">
        <v>7265778</v>
      </c>
      <c r="K99" s="12">
        <v>7283458.9900000002</v>
      </c>
      <c r="L99" s="7">
        <f t="shared" si="43"/>
        <v>1.1433005669471243</v>
      </c>
      <c r="M99" s="14">
        <f t="shared" si="43"/>
        <v>0.39191040867389493</v>
      </c>
      <c r="N99" s="7">
        <f t="shared" si="44"/>
        <v>0.98326966697770257</v>
      </c>
      <c r="O99" s="62">
        <f t="shared" si="44"/>
        <v>0.54077155285799772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5"/>
    </row>
    <row r="100" spans="2:35" ht="15.75" x14ac:dyDescent="0.25">
      <c r="B100" s="82"/>
      <c r="C100" s="85"/>
      <c r="D100" s="57" t="s">
        <v>187</v>
      </c>
      <c r="E100" t="s">
        <v>52</v>
      </c>
      <c r="F100" s="4">
        <v>6754936</v>
      </c>
      <c r="G100" s="10">
        <v>1265500</v>
      </c>
      <c r="H100" s="4">
        <v>6344479.0599999996</v>
      </c>
      <c r="I100" s="12">
        <v>1065000</v>
      </c>
      <c r="J100" s="4">
        <v>6111658.4699999997</v>
      </c>
      <c r="K100" s="12">
        <v>638800.21</v>
      </c>
      <c r="L100" s="7">
        <f t="shared" si="43"/>
        <v>0.90476926354298537</v>
      </c>
      <c r="M100" s="14">
        <f t="shared" si="43"/>
        <v>0.50478088502568152</v>
      </c>
      <c r="N100" s="7">
        <f t="shared" si="44"/>
        <v>0.96330343471887825</v>
      </c>
      <c r="O100" s="62">
        <f t="shared" si="44"/>
        <v>0.59981240375586853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5"/>
    </row>
    <row r="101" spans="2:35" ht="15.75" x14ac:dyDescent="0.25">
      <c r="B101" s="82"/>
      <c r="C101" s="85"/>
      <c r="D101" s="57" t="s">
        <v>188</v>
      </c>
      <c r="E101" t="s">
        <v>37</v>
      </c>
      <c r="F101" s="4">
        <v>1406000</v>
      </c>
      <c r="G101" s="10">
        <v>500000</v>
      </c>
      <c r="H101" s="4">
        <v>1573726.29</v>
      </c>
      <c r="I101" s="12">
        <v>370000</v>
      </c>
      <c r="J101" s="4">
        <v>1565973.92</v>
      </c>
      <c r="K101" s="12">
        <v>339449.1</v>
      </c>
      <c r="L101" s="7">
        <f>J101/F101</f>
        <v>1.1137794594594594</v>
      </c>
      <c r="M101" s="14">
        <f>K101/G101</f>
        <v>0.67889820000000001</v>
      </c>
      <c r="N101" s="7">
        <f>J101/H101</f>
        <v>0.99507387653795876</v>
      </c>
      <c r="O101" s="62">
        <f>K101/I101</f>
        <v>0.91742999999999997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5"/>
    </row>
    <row r="102" spans="2:35" ht="15.75" x14ac:dyDescent="0.25">
      <c r="B102" s="82"/>
      <c r="C102" s="85"/>
      <c r="D102" s="57" t="s">
        <v>189</v>
      </c>
      <c r="E102" t="s">
        <v>53</v>
      </c>
      <c r="F102" s="4">
        <v>870000</v>
      </c>
      <c r="G102" s="10">
        <v>457000</v>
      </c>
      <c r="H102" s="4">
        <v>824331.52</v>
      </c>
      <c r="I102" s="12">
        <v>441000</v>
      </c>
      <c r="J102" s="4">
        <v>815724.72</v>
      </c>
      <c r="K102" s="12">
        <v>356148.7</v>
      </c>
      <c r="L102" s="7">
        <f>J102/F102</f>
        <v>0.93761462068965518</v>
      </c>
      <c r="M102" s="14">
        <f>K102/G102</f>
        <v>0.77931881838074402</v>
      </c>
      <c r="N102" s="7">
        <f>J102/H102</f>
        <v>0.98955905507531716</v>
      </c>
      <c r="O102" s="62">
        <f>K102/I102</f>
        <v>0.8075934240362812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5"/>
    </row>
    <row r="103" spans="2:35" ht="15.75" x14ac:dyDescent="0.25">
      <c r="B103" s="82"/>
      <c r="C103" s="85"/>
      <c r="D103" s="2">
        <v>10270</v>
      </c>
      <c r="E103" t="s">
        <v>190</v>
      </c>
      <c r="F103" s="4">
        <v>5200000</v>
      </c>
      <c r="G103" s="10">
        <v>0</v>
      </c>
      <c r="H103" s="4">
        <v>5243000</v>
      </c>
      <c r="I103" s="12">
        <v>0</v>
      </c>
      <c r="J103" s="4">
        <v>5243000</v>
      </c>
      <c r="K103" s="12">
        <v>0</v>
      </c>
      <c r="L103" s="7">
        <f t="shared" ref="L103:L109" si="45">J103/F103</f>
        <v>1.0082692307692307</v>
      </c>
      <c r="M103" s="14"/>
      <c r="N103" s="7">
        <f t="shared" ref="N103:N109" si="46">J103/H103</f>
        <v>1</v>
      </c>
      <c r="O103" s="6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5"/>
    </row>
    <row r="104" spans="2:35" ht="15.75" x14ac:dyDescent="0.25">
      <c r="B104" s="82"/>
      <c r="C104" s="85"/>
      <c r="D104" s="2">
        <v>10910</v>
      </c>
      <c r="E104" t="s">
        <v>49</v>
      </c>
      <c r="F104" s="4">
        <v>1450000</v>
      </c>
      <c r="G104" s="10">
        <v>3932050</v>
      </c>
      <c r="H104" s="4">
        <v>1284096</v>
      </c>
      <c r="I104" s="12">
        <v>2142610</v>
      </c>
      <c r="J104" s="4">
        <v>1079497.9099999999</v>
      </c>
      <c r="K104" s="12">
        <v>1325551.17</v>
      </c>
      <c r="L104" s="7">
        <f t="shared" si="45"/>
        <v>0.74448131724137923</v>
      </c>
      <c r="M104" s="14">
        <f>K104/G104</f>
        <v>0.33711452550196458</v>
      </c>
      <c r="N104" s="7">
        <f t="shared" si="46"/>
        <v>0.84066760584878386</v>
      </c>
      <c r="O104" s="62">
        <f>K104/I104</f>
        <v>0.6186618983389417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5"/>
    </row>
    <row r="105" spans="2:35" ht="15.75" x14ac:dyDescent="0.25">
      <c r="B105" s="82"/>
      <c r="C105" s="85"/>
      <c r="D105" s="95" t="s">
        <v>101</v>
      </c>
      <c r="E105" s="96"/>
      <c r="F105" s="30">
        <f t="shared" ref="F105:K105" si="47">SUM(F98:F104)</f>
        <v>23439326</v>
      </c>
      <c r="G105" s="31">
        <f t="shared" si="47"/>
        <v>24899050</v>
      </c>
      <c r="H105" s="30">
        <f t="shared" si="47"/>
        <v>24561948.199999999</v>
      </c>
      <c r="I105" s="31">
        <f t="shared" si="47"/>
        <v>17647253</v>
      </c>
      <c r="J105" s="30">
        <f t="shared" si="47"/>
        <v>23911780.010000002</v>
      </c>
      <c r="K105" s="31">
        <f t="shared" si="47"/>
        <v>10053675.279999999</v>
      </c>
      <c r="L105" s="32">
        <f t="shared" si="45"/>
        <v>1.0201564673830639</v>
      </c>
      <c r="M105" s="33">
        <f>K105/G105</f>
        <v>0.4037774646020631</v>
      </c>
      <c r="N105" s="32">
        <f t="shared" si="46"/>
        <v>0.97352945357974507</v>
      </c>
      <c r="O105" s="59">
        <f>K105/I105</f>
        <v>0.56970199724569026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5"/>
    </row>
    <row r="106" spans="2:35" ht="15.75" x14ac:dyDescent="0.25">
      <c r="B106" s="83"/>
      <c r="C106" s="86"/>
      <c r="D106" s="97" t="s">
        <v>102</v>
      </c>
      <c r="E106" s="98"/>
      <c r="F106" s="99">
        <f>F105+G105</f>
        <v>48338376</v>
      </c>
      <c r="G106" s="100"/>
      <c r="H106" s="99">
        <f>H105+I105</f>
        <v>42209201.200000003</v>
      </c>
      <c r="I106" s="100"/>
      <c r="J106" s="99">
        <f>J105+K105</f>
        <v>33965455.289999999</v>
      </c>
      <c r="K106" s="100"/>
      <c r="L106" s="101">
        <f t="shared" si="45"/>
        <v>0.70266024845352681</v>
      </c>
      <c r="M106" s="102"/>
      <c r="N106" s="101">
        <f t="shared" si="46"/>
        <v>0.80469315515025663</v>
      </c>
      <c r="O106" s="10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5"/>
    </row>
    <row r="107" spans="2:35" ht="15.75" x14ac:dyDescent="0.25">
      <c r="B107" s="92">
        <v>18</v>
      </c>
      <c r="C107" s="79" t="s">
        <v>191</v>
      </c>
      <c r="D107" s="57" t="s">
        <v>192</v>
      </c>
      <c r="E107" t="s">
        <v>54</v>
      </c>
      <c r="F107" s="4">
        <v>1934500</v>
      </c>
      <c r="G107" s="10">
        <v>140000</v>
      </c>
      <c r="H107" s="4">
        <v>2621115</v>
      </c>
      <c r="I107" s="12">
        <v>140000</v>
      </c>
      <c r="J107" s="4">
        <v>2542427.5499999998</v>
      </c>
      <c r="K107" s="12">
        <v>137553.98000000001</v>
      </c>
      <c r="L107" s="7">
        <f t="shared" si="45"/>
        <v>1.3142556474541225</v>
      </c>
      <c r="M107" s="14">
        <f>K107/G107</f>
        <v>0.98252842857142864</v>
      </c>
      <c r="N107" s="7">
        <f t="shared" si="46"/>
        <v>0.96997939808058775</v>
      </c>
      <c r="O107" s="62">
        <f>K107/I107</f>
        <v>0.98252842857142864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5"/>
    </row>
    <row r="108" spans="2:35" ht="15.75" x14ac:dyDescent="0.25">
      <c r="B108" s="94"/>
      <c r="C108" s="80"/>
      <c r="D108" s="97" t="s">
        <v>102</v>
      </c>
      <c r="E108" s="98"/>
      <c r="F108" s="99">
        <f>F107+G107</f>
        <v>2074500</v>
      </c>
      <c r="G108" s="100"/>
      <c r="H108" s="99">
        <f>H107+I107</f>
        <v>2761115</v>
      </c>
      <c r="I108" s="100"/>
      <c r="J108" s="99">
        <f>J107+K107</f>
        <v>2679981.5299999998</v>
      </c>
      <c r="K108" s="100"/>
      <c r="L108" s="101">
        <f t="shared" si="45"/>
        <v>1.2918686575078331</v>
      </c>
      <c r="M108" s="102"/>
      <c r="N108" s="101">
        <f t="shared" si="46"/>
        <v>0.97061568605436566</v>
      </c>
      <c r="O108" s="10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5"/>
    </row>
    <row r="109" spans="2:35" ht="15.75" x14ac:dyDescent="0.25">
      <c r="B109" s="81">
        <v>19</v>
      </c>
      <c r="C109" s="84" t="s">
        <v>193</v>
      </c>
      <c r="D109" s="57" t="s">
        <v>194</v>
      </c>
      <c r="E109" t="s">
        <v>195</v>
      </c>
      <c r="F109" s="4">
        <v>240000</v>
      </c>
      <c r="G109" s="10">
        <v>0</v>
      </c>
      <c r="H109" s="4">
        <v>279000</v>
      </c>
      <c r="I109" s="12">
        <v>0</v>
      </c>
      <c r="J109" s="4">
        <v>279000</v>
      </c>
      <c r="K109" s="12">
        <v>0</v>
      </c>
      <c r="L109" s="7">
        <f t="shared" si="45"/>
        <v>1.1625000000000001</v>
      </c>
      <c r="M109" s="14"/>
      <c r="N109" s="7">
        <f t="shared" si="46"/>
        <v>1</v>
      </c>
      <c r="O109" s="6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5"/>
    </row>
    <row r="110" spans="2:35" ht="15.75" x14ac:dyDescent="0.25">
      <c r="B110" s="82"/>
      <c r="C110" s="85"/>
      <c r="D110" s="57" t="s">
        <v>196</v>
      </c>
      <c r="E110" t="s">
        <v>197</v>
      </c>
      <c r="F110" s="4">
        <v>68000</v>
      </c>
      <c r="G110" s="10">
        <v>0</v>
      </c>
      <c r="H110" s="4">
        <v>91000</v>
      </c>
      <c r="I110" s="12">
        <v>0</v>
      </c>
      <c r="J110" s="4">
        <v>91000</v>
      </c>
      <c r="K110" s="12">
        <v>0</v>
      </c>
      <c r="L110" s="7">
        <f t="shared" ref="L110:L115" si="48">J110/F110</f>
        <v>1.338235294117647</v>
      </c>
      <c r="M110" s="14"/>
      <c r="N110" s="7">
        <f t="shared" ref="N110:N115" si="49">J110/H110</f>
        <v>1</v>
      </c>
      <c r="O110" s="6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5"/>
    </row>
    <row r="111" spans="2:35" ht="15.75" x14ac:dyDescent="0.25">
      <c r="B111" s="82"/>
      <c r="C111" s="85"/>
      <c r="D111" s="57" t="s">
        <v>198</v>
      </c>
      <c r="E111" t="s">
        <v>199</v>
      </c>
      <c r="F111" s="4">
        <v>82000</v>
      </c>
      <c r="G111" s="10">
        <v>0</v>
      </c>
      <c r="H111" s="4">
        <v>100000</v>
      </c>
      <c r="I111" s="12">
        <v>0</v>
      </c>
      <c r="J111" s="4">
        <v>100000</v>
      </c>
      <c r="K111" s="12">
        <v>0</v>
      </c>
      <c r="L111" s="7">
        <f t="shared" si="48"/>
        <v>1.2195121951219512</v>
      </c>
      <c r="M111" s="14"/>
      <c r="N111" s="7">
        <f t="shared" si="49"/>
        <v>1</v>
      </c>
      <c r="O111" s="6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5"/>
    </row>
    <row r="112" spans="2:35" ht="15.75" x14ac:dyDescent="0.25">
      <c r="B112" s="82"/>
      <c r="C112" s="85"/>
      <c r="D112" s="57" t="s">
        <v>200</v>
      </c>
      <c r="E112" t="s">
        <v>201</v>
      </c>
      <c r="F112" s="4">
        <v>200000</v>
      </c>
      <c r="G112" s="10">
        <v>100000</v>
      </c>
      <c r="H112" s="4">
        <v>200000</v>
      </c>
      <c r="I112" s="12">
        <v>23000</v>
      </c>
      <c r="J112" s="4">
        <v>200000</v>
      </c>
      <c r="K112" s="12">
        <v>3497.51</v>
      </c>
      <c r="L112" s="7">
        <f t="shared" si="48"/>
        <v>1</v>
      </c>
      <c r="M112" s="14">
        <f>K112/G112</f>
        <v>3.4975100000000002E-2</v>
      </c>
      <c r="N112" s="7">
        <f t="shared" si="49"/>
        <v>1</v>
      </c>
      <c r="O112" s="62">
        <f>K112/I112</f>
        <v>0.15206565217391305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5"/>
    </row>
    <row r="113" spans="2:35" ht="15.75" x14ac:dyDescent="0.25">
      <c r="B113" s="82"/>
      <c r="C113" s="85"/>
      <c r="D113" s="95" t="s">
        <v>101</v>
      </c>
      <c r="E113" s="96"/>
      <c r="F113" s="30">
        <f t="shared" ref="F113:K113" si="50">SUM(F109:F112)</f>
        <v>590000</v>
      </c>
      <c r="G113" s="31">
        <f t="shared" si="50"/>
        <v>100000</v>
      </c>
      <c r="H113" s="30">
        <f t="shared" si="50"/>
        <v>670000</v>
      </c>
      <c r="I113" s="31">
        <f t="shared" si="50"/>
        <v>23000</v>
      </c>
      <c r="J113" s="30">
        <f t="shared" si="50"/>
        <v>670000</v>
      </c>
      <c r="K113" s="31">
        <f t="shared" si="50"/>
        <v>3497.51</v>
      </c>
      <c r="L113" s="32">
        <f t="shared" si="48"/>
        <v>1.1355932203389831</v>
      </c>
      <c r="M113" s="33">
        <f>K113/G113</f>
        <v>3.4975100000000002E-2</v>
      </c>
      <c r="N113" s="32">
        <f t="shared" si="49"/>
        <v>1</v>
      </c>
      <c r="O113" s="59">
        <f>K113/I113</f>
        <v>0.15206565217391305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5"/>
    </row>
    <row r="114" spans="2:35" ht="15.75" x14ac:dyDescent="0.25">
      <c r="B114" s="83"/>
      <c r="C114" s="86"/>
      <c r="D114" s="97" t="s">
        <v>102</v>
      </c>
      <c r="E114" s="98"/>
      <c r="F114" s="99">
        <f>F113+G113</f>
        <v>690000</v>
      </c>
      <c r="G114" s="100"/>
      <c r="H114" s="99">
        <f>H113+I113</f>
        <v>693000</v>
      </c>
      <c r="I114" s="100"/>
      <c r="J114" s="99">
        <f>J113+K113</f>
        <v>673497.51</v>
      </c>
      <c r="K114" s="100"/>
      <c r="L114" s="101">
        <f t="shared" si="48"/>
        <v>0.97608334782608697</v>
      </c>
      <c r="M114" s="102"/>
      <c r="N114" s="101">
        <f t="shared" si="49"/>
        <v>0.97185787878787877</v>
      </c>
      <c r="O114" s="10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5"/>
    </row>
    <row r="115" spans="2:35" ht="15.75" x14ac:dyDescent="0.25">
      <c r="B115" s="129">
        <v>20</v>
      </c>
      <c r="C115" s="130" t="s">
        <v>55</v>
      </c>
      <c r="D115" s="57" t="s">
        <v>106</v>
      </c>
      <c r="E115" t="s">
        <v>4</v>
      </c>
      <c r="F115" s="4">
        <v>245700</v>
      </c>
      <c r="G115" s="10">
        <v>130000</v>
      </c>
      <c r="H115" s="4">
        <v>272055</v>
      </c>
      <c r="I115" s="12">
        <v>130000</v>
      </c>
      <c r="J115" s="4">
        <v>271037.58</v>
      </c>
      <c r="K115" s="12">
        <v>129646.95</v>
      </c>
      <c r="L115" s="7">
        <f t="shared" si="48"/>
        <v>1.1031240537240539</v>
      </c>
      <c r="M115" s="14">
        <f>K115/G115</f>
        <v>0.99728423076923078</v>
      </c>
      <c r="N115" s="7">
        <f t="shared" si="49"/>
        <v>0.99626024149528591</v>
      </c>
      <c r="O115" s="62">
        <f>K115/I115</f>
        <v>0.99728423076923078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5"/>
    </row>
    <row r="116" spans="2:35" ht="15.75" x14ac:dyDescent="0.25">
      <c r="B116" s="129"/>
      <c r="C116" s="130"/>
      <c r="D116" s="97" t="s">
        <v>102</v>
      </c>
      <c r="E116" s="98"/>
      <c r="F116" s="99">
        <f>F115+G115</f>
        <v>375700</v>
      </c>
      <c r="G116" s="100"/>
      <c r="H116" s="99">
        <f>H115+I115</f>
        <v>402055</v>
      </c>
      <c r="I116" s="100"/>
      <c r="J116" s="99">
        <f>J115+K115</f>
        <v>400684.53</v>
      </c>
      <c r="K116" s="100"/>
      <c r="L116" s="101">
        <f t="shared" ref="L116" si="51">J116/F116</f>
        <v>1.0665012776151186</v>
      </c>
      <c r="M116" s="102"/>
      <c r="N116" s="101">
        <f t="shared" ref="N116" si="52">J116/H116</f>
        <v>0.99659133700613112</v>
      </c>
      <c r="O116" s="10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5"/>
    </row>
    <row r="117" spans="2:35" ht="15.75" x14ac:dyDescent="0.25">
      <c r="B117" s="129">
        <v>22</v>
      </c>
      <c r="C117" s="130" t="s">
        <v>56</v>
      </c>
      <c r="D117" s="57" t="s">
        <v>202</v>
      </c>
      <c r="E117" t="s">
        <v>203</v>
      </c>
      <c r="F117" s="4">
        <v>437380</v>
      </c>
      <c r="G117" s="10">
        <v>10000</v>
      </c>
      <c r="H117" s="4">
        <v>507017.15</v>
      </c>
      <c r="I117" s="12">
        <v>10000</v>
      </c>
      <c r="J117" s="4">
        <v>471722.99</v>
      </c>
      <c r="K117" s="12">
        <v>9637.7999999999993</v>
      </c>
      <c r="L117" s="7">
        <f>J117/F117</f>
        <v>1.0785197997164937</v>
      </c>
      <c r="M117" s="14">
        <f>K117/G117</f>
        <v>0.96377999999999997</v>
      </c>
      <c r="N117" s="7">
        <f>J117/H117</f>
        <v>0.93038862689358726</v>
      </c>
      <c r="O117" s="62">
        <f>K117/I117</f>
        <v>0.96377999999999997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5"/>
    </row>
    <row r="118" spans="2:35" ht="15.75" x14ac:dyDescent="0.25">
      <c r="B118" s="129"/>
      <c r="C118" s="130"/>
      <c r="D118" s="97" t="s">
        <v>102</v>
      </c>
      <c r="E118" s="98"/>
      <c r="F118" s="99">
        <f>F117+G117</f>
        <v>447380</v>
      </c>
      <c r="G118" s="100"/>
      <c r="H118" s="99">
        <f>H117+I117</f>
        <v>517017.15</v>
      </c>
      <c r="I118" s="100"/>
      <c r="J118" s="99">
        <f>J117+K117</f>
        <v>481360.79</v>
      </c>
      <c r="K118" s="100"/>
      <c r="L118" s="101">
        <f t="shared" ref="L118" si="53">J118/F118</f>
        <v>1.0759550941034466</v>
      </c>
      <c r="M118" s="102"/>
      <c r="N118" s="101">
        <f t="shared" ref="N118" si="54">J118/H118</f>
        <v>0.93103447342123946</v>
      </c>
      <c r="O118" s="10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5"/>
    </row>
    <row r="119" spans="2:35" ht="15.75" x14ac:dyDescent="0.25">
      <c r="B119" s="131">
        <v>24</v>
      </c>
      <c r="C119" s="132" t="s">
        <v>57</v>
      </c>
      <c r="D119" s="57" t="s">
        <v>104</v>
      </c>
      <c r="E119" t="s">
        <v>204</v>
      </c>
      <c r="F119" s="4">
        <v>669000</v>
      </c>
      <c r="G119" s="10">
        <v>15000</v>
      </c>
      <c r="H119" s="4">
        <v>615500</v>
      </c>
      <c r="I119" s="12">
        <v>15000</v>
      </c>
      <c r="J119" s="4">
        <v>598458.92000000004</v>
      </c>
      <c r="K119" s="12">
        <v>14579.24</v>
      </c>
      <c r="L119" s="7">
        <f>J119/F119</f>
        <v>0.89455742899850532</v>
      </c>
      <c r="M119" s="14">
        <f>K119/G119</f>
        <v>0.97194933333333333</v>
      </c>
      <c r="N119" s="7">
        <f>J119/H119</f>
        <v>0.97231343623070676</v>
      </c>
      <c r="O119" s="62">
        <f>K119/I119</f>
        <v>0.97194933333333333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5"/>
    </row>
    <row r="120" spans="2:35" ht="15.75" x14ac:dyDescent="0.25">
      <c r="B120" s="131"/>
      <c r="C120" s="132"/>
      <c r="D120" s="97" t="s">
        <v>102</v>
      </c>
      <c r="E120" s="98"/>
      <c r="F120" s="99">
        <f>F119+G119</f>
        <v>684000</v>
      </c>
      <c r="G120" s="100"/>
      <c r="H120" s="99">
        <f>H119+I119</f>
        <v>630500</v>
      </c>
      <c r="I120" s="100"/>
      <c r="J120" s="99">
        <f>J119+K119</f>
        <v>613038.16</v>
      </c>
      <c r="K120" s="100"/>
      <c r="L120" s="101">
        <f t="shared" ref="L120" si="55">J120/F120</f>
        <v>0.896254619883041</v>
      </c>
      <c r="M120" s="102"/>
      <c r="N120" s="101">
        <f t="shared" ref="N120" si="56">J120/H120</f>
        <v>0.9723047739888977</v>
      </c>
      <c r="O120" s="10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5"/>
    </row>
    <row r="121" spans="2:35" ht="15.75" x14ac:dyDescent="0.25">
      <c r="B121" s="129">
        <v>26</v>
      </c>
      <c r="C121" s="130" t="s">
        <v>58</v>
      </c>
      <c r="D121" s="57" t="s">
        <v>106</v>
      </c>
      <c r="E121" t="s">
        <v>4</v>
      </c>
      <c r="F121" s="4">
        <v>249950</v>
      </c>
      <c r="G121" s="10">
        <v>3000</v>
      </c>
      <c r="H121" s="4">
        <v>251053.75</v>
      </c>
      <c r="I121" s="12">
        <v>1600</v>
      </c>
      <c r="J121" s="4">
        <v>238923.05</v>
      </c>
      <c r="K121" s="12">
        <v>1443.53</v>
      </c>
      <c r="L121" s="7">
        <f t="shared" ref="L121:M124" si="57">J121/F121</f>
        <v>0.95588337667533507</v>
      </c>
      <c r="M121" s="14">
        <f t="shared" si="57"/>
        <v>0.48117666666666664</v>
      </c>
      <c r="N121" s="7">
        <f t="shared" ref="N121:O124" si="58">J121/H121</f>
        <v>0.95168086515337846</v>
      </c>
      <c r="O121" s="62">
        <f t="shared" si="58"/>
        <v>0.90220624999999999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5"/>
    </row>
    <row r="122" spans="2:35" ht="15.75" x14ac:dyDescent="0.25">
      <c r="B122" s="129"/>
      <c r="C122" s="130"/>
      <c r="D122" s="57" t="s">
        <v>205</v>
      </c>
      <c r="E122" t="s">
        <v>206</v>
      </c>
      <c r="F122" s="4">
        <v>448800</v>
      </c>
      <c r="G122" s="10">
        <v>418760</v>
      </c>
      <c r="H122" s="4">
        <v>482200</v>
      </c>
      <c r="I122" s="12">
        <v>279760</v>
      </c>
      <c r="J122" s="4">
        <v>455156.52</v>
      </c>
      <c r="K122" s="12">
        <v>119352.81</v>
      </c>
      <c r="L122" s="7">
        <f t="shared" si="57"/>
        <v>1.0141633689839573</v>
      </c>
      <c r="M122" s="14">
        <f t="shared" si="57"/>
        <v>0.28501482949660906</v>
      </c>
      <c r="N122" s="7">
        <f t="shared" si="58"/>
        <v>0.94391646619659897</v>
      </c>
      <c r="O122" s="62">
        <f t="shared" si="58"/>
        <v>0.42662571489848439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5"/>
    </row>
    <row r="123" spans="2:35" ht="15.75" x14ac:dyDescent="0.25">
      <c r="B123" s="129"/>
      <c r="C123" s="130"/>
      <c r="D123" s="57" t="s">
        <v>207</v>
      </c>
      <c r="E123" t="s">
        <v>208</v>
      </c>
      <c r="F123" s="4">
        <v>834400</v>
      </c>
      <c r="G123" s="10">
        <v>19340</v>
      </c>
      <c r="H123" s="4">
        <v>846245</v>
      </c>
      <c r="I123" s="12">
        <v>15950</v>
      </c>
      <c r="J123" s="4">
        <v>814057.25</v>
      </c>
      <c r="K123" s="12">
        <v>9957.42</v>
      </c>
      <c r="L123" s="7">
        <f t="shared" si="57"/>
        <v>0.9756199065196548</v>
      </c>
      <c r="M123" s="14">
        <f t="shared" si="57"/>
        <v>0.51486142709410554</v>
      </c>
      <c r="N123" s="7">
        <f t="shared" si="58"/>
        <v>0.9619640293295677</v>
      </c>
      <c r="O123" s="62">
        <f t="shared" si="58"/>
        <v>0.62428965517241375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5"/>
    </row>
    <row r="124" spans="2:35" ht="15.75" x14ac:dyDescent="0.25">
      <c r="B124" s="129"/>
      <c r="C124" s="130"/>
      <c r="D124" s="57" t="s">
        <v>209</v>
      </c>
      <c r="E124" t="s">
        <v>59</v>
      </c>
      <c r="F124" s="4">
        <v>499110</v>
      </c>
      <c r="G124" s="10">
        <v>480000</v>
      </c>
      <c r="H124" s="4">
        <v>444812</v>
      </c>
      <c r="I124" s="12">
        <v>293611</v>
      </c>
      <c r="J124" s="4">
        <v>413852.74</v>
      </c>
      <c r="K124" s="12">
        <v>71661.149999999994</v>
      </c>
      <c r="L124" s="7">
        <f t="shared" si="57"/>
        <v>0.82918142293282038</v>
      </c>
      <c r="M124" s="14">
        <f t="shared" si="57"/>
        <v>0.14929406249999999</v>
      </c>
      <c r="N124" s="7">
        <f t="shared" si="58"/>
        <v>0.93039922484105642</v>
      </c>
      <c r="O124" s="62">
        <f t="shared" si="58"/>
        <v>0.24406834212614648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5"/>
    </row>
    <row r="125" spans="2:35" ht="15.75" x14ac:dyDescent="0.25">
      <c r="B125" s="129"/>
      <c r="C125" s="130"/>
      <c r="D125" s="57" t="s">
        <v>210</v>
      </c>
      <c r="E125" t="s">
        <v>20</v>
      </c>
      <c r="F125" s="4">
        <v>40000</v>
      </c>
      <c r="G125" s="10">
        <v>529747</v>
      </c>
      <c r="H125" s="4">
        <v>16000</v>
      </c>
      <c r="I125" s="12">
        <v>79747</v>
      </c>
      <c r="J125" s="4">
        <v>10820.12</v>
      </c>
      <c r="K125" s="12">
        <v>20346.439999999999</v>
      </c>
      <c r="L125" s="7">
        <f t="shared" ref="L125:M132" si="59">J125/F125</f>
        <v>0.27050299999999999</v>
      </c>
      <c r="M125" s="14">
        <f t="shared" si="59"/>
        <v>3.8407843744277928E-2</v>
      </c>
      <c r="N125" s="7">
        <f t="shared" ref="N125:O132" si="60">J125/H125</f>
        <v>0.67625750000000007</v>
      </c>
      <c r="O125" s="62">
        <f t="shared" si="60"/>
        <v>0.2551373719387563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5"/>
    </row>
    <row r="126" spans="2:35" ht="15.75" x14ac:dyDescent="0.25">
      <c r="B126" s="129"/>
      <c r="C126" s="130"/>
      <c r="D126" s="95" t="s">
        <v>101</v>
      </c>
      <c r="E126" s="96"/>
      <c r="F126" s="30">
        <f t="shared" ref="F126:K126" si="61">SUM(F121:F125)</f>
        <v>2072260</v>
      </c>
      <c r="G126" s="31">
        <f t="shared" si="61"/>
        <v>1450847</v>
      </c>
      <c r="H126" s="30">
        <f t="shared" si="61"/>
        <v>2040310.75</v>
      </c>
      <c r="I126" s="31">
        <f t="shared" si="61"/>
        <v>670668</v>
      </c>
      <c r="J126" s="30">
        <f t="shared" si="61"/>
        <v>1932809.6800000002</v>
      </c>
      <c r="K126" s="31">
        <f t="shared" si="61"/>
        <v>222761.34999999998</v>
      </c>
      <c r="L126" s="32">
        <f>J126/F126</f>
        <v>0.93270616621466429</v>
      </c>
      <c r="M126" s="33">
        <f>K126/G126</f>
        <v>0.15353882938724758</v>
      </c>
      <c r="N126" s="32">
        <f>J126/H126</f>
        <v>0.94731142302710514</v>
      </c>
      <c r="O126" s="59">
        <f>K126/I126</f>
        <v>0.33214846988375762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5"/>
    </row>
    <row r="127" spans="2:35" ht="15.75" x14ac:dyDescent="0.25">
      <c r="B127" s="129"/>
      <c r="C127" s="130"/>
      <c r="D127" s="97" t="s">
        <v>102</v>
      </c>
      <c r="E127" s="98"/>
      <c r="F127" s="99">
        <f>F126+G126</f>
        <v>3523107</v>
      </c>
      <c r="G127" s="100"/>
      <c r="H127" s="99">
        <f>H126+I126</f>
        <v>2710978.75</v>
      </c>
      <c r="I127" s="100"/>
      <c r="J127" s="99">
        <f>J126+K126</f>
        <v>2155571.0300000003</v>
      </c>
      <c r="K127" s="100"/>
      <c r="L127" s="101">
        <f>J127/F127</f>
        <v>0.61183808212467017</v>
      </c>
      <c r="M127" s="102"/>
      <c r="N127" s="101">
        <f>J127/H127</f>
        <v>0.7951264944441192</v>
      </c>
      <c r="O127" s="10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5"/>
    </row>
    <row r="128" spans="2:35" ht="15.75" x14ac:dyDescent="0.25">
      <c r="B128" s="131">
        <v>28</v>
      </c>
      <c r="C128" s="132" t="s">
        <v>60</v>
      </c>
      <c r="D128" s="57" t="s">
        <v>106</v>
      </c>
      <c r="E128" t="s">
        <v>4</v>
      </c>
      <c r="F128" s="4">
        <v>3157800</v>
      </c>
      <c r="G128" s="10">
        <v>130000</v>
      </c>
      <c r="H128" s="4">
        <v>3463127.3</v>
      </c>
      <c r="I128" s="12">
        <v>130000</v>
      </c>
      <c r="J128" s="4">
        <v>3420834.95</v>
      </c>
      <c r="K128" s="12">
        <v>123260.93</v>
      </c>
      <c r="L128" s="7">
        <f t="shared" si="59"/>
        <v>1.0832968997403256</v>
      </c>
      <c r="M128" s="14">
        <f t="shared" si="59"/>
        <v>0.94816099999999992</v>
      </c>
      <c r="N128" s="7">
        <f t="shared" si="60"/>
        <v>0.98778781536560911</v>
      </c>
      <c r="O128" s="62">
        <f t="shared" si="60"/>
        <v>0.94816099999999992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5"/>
    </row>
    <row r="129" spans="2:35" ht="15.75" x14ac:dyDescent="0.25">
      <c r="B129" s="131"/>
      <c r="C129" s="132"/>
      <c r="D129" s="97" t="s">
        <v>102</v>
      </c>
      <c r="E129" s="98"/>
      <c r="F129" s="99">
        <f>F128+G128</f>
        <v>3287800</v>
      </c>
      <c r="G129" s="100"/>
      <c r="H129" s="99">
        <f>H128+I128</f>
        <v>3593127.3</v>
      </c>
      <c r="I129" s="100"/>
      <c r="J129" s="99">
        <f>J128+K128</f>
        <v>3544095.8800000004</v>
      </c>
      <c r="K129" s="100"/>
      <c r="L129" s="101">
        <f t="shared" si="59"/>
        <v>1.0779536103169294</v>
      </c>
      <c r="M129" s="102"/>
      <c r="N129" s="101">
        <f t="shared" si="60"/>
        <v>0.98635410996988626</v>
      </c>
      <c r="O129" s="10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5"/>
    </row>
    <row r="130" spans="2:35" ht="15.75" x14ac:dyDescent="0.25">
      <c r="B130" s="129">
        <v>29</v>
      </c>
      <c r="C130" s="130" t="s">
        <v>61</v>
      </c>
      <c r="D130" s="57" t="s">
        <v>106</v>
      </c>
      <c r="E130" t="s">
        <v>4</v>
      </c>
      <c r="F130" s="4">
        <v>366059</v>
      </c>
      <c r="G130" s="10">
        <v>15000</v>
      </c>
      <c r="H130" s="4">
        <v>345488.69</v>
      </c>
      <c r="I130" s="12">
        <v>14383</v>
      </c>
      <c r="J130" s="4">
        <v>308567.76</v>
      </c>
      <c r="K130" s="12">
        <v>14381.39</v>
      </c>
      <c r="L130" s="7">
        <f t="shared" si="59"/>
        <v>0.84294542683010121</v>
      </c>
      <c r="M130" s="14">
        <f t="shared" si="59"/>
        <v>0.9587593333333333</v>
      </c>
      <c r="N130" s="7">
        <f t="shared" si="60"/>
        <v>0.89313418624499696</v>
      </c>
      <c r="O130" s="62">
        <f t="shared" si="60"/>
        <v>0.99988806229576577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5"/>
    </row>
    <row r="131" spans="2:35" ht="15.75" x14ac:dyDescent="0.25">
      <c r="B131" s="129"/>
      <c r="C131" s="130"/>
      <c r="D131" s="57" t="s">
        <v>135</v>
      </c>
      <c r="E131" t="s">
        <v>211</v>
      </c>
      <c r="F131" s="4">
        <v>16800</v>
      </c>
      <c r="G131" s="10">
        <v>0</v>
      </c>
      <c r="H131" s="4">
        <v>16900</v>
      </c>
      <c r="I131" s="12">
        <v>0</v>
      </c>
      <c r="J131" s="4">
        <v>12858.55</v>
      </c>
      <c r="K131" s="12">
        <v>0</v>
      </c>
      <c r="L131" s="7">
        <f t="shared" si="59"/>
        <v>0.76538988095238092</v>
      </c>
      <c r="M131" s="14" t="s">
        <v>103</v>
      </c>
      <c r="N131" s="7">
        <f t="shared" si="60"/>
        <v>0.76086094674556204</v>
      </c>
      <c r="O131" s="62" t="s">
        <v>103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5"/>
    </row>
    <row r="132" spans="2:35" ht="15.75" x14ac:dyDescent="0.25">
      <c r="B132" s="129"/>
      <c r="C132" s="130"/>
      <c r="D132" s="57" t="s">
        <v>174</v>
      </c>
      <c r="E132" t="s">
        <v>40</v>
      </c>
      <c r="F132" s="4">
        <v>4201600</v>
      </c>
      <c r="G132" s="10">
        <v>368000</v>
      </c>
      <c r="H132" s="4">
        <v>4209331.26</v>
      </c>
      <c r="I132" s="12">
        <v>323617</v>
      </c>
      <c r="J132" s="4">
        <v>4114928.78</v>
      </c>
      <c r="K132" s="12">
        <v>283921.49</v>
      </c>
      <c r="L132" s="7">
        <f t="shared" si="59"/>
        <v>0.97937185357958867</v>
      </c>
      <c r="M132" s="14">
        <f t="shared" si="59"/>
        <v>0.77152578804347827</v>
      </c>
      <c r="N132" s="7">
        <f t="shared" si="60"/>
        <v>0.97757304565286218</v>
      </c>
      <c r="O132" s="62">
        <f t="shared" si="60"/>
        <v>0.8773379952227478</v>
      </c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5"/>
    </row>
    <row r="133" spans="2:35" ht="15.75" x14ac:dyDescent="0.25">
      <c r="B133" s="129"/>
      <c r="C133" s="130"/>
      <c r="D133" s="95" t="s">
        <v>101</v>
      </c>
      <c r="E133" s="96"/>
      <c r="F133" s="30">
        <f>SUM(F130:F132)</f>
        <v>4584459</v>
      </c>
      <c r="G133" s="31">
        <f t="shared" ref="G133:J133" si="62">SUM(G130:G132)</f>
        <v>383000</v>
      </c>
      <c r="H133" s="30">
        <f t="shared" si="62"/>
        <v>4571719.95</v>
      </c>
      <c r="I133" s="31">
        <f t="shared" si="62"/>
        <v>338000</v>
      </c>
      <c r="J133" s="30">
        <f t="shared" si="62"/>
        <v>4436355.09</v>
      </c>
      <c r="K133" s="31">
        <f>SUM(K130:K132)</f>
        <v>298302.88</v>
      </c>
      <c r="L133" s="32">
        <f>J133/F133</f>
        <v>0.96769435390304503</v>
      </c>
      <c r="M133" s="33">
        <f>K133/G133</f>
        <v>0.77885869451697132</v>
      </c>
      <c r="N133" s="32">
        <f>J133/H133</f>
        <v>0.97039082413611089</v>
      </c>
      <c r="O133" s="59">
        <f>K133/I133</f>
        <v>0.88255289940828408</v>
      </c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5"/>
    </row>
    <row r="134" spans="2:35" ht="15.75" x14ac:dyDescent="0.25">
      <c r="B134" s="129"/>
      <c r="C134" s="130"/>
      <c r="D134" s="97" t="s">
        <v>102</v>
      </c>
      <c r="E134" s="98"/>
      <c r="F134" s="99">
        <f>F133+G133</f>
        <v>4967459</v>
      </c>
      <c r="G134" s="100"/>
      <c r="H134" s="99">
        <f>H133+I133</f>
        <v>4909719.95</v>
      </c>
      <c r="I134" s="100"/>
      <c r="J134" s="99">
        <f>J133+K133</f>
        <v>4734657.97</v>
      </c>
      <c r="K134" s="100"/>
      <c r="L134" s="101">
        <f>J134/F134</f>
        <v>0.95313478581302835</v>
      </c>
      <c r="M134" s="102"/>
      <c r="N134" s="101">
        <f>J134/H134</f>
        <v>0.964343795209745</v>
      </c>
      <c r="O134" s="10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5"/>
    </row>
    <row r="135" spans="2:35" ht="15.75" x14ac:dyDescent="0.25">
      <c r="B135" s="131">
        <v>30</v>
      </c>
      <c r="C135" s="132" t="s">
        <v>62</v>
      </c>
      <c r="D135" s="57" t="s">
        <v>212</v>
      </c>
      <c r="E135" t="s">
        <v>213</v>
      </c>
      <c r="F135" s="4">
        <v>209300</v>
      </c>
      <c r="G135" s="10">
        <v>35000</v>
      </c>
      <c r="H135" s="4">
        <v>270346.40000000002</v>
      </c>
      <c r="I135" s="12">
        <v>36500</v>
      </c>
      <c r="J135" s="4">
        <v>266587.65999999997</v>
      </c>
      <c r="K135" s="12">
        <v>38837.519999999997</v>
      </c>
      <c r="L135" s="7">
        <f>J135/F135</f>
        <v>1.2737107501194456</v>
      </c>
      <c r="M135" s="14">
        <f>K135/G135</f>
        <v>1.1096434285714285</v>
      </c>
      <c r="N135" s="7">
        <f>J135/H135</f>
        <v>0.98609657831581987</v>
      </c>
      <c r="O135" s="62">
        <f>K135/I135</f>
        <v>1.0640416438356164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5"/>
    </row>
    <row r="136" spans="2:35" ht="15.75" x14ac:dyDescent="0.25">
      <c r="B136" s="131"/>
      <c r="C136" s="132"/>
      <c r="D136" s="97" t="s">
        <v>102</v>
      </c>
      <c r="E136" s="98"/>
      <c r="F136" s="99">
        <f>F135+G135</f>
        <v>244300</v>
      </c>
      <c r="G136" s="100"/>
      <c r="H136" s="99">
        <f>H135+I135</f>
        <v>306846.40000000002</v>
      </c>
      <c r="I136" s="100"/>
      <c r="J136" s="99">
        <f>J135+K135</f>
        <v>305425.18</v>
      </c>
      <c r="K136" s="100"/>
      <c r="L136" s="101">
        <f t="shared" ref="L136" si="63">J136/F136</f>
        <v>1.2502054031927956</v>
      </c>
      <c r="M136" s="102"/>
      <c r="N136" s="101">
        <f t="shared" ref="N136" si="64">J136/H136</f>
        <v>0.99536830153457878</v>
      </c>
      <c r="O136" s="10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5"/>
    </row>
    <row r="137" spans="2:35" ht="15.75" x14ac:dyDescent="0.25">
      <c r="B137" s="131">
        <v>31</v>
      </c>
      <c r="C137" s="132" t="s">
        <v>63</v>
      </c>
      <c r="D137" s="57" t="s">
        <v>214</v>
      </c>
      <c r="E137" t="s">
        <v>215</v>
      </c>
      <c r="F137" s="4">
        <v>82469</v>
      </c>
      <c r="G137" s="10">
        <v>5000</v>
      </c>
      <c r="H137" s="4">
        <v>82569</v>
      </c>
      <c r="I137" s="12">
        <v>5000</v>
      </c>
      <c r="J137" s="4">
        <v>75647.34</v>
      </c>
      <c r="K137" s="12">
        <v>3324.07</v>
      </c>
      <c r="L137" s="7">
        <f>J137/F137</f>
        <v>0.91728213025500482</v>
      </c>
      <c r="M137" s="14">
        <f>K137/G137</f>
        <v>0.66481400000000002</v>
      </c>
      <c r="N137" s="7">
        <f>J137/H137</f>
        <v>0.91617120226719462</v>
      </c>
      <c r="O137" s="62">
        <f>K137/I137</f>
        <v>0.66481400000000002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5"/>
    </row>
    <row r="138" spans="2:35" ht="15.75" x14ac:dyDescent="0.25">
      <c r="B138" s="131"/>
      <c r="C138" s="132"/>
      <c r="D138" s="97" t="s">
        <v>102</v>
      </c>
      <c r="E138" s="98"/>
      <c r="F138" s="99">
        <f>F137+G137</f>
        <v>87469</v>
      </c>
      <c r="G138" s="100"/>
      <c r="H138" s="99">
        <f>H137+I137</f>
        <v>87569</v>
      </c>
      <c r="I138" s="100"/>
      <c r="J138" s="99">
        <f>J137+K137</f>
        <v>78971.41</v>
      </c>
      <c r="K138" s="100"/>
      <c r="L138" s="101">
        <f t="shared" ref="L138" si="65">J138/F138</f>
        <v>0.9028502669517201</v>
      </c>
      <c r="M138" s="102"/>
      <c r="N138" s="101">
        <f t="shared" ref="N138" si="66">J138/H138</f>
        <v>0.90181925110484307</v>
      </c>
      <c r="O138" s="10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5"/>
    </row>
    <row r="139" spans="2:35" ht="15.75" x14ac:dyDescent="0.25">
      <c r="B139" s="131">
        <v>35</v>
      </c>
      <c r="C139" s="132" t="s">
        <v>64</v>
      </c>
      <c r="D139" s="57" t="s">
        <v>106</v>
      </c>
      <c r="E139" t="s">
        <v>216</v>
      </c>
      <c r="F139" s="4">
        <v>204083</v>
      </c>
      <c r="G139" s="10">
        <v>10000</v>
      </c>
      <c r="H139" s="4">
        <v>206993.73</v>
      </c>
      <c r="I139" s="12">
        <v>10000</v>
      </c>
      <c r="J139" s="4">
        <v>199959.9</v>
      </c>
      <c r="K139" s="12">
        <v>0</v>
      </c>
      <c r="L139" s="7">
        <f>J139/F139</f>
        <v>0.97979694536046602</v>
      </c>
      <c r="M139" s="14">
        <f>K139/G139</f>
        <v>0</v>
      </c>
      <c r="N139" s="7">
        <f>J139/H139</f>
        <v>0.96601911565147403</v>
      </c>
      <c r="O139" s="62">
        <f>K139/I139</f>
        <v>0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5"/>
    </row>
    <row r="140" spans="2:35" ht="15.75" x14ac:dyDescent="0.25">
      <c r="B140" s="131"/>
      <c r="C140" s="132"/>
      <c r="D140" s="97" t="s">
        <v>102</v>
      </c>
      <c r="E140" s="98"/>
      <c r="F140" s="99">
        <f>F139+G139</f>
        <v>214083</v>
      </c>
      <c r="G140" s="100"/>
      <c r="H140" s="99">
        <f>H139+I139</f>
        <v>216993.73</v>
      </c>
      <c r="I140" s="100"/>
      <c r="J140" s="99">
        <f>J139+K139</f>
        <v>199959.9</v>
      </c>
      <c r="K140" s="100"/>
      <c r="L140" s="101">
        <f>J140/F140</f>
        <v>0.93402979218340543</v>
      </c>
      <c r="M140" s="102"/>
      <c r="N140" s="101">
        <f t="shared" ref="N140" si="67">J140/H140</f>
        <v>0.92150081940155593</v>
      </c>
      <c r="O140" s="10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5"/>
    </row>
    <row r="141" spans="2:35" ht="15.75" x14ac:dyDescent="0.25">
      <c r="B141" s="131">
        <v>40</v>
      </c>
      <c r="C141" s="130" t="s">
        <v>65</v>
      </c>
      <c r="D141" s="57" t="s">
        <v>106</v>
      </c>
      <c r="E141" t="s">
        <v>217</v>
      </c>
      <c r="F141" s="4">
        <v>345600</v>
      </c>
      <c r="G141" s="10">
        <v>0</v>
      </c>
      <c r="H141" s="4">
        <v>345600</v>
      </c>
      <c r="I141" s="12">
        <v>0</v>
      </c>
      <c r="J141" s="4">
        <v>345600</v>
      </c>
      <c r="K141" s="12">
        <v>0</v>
      </c>
      <c r="L141" s="7">
        <f t="shared" ref="L141:L143" si="68">J141/F141</f>
        <v>1</v>
      </c>
      <c r="M141" s="14" t="s">
        <v>103</v>
      </c>
      <c r="N141" s="7">
        <f t="shared" ref="N141:N143" si="69">J141/H141</f>
        <v>1</v>
      </c>
      <c r="O141" s="62" t="s">
        <v>103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5"/>
    </row>
    <row r="142" spans="2:35" ht="15.75" x14ac:dyDescent="0.25">
      <c r="B142" s="131"/>
      <c r="C142" s="130"/>
      <c r="D142" s="57" t="s">
        <v>104</v>
      </c>
      <c r="E142" t="s">
        <v>218</v>
      </c>
      <c r="F142" s="4">
        <v>8000</v>
      </c>
      <c r="G142" s="10">
        <v>0</v>
      </c>
      <c r="H142" s="4">
        <v>8000</v>
      </c>
      <c r="I142" s="12">
        <v>0</v>
      </c>
      <c r="J142" s="4">
        <v>5333.33</v>
      </c>
      <c r="K142" s="12">
        <v>0</v>
      </c>
      <c r="L142" s="7">
        <f t="shared" si="68"/>
        <v>0.66666625000000002</v>
      </c>
      <c r="M142" s="14" t="s">
        <v>103</v>
      </c>
      <c r="N142" s="7">
        <f t="shared" si="69"/>
        <v>0.66666625000000002</v>
      </c>
      <c r="O142" s="62" t="s">
        <v>103</v>
      </c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5"/>
    </row>
    <row r="143" spans="2:35" ht="15.75" x14ac:dyDescent="0.25">
      <c r="B143" s="131"/>
      <c r="C143" s="130"/>
      <c r="D143" s="57" t="s">
        <v>133</v>
      </c>
      <c r="E143" t="s">
        <v>219</v>
      </c>
      <c r="F143" s="4">
        <v>2200</v>
      </c>
      <c r="G143" s="10">
        <v>0</v>
      </c>
      <c r="H143" s="4">
        <v>2200</v>
      </c>
      <c r="I143" s="12">
        <v>0</v>
      </c>
      <c r="J143" s="4">
        <v>2200</v>
      </c>
      <c r="K143" s="12">
        <v>0</v>
      </c>
      <c r="L143" s="7">
        <f t="shared" si="68"/>
        <v>1</v>
      </c>
      <c r="M143" s="14" t="s">
        <v>103</v>
      </c>
      <c r="N143" s="7">
        <f t="shared" si="69"/>
        <v>1</v>
      </c>
      <c r="O143" s="62" t="s">
        <v>103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5"/>
    </row>
    <row r="144" spans="2:35" ht="15.75" x14ac:dyDescent="0.25">
      <c r="B144" s="131"/>
      <c r="C144" s="130"/>
      <c r="D144" s="95" t="s">
        <v>101</v>
      </c>
      <c r="E144" s="96"/>
      <c r="F144" s="30">
        <f>SUM(F141:F143)</f>
        <v>355800</v>
      </c>
      <c r="G144" s="31">
        <f t="shared" ref="G144" si="70">SUM(G141:G143)</f>
        <v>0</v>
      </c>
      <c r="H144" s="30">
        <f>SUM(H141:H143)</f>
        <v>355800</v>
      </c>
      <c r="I144" s="31">
        <f t="shared" ref="I144" si="71">SUM(I141:I143)</f>
        <v>0</v>
      </c>
      <c r="J144" s="30">
        <f>SUM(J141:J143)</f>
        <v>353133.33</v>
      </c>
      <c r="K144" s="31">
        <f>SUM(K141:K143)</f>
        <v>0</v>
      </c>
      <c r="L144" s="32">
        <f t="shared" ref="L144:L151" si="72">J144/F144</f>
        <v>0.99250514333895457</v>
      </c>
      <c r="M144" s="33" t="s">
        <v>103</v>
      </c>
      <c r="N144" s="32">
        <f>J144/H144</f>
        <v>0.99250514333895457</v>
      </c>
      <c r="O144" s="59" t="s">
        <v>103</v>
      </c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5"/>
    </row>
    <row r="145" spans="2:35" ht="15.75" x14ac:dyDescent="0.25">
      <c r="B145" s="131"/>
      <c r="C145" s="130"/>
      <c r="D145" s="97" t="s">
        <v>102</v>
      </c>
      <c r="E145" s="98"/>
      <c r="F145" s="99">
        <f>F144+G144</f>
        <v>355800</v>
      </c>
      <c r="G145" s="100"/>
      <c r="H145" s="99">
        <f>H144+I144</f>
        <v>355800</v>
      </c>
      <c r="I145" s="100"/>
      <c r="J145" s="99">
        <f>J144+K144</f>
        <v>353133.33</v>
      </c>
      <c r="K145" s="100"/>
      <c r="L145" s="101">
        <f t="shared" si="72"/>
        <v>0.99250514333895457</v>
      </c>
      <c r="M145" s="102"/>
      <c r="N145" s="101">
        <f>J145/H145</f>
        <v>0.99250514333895457</v>
      </c>
      <c r="O145" s="10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5"/>
    </row>
    <row r="146" spans="2:35" ht="29.25" customHeight="1" x14ac:dyDescent="0.25">
      <c r="B146" s="129">
        <v>41</v>
      </c>
      <c r="C146" s="130" t="s">
        <v>66</v>
      </c>
      <c r="D146" s="57" t="s">
        <v>220</v>
      </c>
      <c r="E146" t="s">
        <v>67</v>
      </c>
      <c r="F146" s="4">
        <v>1351063</v>
      </c>
      <c r="G146" s="10">
        <v>550000</v>
      </c>
      <c r="H146" s="4">
        <v>1042547.28</v>
      </c>
      <c r="I146" s="12">
        <v>268000</v>
      </c>
      <c r="J146" s="4">
        <v>974704.89</v>
      </c>
      <c r="K146" s="12">
        <v>249395.37</v>
      </c>
      <c r="L146" s="7">
        <f t="shared" si="72"/>
        <v>0.72143555851947694</v>
      </c>
      <c r="M146" s="14">
        <f>K146/G146</f>
        <v>0.45344612727272726</v>
      </c>
      <c r="N146" s="7">
        <f>J146/H146</f>
        <v>0.93492631816180072</v>
      </c>
      <c r="O146" s="62">
        <f>K146/I146</f>
        <v>0.93057973880597011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5"/>
    </row>
    <row r="147" spans="2:35" ht="19.5" customHeight="1" x14ac:dyDescent="0.25">
      <c r="B147" s="129"/>
      <c r="C147" s="130"/>
      <c r="D147" s="97" t="s">
        <v>102</v>
      </c>
      <c r="E147" s="98"/>
      <c r="F147" s="99">
        <f>F146+G146</f>
        <v>1901063</v>
      </c>
      <c r="G147" s="100"/>
      <c r="H147" s="99">
        <f>H146+I146</f>
        <v>1310547.28</v>
      </c>
      <c r="I147" s="100"/>
      <c r="J147" s="99">
        <f>J146+K146</f>
        <v>1224100.26</v>
      </c>
      <c r="K147" s="100"/>
      <c r="L147" s="101">
        <f t="shared" si="72"/>
        <v>0.64390304792634434</v>
      </c>
      <c r="M147" s="102"/>
      <c r="N147" s="101">
        <f t="shared" ref="N147" si="73">J147/H147</f>
        <v>0.93403746563038914</v>
      </c>
      <c r="O147" s="10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5"/>
    </row>
    <row r="148" spans="2:35" ht="15.75" x14ac:dyDescent="0.25">
      <c r="B148" s="129">
        <v>50</v>
      </c>
      <c r="C148" s="130" t="s">
        <v>68</v>
      </c>
      <c r="D148" s="57" t="s">
        <v>221</v>
      </c>
      <c r="E148" t="s">
        <v>222</v>
      </c>
      <c r="F148" s="4">
        <v>932500</v>
      </c>
      <c r="G148" s="10">
        <v>250000</v>
      </c>
      <c r="H148" s="4">
        <v>782910</v>
      </c>
      <c r="I148" s="12">
        <v>203000</v>
      </c>
      <c r="J148" s="4">
        <v>759205.22</v>
      </c>
      <c r="K148" s="12">
        <v>203521.86</v>
      </c>
      <c r="L148" s="7">
        <f t="shared" si="72"/>
        <v>0.8141610938337801</v>
      </c>
      <c r="M148" s="14">
        <f>K148/G148</f>
        <v>0.81408744</v>
      </c>
      <c r="N148" s="7">
        <f>J148/H148</f>
        <v>0.9697222158357921</v>
      </c>
      <c r="O148" s="62">
        <f>K148/I148</f>
        <v>1.0025707389162561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5"/>
    </row>
    <row r="149" spans="2:35" ht="15.75" x14ac:dyDescent="0.25">
      <c r="B149" s="129"/>
      <c r="C149" s="130"/>
      <c r="D149" s="97" t="s">
        <v>102</v>
      </c>
      <c r="E149" s="98"/>
      <c r="F149" s="99">
        <f>F148+G148</f>
        <v>1182500</v>
      </c>
      <c r="G149" s="100"/>
      <c r="H149" s="99">
        <f>H148+I148</f>
        <v>985910</v>
      </c>
      <c r="I149" s="100"/>
      <c r="J149" s="99">
        <f>J148+K148</f>
        <v>962727.08</v>
      </c>
      <c r="K149" s="100"/>
      <c r="L149" s="101">
        <f t="shared" si="72"/>
        <v>0.81414552219873149</v>
      </c>
      <c r="M149" s="102"/>
      <c r="N149" s="101">
        <f t="shared" ref="N149" si="74">J149/H149</f>
        <v>0.97648576442068746</v>
      </c>
      <c r="O149" s="10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5"/>
    </row>
    <row r="150" spans="2:35" ht="15.75" x14ac:dyDescent="0.25">
      <c r="B150" s="129">
        <v>55</v>
      </c>
      <c r="C150" s="130" t="s">
        <v>69</v>
      </c>
      <c r="D150" s="57" t="s">
        <v>223</v>
      </c>
      <c r="E150" t="s">
        <v>224</v>
      </c>
      <c r="F150" s="4">
        <v>461671</v>
      </c>
      <c r="G150" s="10">
        <v>8000</v>
      </c>
      <c r="H150" s="4">
        <v>465736.44</v>
      </c>
      <c r="I150" s="12">
        <v>8000</v>
      </c>
      <c r="J150" s="4">
        <v>461362.6</v>
      </c>
      <c r="K150" s="12">
        <v>1239.0999999999999</v>
      </c>
      <c r="L150" s="7">
        <f t="shared" si="72"/>
        <v>0.99933199182967958</v>
      </c>
      <c r="M150" s="14">
        <f>K150/G150</f>
        <v>0.15488749999999998</v>
      </c>
      <c r="N150" s="7">
        <f>J150/H150</f>
        <v>0.99060876576460277</v>
      </c>
      <c r="O150" s="62">
        <f>K150/I150</f>
        <v>0.15488749999999998</v>
      </c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5"/>
    </row>
    <row r="151" spans="2:35" ht="15.75" x14ac:dyDescent="0.25">
      <c r="B151" s="129"/>
      <c r="C151" s="130"/>
      <c r="D151" s="97" t="s">
        <v>102</v>
      </c>
      <c r="E151" s="98"/>
      <c r="F151" s="99">
        <f>F150+G150</f>
        <v>469671</v>
      </c>
      <c r="G151" s="100"/>
      <c r="H151" s="99">
        <f>H150+I150</f>
        <v>473736.44</v>
      </c>
      <c r="I151" s="100"/>
      <c r="J151" s="99">
        <f>J150+K150</f>
        <v>462601.69999999995</v>
      </c>
      <c r="K151" s="100"/>
      <c r="L151" s="101">
        <f t="shared" si="72"/>
        <v>0.98494840005024786</v>
      </c>
      <c r="M151" s="102"/>
      <c r="N151" s="101">
        <f t="shared" ref="N151" si="75">J151/H151</f>
        <v>0.97649591827894844</v>
      </c>
      <c r="O151" s="10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5"/>
    </row>
    <row r="152" spans="2:35" ht="15.75" x14ac:dyDescent="0.25">
      <c r="B152" s="131">
        <v>56</v>
      </c>
      <c r="C152" s="132" t="s">
        <v>70</v>
      </c>
      <c r="D152" s="57" t="s">
        <v>110</v>
      </c>
      <c r="E152" t="s">
        <v>225</v>
      </c>
      <c r="F152" s="4">
        <v>0</v>
      </c>
      <c r="G152" s="10">
        <v>1000000</v>
      </c>
      <c r="H152" s="4">
        <v>0</v>
      </c>
      <c r="I152" s="12">
        <v>1930000</v>
      </c>
      <c r="J152" s="4">
        <v>0</v>
      </c>
      <c r="K152" s="12">
        <v>1852220.76</v>
      </c>
      <c r="L152" s="7"/>
      <c r="M152" s="14">
        <f>K152/G152</f>
        <v>1.85222076</v>
      </c>
      <c r="N152" s="7"/>
      <c r="O152" s="62">
        <f>K152/I152</f>
        <v>0.95969987564766834</v>
      </c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5"/>
    </row>
    <row r="153" spans="2:35" ht="15.75" x14ac:dyDescent="0.25">
      <c r="B153" s="131"/>
      <c r="C153" s="132"/>
      <c r="D153" s="57" t="s">
        <v>226</v>
      </c>
      <c r="E153" t="s">
        <v>71</v>
      </c>
      <c r="F153" s="4">
        <v>0</v>
      </c>
      <c r="G153" s="10">
        <v>11050000</v>
      </c>
      <c r="H153" s="4">
        <v>0</v>
      </c>
      <c r="I153" s="12">
        <v>14448254.940000001</v>
      </c>
      <c r="J153" s="4">
        <v>0</v>
      </c>
      <c r="K153" s="12">
        <v>13625686.949999999</v>
      </c>
      <c r="L153" s="7"/>
      <c r="M153" s="14">
        <f t="shared" ref="M153:M155" si="76">K153/G153</f>
        <v>1.2330938416289592</v>
      </c>
      <c r="N153" s="7"/>
      <c r="O153" s="62">
        <f>K153/I153</f>
        <v>0.94306800416964387</v>
      </c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5"/>
    </row>
    <row r="154" spans="2:35" ht="15.75" x14ac:dyDescent="0.25">
      <c r="B154" s="131"/>
      <c r="C154" s="132"/>
      <c r="D154" s="57" t="s">
        <v>210</v>
      </c>
      <c r="E154" t="s">
        <v>227</v>
      </c>
      <c r="F154" s="4">
        <v>0</v>
      </c>
      <c r="G154" s="10">
        <v>4500000</v>
      </c>
      <c r="H154" s="4">
        <v>0</v>
      </c>
      <c r="I154" s="12">
        <v>4470000</v>
      </c>
      <c r="J154" s="4">
        <v>0</v>
      </c>
      <c r="K154" s="12">
        <v>4235758.74</v>
      </c>
      <c r="L154" s="7"/>
      <c r="M154" s="14">
        <f t="shared" si="76"/>
        <v>0.94127972000000004</v>
      </c>
      <c r="N154" s="7"/>
      <c r="O154" s="62">
        <f>K154/I154</f>
        <v>0.94759703355704705</v>
      </c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5"/>
    </row>
    <row r="155" spans="2:35" ht="15.75" x14ac:dyDescent="0.25">
      <c r="B155" s="131"/>
      <c r="C155" s="132"/>
      <c r="D155" s="95" t="s">
        <v>101</v>
      </c>
      <c r="E155" s="96"/>
      <c r="F155" s="30">
        <f t="shared" ref="F155:K155" si="77">SUM(F152:F154)</f>
        <v>0</v>
      </c>
      <c r="G155" s="31">
        <f t="shared" si="77"/>
        <v>16550000</v>
      </c>
      <c r="H155" s="30">
        <f t="shared" si="77"/>
        <v>0</v>
      </c>
      <c r="I155" s="31">
        <f t="shared" si="77"/>
        <v>20848254.940000001</v>
      </c>
      <c r="J155" s="30">
        <f t="shared" si="77"/>
        <v>0</v>
      </c>
      <c r="K155" s="31">
        <f t="shared" si="77"/>
        <v>19713666.449999999</v>
      </c>
      <c r="L155" s="32"/>
      <c r="M155" s="33">
        <f t="shared" si="76"/>
        <v>1.191158093655589</v>
      </c>
      <c r="N155" s="32"/>
      <c r="O155" s="59">
        <f>K155/I155</f>
        <v>0.94557873101296597</v>
      </c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5"/>
    </row>
    <row r="156" spans="2:35" ht="15.75" x14ac:dyDescent="0.25">
      <c r="B156" s="131"/>
      <c r="C156" s="132"/>
      <c r="D156" s="97" t="s">
        <v>102</v>
      </c>
      <c r="E156" s="98"/>
      <c r="F156" s="99">
        <f>F155+G155</f>
        <v>16550000</v>
      </c>
      <c r="G156" s="100"/>
      <c r="H156" s="99">
        <f>H155+I155</f>
        <v>20848254.940000001</v>
      </c>
      <c r="I156" s="100"/>
      <c r="J156" s="99">
        <f>J155+K155</f>
        <v>19713666.449999999</v>
      </c>
      <c r="K156" s="100"/>
      <c r="L156" s="101">
        <f>J156/F156</f>
        <v>1.191158093655589</v>
      </c>
      <c r="M156" s="102"/>
      <c r="N156" s="101">
        <f>J156/H156</f>
        <v>0.94557873101296597</v>
      </c>
      <c r="O156" s="10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5"/>
    </row>
    <row r="157" spans="2:35" ht="15.75" x14ac:dyDescent="0.25">
      <c r="B157" s="129">
        <v>57</v>
      </c>
      <c r="C157" s="130" t="s">
        <v>72</v>
      </c>
      <c r="D157" s="57" t="s">
        <v>159</v>
      </c>
      <c r="E157" t="s">
        <v>228</v>
      </c>
      <c r="F157" s="4">
        <v>163948</v>
      </c>
      <c r="G157" s="10">
        <v>1000</v>
      </c>
      <c r="H157" s="4">
        <v>180698.33</v>
      </c>
      <c r="I157" s="12">
        <v>3400</v>
      </c>
      <c r="J157" s="4">
        <v>169318.39</v>
      </c>
      <c r="K157" s="12">
        <v>2634.16</v>
      </c>
      <c r="L157" s="7">
        <f>J157/F157</f>
        <v>1.0327566667479933</v>
      </c>
      <c r="M157" s="14">
        <f>K157/G157</f>
        <v>2.6341600000000001</v>
      </c>
      <c r="N157" s="7">
        <f>J157/H157</f>
        <v>0.93702243955436681</v>
      </c>
      <c r="O157" s="62">
        <f>K157/I157</f>
        <v>0.77475294117647053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5"/>
    </row>
    <row r="158" spans="2:35" ht="15.75" x14ac:dyDescent="0.25">
      <c r="B158" s="129"/>
      <c r="C158" s="130"/>
      <c r="D158" s="97" t="s">
        <v>102</v>
      </c>
      <c r="E158" s="98"/>
      <c r="F158" s="99">
        <f>F157+G157</f>
        <v>164948</v>
      </c>
      <c r="G158" s="100"/>
      <c r="H158" s="99">
        <f>H157+I157</f>
        <v>184098.33</v>
      </c>
      <c r="I158" s="100"/>
      <c r="J158" s="99">
        <f>J157+K157</f>
        <v>171952.55000000002</v>
      </c>
      <c r="K158" s="100"/>
      <c r="L158" s="101">
        <f>J158/F158</f>
        <v>1.0424652011543032</v>
      </c>
      <c r="M158" s="102"/>
      <c r="N158" s="101">
        <f t="shared" ref="N158" si="78">J158/H158</f>
        <v>0.93402558295884608</v>
      </c>
      <c r="O158" s="10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5"/>
    </row>
    <row r="159" spans="2:35" ht="15.75" customHeight="1" x14ac:dyDescent="0.25">
      <c r="B159" s="81">
        <v>63</v>
      </c>
      <c r="C159" s="84" t="s">
        <v>234</v>
      </c>
      <c r="D159" s="57" t="s">
        <v>212</v>
      </c>
      <c r="E159" t="s">
        <v>229</v>
      </c>
      <c r="F159" s="4">
        <v>274300</v>
      </c>
      <c r="G159" s="10">
        <v>73000</v>
      </c>
      <c r="H159" s="4">
        <v>254600</v>
      </c>
      <c r="I159" s="12">
        <v>139000</v>
      </c>
      <c r="J159" s="4">
        <v>223655.35</v>
      </c>
      <c r="K159" s="12">
        <v>138204.04</v>
      </c>
      <c r="L159" s="7">
        <f t="shared" ref="L159:M162" si="79">J159/F159</f>
        <v>0.81536766314254472</v>
      </c>
      <c r="M159" s="14">
        <f t="shared" si="79"/>
        <v>1.8932060273972604</v>
      </c>
      <c r="N159" s="7">
        <f t="shared" ref="N159:O162" si="80">J159/H159</f>
        <v>0.87845777690494897</v>
      </c>
      <c r="O159" s="62">
        <f t="shared" si="80"/>
        <v>0.99427366906474823</v>
      </c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5"/>
    </row>
    <row r="160" spans="2:35" ht="15.75" customHeight="1" x14ac:dyDescent="0.25">
      <c r="B160" s="82"/>
      <c r="C160" s="85"/>
      <c r="D160" s="57" t="s">
        <v>230</v>
      </c>
      <c r="E160" t="s">
        <v>231</v>
      </c>
      <c r="F160" s="4">
        <v>324000</v>
      </c>
      <c r="G160" s="10">
        <v>2000</v>
      </c>
      <c r="H160" s="4">
        <v>440475</v>
      </c>
      <c r="I160" s="12">
        <v>2000</v>
      </c>
      <c r="J160" s="4">
        <v>439118.63</v>
      </c>
      <c r="K160" s="12">
        <v>60</v>
      </c>
      <c r="L160" s="7">
        <f t="shared" si="79"/>
        <v>1.355304413580247</v>
      </c>
      <c r="M160" s="14">
        <f t="shared" si="79"/>
        <v>0.03</v>
      </c>
      <c r="N160" s="7">
        <f t="shared" si="80"/>
        <v>0.99692066519098699</v>
      </c>
      <c r="O160" s="62">
        <f t="shared" si="80"/>
        <v>0.03</v>
      </c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5"/>
    </row>
    <row r="161" spans="2:35" ht="15.75" customHeight="1" x14ac:dyDescent="0.25">
      <c r="B161" s="82"/>
      <c r="C161" s="85"/>
      <c r="D161" s="57" t="s">
        <v>232</v>
      </c>
      <c r="E161" t="s">
        <v>73</v>
      </c>
      <c r="F161" s="4">
        <v>246900</v>
      </c>
      <c r="G161" s="10">
        <v>2000</v>
      </c>
      <c r="H161" s="4">
        <v>300350</v>
      </c>
      <c r="I161" s="12">
        <v>2000</v>
      </c>
      <c r="J161" s="4">
        <v>295845.73</v>
      </c>
      <c r="K161" s="12">
        <v>1289.21</v>
      </c>
      <c r="L161" s="7">
        <f t="shared" si="79"/>
        <v>1.1982411097610368</v>
      </c>
      <c r="M161" s="14">
        <f t="shared" si="79"/>
        <v>0.64460499999999998</v>
      </c>
      <c r="N161" s="7">
        <f t="shared" si="80"/>
        <v>0.98500326285999662</v>
      </c>
      <c r="O161" s="62">
        <f t="shared" si="80"/>
        <v>0.64460499999999998</v>
      </c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5"/>
    </row>
    <row r="162" spans="2:35" ht="15.75" customHeight="1" x14ac:dyDescent="0.25">
      <c r="B162" s="82"/>
      <c r="C162" s="85"/>
      <c r="D162" s="57" t="s">
        <v>233</v>
      </c>
      <c r="E162" t="s">
        <v>74</v>
      </c>
      <c r="F162" s="4">
        <v>113400</v>
      </c>
      <c r="G162" s="10">
        <v>1500</v>
      </c>
      <c r="H162" s="4">
        <v>130700</v>
      </c>
      <c r="I162" s="12">
        <v>1500</v>
      </c>
      <c r="J162" s="4">
        <v>130530.52</v>
      </c>
      <c r="K162" s="12">
        <v>0</v>
      </c>
      <c r="L162" s="7">
        <f t="shared" si="79"/>
        <v>1.15106278659612</v>
      </c>
      <c r="M162" s="14">
        <f t="shared" si="79"/>
        <v>0</v>
      </c>
      <c r="N162" s="7">
        <f t="shared" si="80"/>
        <v>0.99870328997704672</v>
      </c>
      <c r="O162" s="62">
        <f t="shared" si="80"/>
        <v>0</v>
      </c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5"/>
    </row>
    <row r="163" spans="2:35" ht="15.75" customHeight="1" x14ac:dyDescent="0.25">
      <c r="B163" s="82"/>
      <c r="C163" s="85"/>
      <c r="D163" s="95" t="s">
        <v>101</v>
      </c>
      <c r="E163" s="96"/>
      <c r="F163" s="30">
        <f t="shared" ref="F163:K163" si="81">SUM(F159:F162)</f>
        <v>958600</v>
      </c>
      <c r="G163" s="31">
        <f t="shared" si="81"/>
        <v>78500</v>
      </c>
      <c r="H163" s="30">
        <f t="shared" si="81"/>
        <v>1126125</v>
      </c>
      <c r="I163" s="31">
        <f t="shared" si="81"/>
        <v>144500</v>
      </c>
      <c r="J163" s="30">
        <f t="shared" si="81"/>
        <v>1089150.23</v>
      </c>
      <c r="K163" s="31">
        <f t="shared" si="81"/>
        <v>139553.25</v>
      </c>
      <c r="L163" s="32">
        <f>J163/F163</f>
        <v>1.1361884310452743</v>
      </c>
      <c r="M163" s="33">
        <f>K163/G163</f>
        <v>1.7777484076433121</v>
      </c>
      <c r="N163" s="32">
        <f>J163/H163</f>
        <v>0.96716637140637141</v>
      </c>
      <c r="O163" s="59">
        <f>K163/I163</f>
        <v>0.96576643598615919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5"/>
    </row>
    <row r="164" spans="2:35" ht="15.75" x14ac:dyDescent="0.25">
      <c r="B164" s="83"/>
      <c r="C164" s="86"/>
      <c r="D164" s="97" t="s">
        <v>102</v>
      </c>
      <c r="E164" s="98"/>
      <c r="F164" s="99">
        <f>F163+G163</f>
        <v>1037100</v>
      </c>
      <c r="G164" s="100"/>
      <c r="H164" s="99">
        <f>H163+I163</f>
        <v>1270625</v>
      </c>
      <c r="I164" s="100"/>
      <c r="J164" s="99">
        <f>J163+K163</f>
        <v>1228703.48</v>
      </c>
      <c r="K164" s="100"/>
      <c r="L164" s="101">
        <f>J164/F164</f>
        <v>1.184749281650757</v>
      </c>
      <c r="M164" s="102"/>
      <c r="N164" s="101">
        <f>J164/H164</f>
        <v>0.96700716576487944</v>
      </c>
      <c r="O164" s="10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5"/>
    </row>
    <row r="165" spans="2:35" ht="15.75" x14ac:dyDescent="0.25">
      <c r="B165" s="129">
        <v>66</v>
      </c>
      <c r="C165" s="130" t="s">
        <v>75</v>
      </c>
      <c r="D165" s="57" t="s">
        <v>212</v>
      </c>
      <c r="E165" t="s">
        <v>235</v>
      </c>
      <c r="F165" s="4">
        <v>174209</v>
      </c>
      <c r="G165" s="10">
        <v>4000</v>
      </c>
      <c r="H165" s="4">
        <v>177715.1</v>
      </c>
      <c r="I165" s="12">
        <v>4000</v>
      </c>
      <c r="J165" s="4">
        <v>173072.07</v>
      </c>
      <c r="K165" s="12">
        <v>3831.6</v>
      </c>
      <c r="L165" s="7">
        <f t="shared" ref="L165:M169" si="82">J165/F165</f>
        <v>0.99347375853141917</v>
      </c>
      <c r="M165" s="14">
        <f t="shared" si="82"/>
        <v>0.95789999999999997</v>
      </c>
      <c r="N165" s="7">
        <f t="shared" ref="N165:O170" si="83">J165/H165</f>
        <v>0.9738737451122611</v>
      </c>
      <c r="O165" s="62">
        <f t="shared" si="83"/>
        <v>0.95789999999999997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5"/>
    </row>
    <row r="166" spans="2:35" ht="15.75" x14ac:dyDescent="0.25">
      <c r="B166" s="129"/>
      <c r="C166" s="130"/>
      <c r="D166" s="97" t="s">
        <v>102</v>
      </c>
      <c r="E166" s="98"/>
      <c r="F166" s="99">
        <f>F165+G165</f>
        <v>178209</v>
      </c>
      <c r="G166" s="100"/>
      <c r="H166" s="99">
        <f>H165+I165</f>
        <v>181715.1</v>
      </c>
      <c r="I166" s="100"/>
      <c r="J166" s="99">
        <f>J165+K165</f>
        <v>176903.67</v>
      </c>
      <c r="K166" s="100"/>
      <c r="L166" s="101">
        <f>J166/F166</f>
        <v>0.99267528575997854</v>
      </c>
      <c r="M166" s="102"/>
      <c r="N166" s="101">
        <f t="shared" si="83"/>
        <v>0.97352212336784338</v>
      </c>
      <c r="O166" s="10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5"/>
    </row>
    <row r="167" spans="2:35" ht="15.75" x14ac:dyDescent="0.25">
      <c r="B167" s="129">
        <v>67</v>
      </c>
      <c r="C167" s="130" t="s">
        <v>236</v>
      </c>
      <c r="D167" s="57" t="s">
        <v>106</v>
      </c>
      <c r="E167" t="s">
        <v>4</v>
      </c>
      <c r="F167" s="4">
        <v>95481</v>
      </c>
      <c r="G167" s="10">
        <v>2000</v>
      </c>
      <c r="H167" s="4">
        <v>95966</v>
      </c>
      <c r="I167" s="12">
        <v>2000</v>
      </c>
      <c r="J167" s="4">
        <v>89738.559999999998</v>
      </c>
      <c r="K167" s="12">
        <v>0</v>
      </c>
      <c r="L167" s="7">
        <f t="shared" si="82"/>
        <v>0.93985777275059956</v>
      </c>
      <c r="M167" s="14">
        <f t="shared" si="82"/>
        <v>0</v>
      </c>
      <c r="N167" s="7">
        <f t="shared" si="83"/>
        <v>0.93510785069712188</v>
      </c>
      <c r="O167" s="62">
        <f t="shared" si="83"/>
        <v>0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5"/>
    </row>
    <row r="168" spans="2:35" ht="15.75" x14ac:dyDescent="0.25">
      <c r="B168" s="129"/>
      <c r="C168" s="130"/>
      <c r="D168" s="97" t="s">
        <v>102</v>
      </c>
      <c r="E168" s="98"/>
      <c r="F168" s="99">
        <f>F167+G167</f>
        <v>97481</v>
      </c>
      <c r="G168" s="100"/>
      <c r="H168" s="99">
        <f>H167+I167</f>
        <v>97966</v>
      </c>
      <c r="I168" s="100"/>
      <c r="J168" s="99">
        <f>J167+K167</f>
        <v>89738.559999999998</v>
      </c>
      <c r="K168" s="100"/>
      <c r="L168" s="101">
        <f>J168/F168</f>
        <v>0.92057488125891196</v>
      </c>
      <c r="M168" s="102"/>
      <c r="N168" s="101">
        <f t="shared" ref="N168" si="84">J168/H168</f>
        <v>0.91601739378968217</v>
      </c>
      <c r="O168" s="10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5"/>
    </row>
    <row r="169" spans="2:35" ht="15.75" x14ac:dyDescent="0.25">
      <c r="B169" s="129">
        <v>73</v>
      </c>
      <c r="C169" s="130" t="s">
        <v>79</v>
      </c>
      <c r="D169" s="57" t="s">
        <v>237</v>
      </c>
      <c r="E169" t="s">
        <v>4</v>
      </c>
      <c r="F169" s="4">
        <v>261207</v>
      </c>
      <c r="G169" s="10">
        <v>15000</v>
      </c>
      <c r="H169" s="4">
        <v>381777</v>
      </c>
      <c r="I169" s="12">
        <v>39000</v>
      </c>
      <c r="J169" s="4">
        <v>357365.8</v>
      </c>
      <c r="K169" s="12">
        <v>23171.03</v>
      </c>
      <c r="L169" s="7">
        <f t="shared" si="82"/>
        <v>1.3681325538748961</v>
      </c>
      <c r="M169" s="14">
        <f t="shared" si="82"/>
        <v>1.5447353333333333</v>
      </c>
      <c r="N169" s="7">
        <f t="shared" si="83"/>
        <v>0.93605900826922517</v>
      </c>
      <c r="O169" s="62">
        <f t="shared" si="83"/>
        <v>0.59412897435897438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5"/>
    </row>
    <row r="170" spans="2:35" ht="15.75" x14ac:dyDescent="0.25">
      <c r="B170" s="129"/>
      <c r="C170" s="130"/>
      <c r="D170" s="57" t="s">
        <v>238</v>
      </c>
      <c r="E170" t="s">
        <v>239</v>
      </c>
      <c r="F170" s="4">
        <v>0</v>
      </c>
      <c r="G170" s="10">
        <v>23800</v>
      </c>
      <c r="H170" s="4">
        <v>28340</v>
      </c>
      <c r="I170" s="12">
        <v>201800</v>
      </c>
      <c r="J170" s="4">
        <v>26255.38</v>
      </c>
      <c r="K170" s="12">
        <v>178000</v>
      </c>
      <c r="L170" s="7"/>
      <c r="M170" s="14"/>
      <c r="N170" s="7">
        <f t="shared" si="83"/>
        <v>0.92644248412138319</v>
      </c>
      <c r="O170" s="62">
        <f t="shared" si="83"/>
        <v>0.88206144697720512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5"/>
    </row>
    <row r="171" spans="2:35" ht="15.75" x14ac:dyDescent="0.25">
      <c r="B171" s="129"/>
      <c r="C171" s="130"/>
      <c r="D171" s="95" t="s">
        <v>101</v>
      </c>
      <c r="E171" s="96"/>
      <c r="F171" s="30">
        <f>SUM(F169:F170)</f>
        <v>261207</v>
      </c>
      <c r="G171" s="31">
        <f>SUM(G169:G170)</f>
        <v>38800</v>
      </c>
      <c r="H171" s="30">
        <f>SUM(H169:H170)</f>
        <v>410117</v>
      </c>
      <c r="I171" s="31">
        <f t="shared" ref="I171:K171" si="85">SUM(I169:I170)</f>
        <v>240800</v>
      </c>
      <c r="J171" s="30">
        <f t="shared" si="85"/>
        <v>383621.18</v>
      </c>
      <c r="K171" s="31">
        <f t="shared" si="85"/>
        <v>201171.03</v>
      </c>
      <c r="L171" s="32">
        <f>J171/F171</f>
        <v>1.4686481602713557</v>
      </c>
      <c r="M171" s="33">
        <f>K171/G171</f>
        <v>5.1848203608247418</v>
      </c>
      <c r="N171" s="32">
        <f>J171/H171</f>
        <v>0.93539448498843014</v>
      </c>
      <c r="O171" s="59">
        <f>K171/I171</f>
        <v>0.835427865448505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5"/>
    </row>
    <row r="172" spans="2:35" ht="15.75" x14ac:dyDescent="0.25">
      <c r="B172" s="129"/>
      <c r="C172" s="130"/>
      <c r="D172" s="97" t="s">
        <v>102</v>
      </c>
      <c r="E172" s="98"/>
      <c r="F172" s="99">
        <f>F171+G171</f>
        <v>300007</v>
      </c>
      <c r="G172" s="100"/>
      <c r="H172" s="99">
        <f>H171+I171</f>
        <v>650917</v>
      </c>
      <c r="I172" s="100"/>
      <c r="J172" s="99">
        <f>J171+K171</f>
        <v>584792.21</v>
      </c>
      <c r="K172" s="100"/>
      <c r="L172" s="101">
        <f t="shared" ref="L172:L178" si="86">J172/F172</f>
        <v>1.9492618838893758</v>
      </c>
      <c r="M172" s="102"/>
      <c r="N172" s="101">
        <f>J172/H172</f>
        <v>0.89841286984362057</v>
      </c>
      <c r="O172" s="10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5"/>
    </row>
    <row r="173" spans="2:35" ht="15.75" customHeight="1" x14ac:dyDescent="0.25">
      <c r="B173" s="129">
        <v>76</v>
      </c>
      <c r="C173" s="130" t="s">
        <v>80</v>
      </c>
      <c r="D173" s="57" t="s">
        <v>106</v>
      </c>
      <c r="E173" t="s">
        <v>4</v>
      </c>
      <c r="F173" s="4">
        <v>233480</v>
      </c>
      <c r="G173" s="10">
        <v>38000</v>
      </c>
      <c r="H173" s="4">
        <v>235705</v>
      </c>
      <c r="I173" s="12">
        <v>43000</v>
      </c>
      <c r="J173" s="4">
        <v>230984.21</v>
      </c>
      <c r="K173" s="12">
        <v>39840.11</v>
      </c>
      <c r="L173" s="7">
        <f t="shared" si="86"/>
        <v>0.98931047627205748</v>
      </c>
      <c r="M173" s="14">
        <f>K173/G173</f>
        <v>1.0484239473684211</v>
      </c>
      <c r="N173" s="7">
        <f>J173/H173</f>
        <v>0.9799716170637025</v>
      </c>
      <c r="O173" s="62">
        <f>K173/I173</f>
        <v>0.92651418604651159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5"/>
    </row>
    <row r="174" spans="2:35" ht="27.75" customHeight="1" x14ac:dyDescent="0.25">
      <c r="B174" s="129"/>
      <c r="C174" s="130"/>
      <c r="D174" s="97" t="s">
        <v>102</v>
      </c>
      <c r="E174" s="98"/>
      <c r="F174" s="99">
        <f>F173+G173</f>
        <v>271480</v>
      </c>
      <c r="G174" s="100"/>
      <c r="H174" s="99">
        <f>H173+I173</f>
        <v>278705</v>
      </c>
      <c r="I174" s="100"/>
      <c r="J174" s="99">
        <f>J173+K173</f>
        <v>270824.32000000001</v>
      </c>
      <c r="K174" s="100"/>
      <c r="L174" s="101">
        <f t="shared" si="86"/>
        <v>0.99758479445999704</v>
      </c>
      <c r="M174" s="102"/>
      <c r="N174" s="101">
        <f t="shared" ref="N174" si="87">J174/H174</f>
        <v>0.97172393749663621</v>
      </c>
      <c r="O174" s="10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5"/>
    </row>
    <row r="175" spans="2:35" ht="15.75" x14ac:dyDescent="0.25">
      <c r="B175" s="129">
        <v>77</v>
      </c>
      <c r="C175" s="130" t="s">
        <v>81</v>
      </c>
      <c r="D175" s="57" t="s">
        <v>240</v>
      </c>
      <c r="E175" t="s">
        <v>241</v>
      </c>
      <c r="F175" s="4">
        <v>111500</v>
      </c>
      <c r="G175" s="10">
        <v>1000</v>
      </c>
      <c r="H175" s="4">
        <v>112102.53</v>
      </c>
      <c r="I175" s="12">
        <v>1000</v>
      </c>
      <c r="J175" s="4">
        <v>101796.65</v>
      </c>
      <c r="K175" s="12">
        <v>921.36</v>
      </c>
      <c r="L175" s="7">
        <f t="shared" si="86"/>
        <v>0.91297443946188339</v>
      </c>
      <c r="M175" s="14">
        <f>K175/G175</f>
        <v>0.92136000000000007</v>
      </c>
      <c r="N175" s="7">
        <f>J175/H175</f>
        <v>0.90806737368014789</v>
      </c>
      <c r="O175" s="62">
        <f>K175/I175</f>
        <v>0.92136000000000007</v>
      </c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5"/>
    </row>
    <row r="176" spans="2:35" ht="15.75" x14ac:dyDescent="0.25">
      <c r="B176" s="129"/>
      <c r="C176" s="130"/>
      <c r="D176" s="97" t="s">
        <v>102</v>
      </c>
      <c r="E176" s="98"/>
      <c r="F176" s="99">
        <f>F175+G175</f>
        <v>112500</v>
      </c>
      <c r="G176" s="100"/>
      <c r="H176" s="99">
        <f>H175+I175</f>
        <v>113102.53</v>
      </c>
      <c r="I176" s="100"/>
      <c r="J176" s="99">
        <f>J175+K175</f>
        <v>102718.01</v>
      </c>
      <c r="K176" s="100"/>
      <c r="L176" s="101">
        <f t="shared" si="86"/>
        <v>0.91304897777777771</v>
      </c>
      <c r="M176" s="102"/>
      <c r="N176" s="101">
        <f t="shared" ref="N176" si="88">J176/H176</f>
        <v>0.90818490090363135</v>
      </c>
      <c r="O176" s="10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5"/>
    </row>
    <row r="177" spans="2:35" ht="15.75" x14ac:dyDescent="0.25">
      <c r="B177" s="131">
        <v>82</v>
      </c>
      <c r="C177" s="130" t="s">
        <v>82</v>
      </c>
      <c r="D177" s="57" t="s">
        <v>106</v>
      </c>
      <c r="E177" t="s">
        <v>4</v>
      </c>
      <c r="F177" s="4">
        <v>17400</v>
      </c>
      <c r="G177" s="10">
        <v>1000</v>
      </c>
      <c r="H177" s="4">
        <v>17566.8</v>
      </c>
      <c r="I177" s="12">
        <v>1000</v>
      </c>
      <c r="J177" s="4">
        <v>12819.28</v>
      </c>
      <c r="K177" s="12">
        <v>417.38</v>
      </c>
      <c r="L177" s="7">
        <f t="shared" si="86"/>
        <v>0.7367402298850575</v>
      </c>
      <c r="M177" s="14">
        <f>K177/G177</f>
        <v>0.41737999999999997</v>
      </c>
      <c r="N177" s="7">
        <f>J177/H177</f>
        <v>0.72974474577043069</v>
      </c>
      <c r="O177" s="62">
        <f>K177/I177</f>
        <v>0.41737999999999997</v>
      </c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5"/>
    </row>
    <row r="178" spans="2:35" ht="15.75" x14ac:dyDescent="0.25">
      <c r="B178" s="131"/>
      <c r="C178" s="130"/>
      <c r="D178" s="97" t="s">
        <v>102</v>
      </c>
      <c r="E178" s="98"/>
      <c r="F178" s="99">
        <f>F177+G177</f>
        <v>18400</v>
      </c>
      <c r="G178" s="100"/>
      <c r="H178" s="99">
        <f>H177+I177</f>
        <v>18566.8</v>
      </c>
      <c r="I178" s="100"/>
      <c r="J178" s="99">
        <f>J177+K177</f>
        <v>13236.66</v>
      </c>
      <c r="K178" s="100"/>
      <c r="L178" s="101">
        <f t="shared" si="86"/>
        <v>0.71938369565217386</v>
      </c>
      <c r="M178" s="102"/>
      <c r="N178" s="101">
        <f t="shared" ref="N178" si="89">J178/H178</f>
        <v>0.712920912596678</v>
      </c>
      <c r="O178" s="10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5"/>
    </row>
    <row r="179" spans="2:35" ht="15.75" x14ac:dyDescent="0.25">
      <c r="B179" s="129">
        <v>87</v>
      </c>
      <c r="C179" s="130" t="s">
        <v>83</v>
      </c>
      <c r="D179" s="57" t="s">
        <v>133</v>
      </c>
      <c r="E179" t="s">
        <v>242</v>
      </c>
      <c r="F179" s="4">
        <v>98784</v>
      </c>
      <c r="G179" s="10">
        <v>1000</v>
      </c>
      <c r="H179" s="4">
        <v>92004</v>
      </c>
      <c r="I179" s="12">
        <v>1000</v>
      </c>
      <c r="J179" s="4">
        <v>85137.22</v>
      </c>
      <c r="K179" s="12">
        <v>883.95</v>
      </c>
      <c r="L179" s="7">
        <f t="shared" ref="L179:M181" si="90">J179/F179</f>
        <v>0.86185232426303859</v>
      </c>
      <c r="M179" s="14">
        <f t="shared" si="90"/>
        <v>0.88395000000000001</v>
      </c>
      <c r="N179" s="7">
        <f t="shared" ref="N179:O181" si="91">J179/H179</f>
        <v>0.92536433198556589</v>
      </c>
      <c r="O179" s="62">
        <f t="shared" si="91"/>
        <v>0.88395000000000001</v>
      </c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5"/>
    </row>
    <row r="180" spans="2:35" ht="15.75" x14ac:dyDescent="0.25">
      <c r="B180" s="129"/>
      <c r="C180" s="130"/>
      <c r="D180" s="57" t="s">
        <v>135</v>
      </c>
      <c r="E180" t="s">
        <v>243</v>
      </c>
      <c r="F180" s="4">
        <v>5908102</v>
      </c>
      <c r="G180" s="10">
        <v>3339000</v>
      </c>
      <c r="H180" s="4">
        <v>10132802</v>
      </c>
      <c r="I180" s="12">
        <v>3857500</v>
      </c>
      <c r="J180" s="4">
        <v>9919441.2200000007</v>
      </c>
      <c r="K180" s="12">
        <v>3735728.39</v>
      </c>
      <c r="L180" s="7">
        <f t="shared" si="90"/>
        <v>1.6789556476851619</v>
      </c>
      <c r="M180" s="14">
        <f t="shared" si="90"/>
        <v>1.1188165289008685</v>
      </c>
      <c r="N180" s="7">
        <f t="shared" si="91"/>
        <v>0.97894355579039249</v>
      </c>
      <c r="O180" s="62">
        <f t="shared" si="91"/>
        <v>0.96843250550874926</v>
      </c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5"/>
    </row>
    <row r="181" spans="2:35" ht="15.75" x14ac:dyDescent="0.25">
      <c r="B181" s="129"/>
      <c r="C181" s="130"/>
      <c r="D181" s="57" t="s">
        <v>137</v>
      </c>
      <c r="E181" t="s">
        <v>244</v>
      </c>
      <c r="F181" s="4">
        <v>1395247</v>
      </c>
      <c r="G181" s="10">
        <v>253680</v>
      </c>
      <c r="H181" s="4">
        <v>1521965.26</v>
      </c>
      <c r="I181" s="12">
        <v>337647.06</v>
      </c>
      <c r="J181" s="4">
        <v>1231672.97</v>
      </c>
      <c r="K181" s="12">
        <v>104603.81</v>
      </c>
      <c r="L181" s="7">
        <f t="shared" si="90"/>
        <v>0.8827633888479961</v>
      </c>
      <c r="M181" s="14">
        <f t="shared" si="90"/>
        <v>0.41234551403342795</v>
      </c>
      <c r="N181" s="7">
        <f t="shared" si="91"/>
        <v>0.80926483827889739</v>
      </c>
      <c r="O181" s="62">
        <f t="shared" si="91"/>
        <v>0.30980222365922572</v>
      </c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5"/>
    </row>
    <row r="182" spans="2:35" ht="15.75" x14ac:dyDescent="0.25">
      <c r="B182" s="129"/>
      <c r="C182" s="130"/>
      <c r="D182" s="57" t="s">
        <v>221</v>
      </c>
      <c r="E182" t="s">
        <v>245</v>
      </c>
      <c r="F182" s="4">
        <v>250000</v>
      </c>
      <c r="G182" s="10">
        <v>280000</v>
      </c>
      <c r="H182" s="4">
        <v>312235.65000000002</v>
      </c>
      <c r="I182" s="12">
        <v>450000</v>
      </c>
      <c r="J182" s="4">
        <v>310619.28999999998</v>
      </c>
      <c r="K182" s="12">
        <v>372011.71</v>
      </c>
      <c r="L182" s="7">
        <f t="shared" ref="L182:M184" si="92">J182/F182</f>
        <v>1.24247716</v>
      </c>
      <c r="M182" s="14">
        <f t="shared" si="92"/>
        <v>1.3286132500000001</v>
      </c>
      <c r="N182" s="7">
        <f t="shared" ref="N182:O184" si="93">J182/H182</f>
        <v>0.99482326889962747</v>
      </c>
      <c r="O182" s="62">
        <f t="shared" si="93"/>
        <v>0.82669268888888892</v>
      </c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5"/>
    </row>
    <row r="183" spans="2:35" ht="15.75" x14ac:dyDescent="0.25">
      <c r="B183" s="129"/>
      <c r="C183" s="130"/>
      <c r="D183" s="57" t="s">
        <v>246</v>
      </c>
      <c r="E183" t="s">
        <v>5</v>
      </c>
      <c r="F183" s="4">
        <v>454067</v>
      </c>
      <c r="G183" s="10">
        <v>104200</v>
      </c>
      <c r="H183" s="4">
        <v>409767</v>
      </c>
      <c r="I183" s="12">
        <v>88200</v>
      </c>
      <c r="J183" s="4">
        <v>370250.37</v>
      </c>
      <c r="K183" s="12">
        <v>7040.72</v>
      </c>
      <c r="L183" s="7">
        <f t="shared" si="92"/>
        <v>0.81540911363301005</v>
      </c>
      <c r="M183" s="14">
        <f t="shared" si="92"/>
        <v>6.7569289827255283E-2</v>
      </c>
      <c r="N183" s="7">
        <f t="shared" si="93"/>
        <v>0.90356317126562169</v>
      </c>
      <c r="O183" s="62">
        <f t="shared" si="93"/>
        <v>7.9826757369614518E-2</v>
      </c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5"/>
    </row>
    <row r="184" spans="2:35" ht="15.75" x14ac:dyDescent="0.25">
      <c r="B184" s="129"/>
      <c r="C184" s="130"/>
      <c r="D184" s="57" t="s">
        <v>174</v>
      </c>
      <c r="E184" t="s">
        <v>247</v>
      </c>
      <c r="F184" s="4">
        <v>333914</v>
      </c>
      <c r="G184" s="10">
        <v>2000</v>
      </c>
      <c r="H184" s="4">
        <v>326214</v>
      </c>
      <c r="I184" s="12">
        <v>2000</v>
      </c>
      <c r="J184" s="4">
        <v>288560.46000000002</v>
      </c>
      <c r="K184" s="12">
        <v>1442.64</v>
      </c>
      <c r="L184" s="7">
        <f t="shared" si="92"/>
        <v>0.86417598543337515</v>
      </c>
      <c r="M184" s="14">
        <f t="shared" si="92"/>
        <v>0.72132000000000007</v>
      </c>
      <c r="N184" s="7">
        <f t="shared" si="93"/>
        <v>0.88457411392521479</v>
      </c>
      <c r="O184" s="62">
        <f t="shared" si="93"/>
        <v>0.72132000000000007</v>
      </c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5"/>
    </row>
    <row r="185" spans="2:35" ht="15.75" x14ac:dyDescent="0.25">
      <c r="B185" s="129"/>
      <c r="C185" s="130"/>
      <c r="D185" s="57" t="s">
        <v>248</v>
      </c>
      <c r="E185" t="s">
        <v>249</v>
      </c>
      <c r="F185" s="4">
        <v>133683</v>
      </c>
      <c r="G185" s="10">
        <v>203000</v>
      </c>
      <c r="H185" s="4">
        <v>125943</v>
      </c>
      <c r="I185" s="12">
        <v>203000</v>
      </c>
      <c r="J185" s="4">
        <v>95410.61</v>
      </c>
      <c r="K185" s="12">
        <v>66935.72</v>
      </c>
      <c r="L185" s="7">
        <f t="shared" ref="L185:M198" si="94">J185/F185</f>
        <v>0.71370787609494102</v>
      </c>
      <c r="M185" s="14">
        <f t="shared" si="94"/>
        <v>0.32973261083743843</v>
      </c>
      <c r="N185" s="7">
        <f t="shared" ref="N185:O199" si="95">J185/H185</f>
        <v>0.75756977362775224</v>
      </c>
      <c r="O185" s="62">
        <f t="shared" si="95"/>
        <v>0.32973261083743843</v>
      </c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5"/>
    </row>
    <row r="186" spans="2:35" ht="15.75" x14ac:dyDescent="0.25">
      <c r="B186" s="129"/>
      <c r="C186" s="130"/>
      <c r="D186" s="57" t="s">
        <v>250</v>
      </c>
      <c r="E186" t="s">
        <v>33</v>
      </c>
      <c r="F186" s="4">
        <v>141721</v>
      </c>
      <c r="G186" s="10">
        <v>1000</v>
      </c>
      <c r="H186" s="4">
        <v>142046.5</v>
      </c>
      <c r="I186" s="12">
        <v>1000</v>
      </c>
      <c r="J186" s="4">
        <v>136073.53</v>
      </c>
      <c r="K186" s="12">
        <v>405.14</v>
      </c>
      <c r="L186" s="7">
        <f t="shared" si="94"/>
        <v>0.96015078922672015</v>
      </c>
      <c r="M186" s="14">
        <f t="shared" si="94"/>
        <v>0.40514</v>
      </c>
      <c r="N186" s="7">
        <f t="shared" si="95"/>
        <v>0.95795060068357896</v>
      </c>
      <c r="O186" s="62">
        <f t="shared" si="95"/>
        <v>0.40514</v>
      </c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5"/>
    </row>
    <row r="187" spans="2:35" ht="15.75" x14ac:dyDescent="0.25">
      <c r="B187" s="129"/>
      <c r="C187" s="130"/>
      <c r="D187" s="57" t="s">
        <v>251</v>
      </c>
      <c r="E187" t="s">
        <v>252</v>
      </c>
      <c r="F187" s="4">
        <v>165954</v>
      </c>
      <c r="G187" s="10">
        <v>50000</v>
      </c>
      <c r="H187" s="4">
        <v>166054</v>
      </c>
      <c r="I187" s="12">
        <v>50000</v>
      </c>
      <c r="J187" s="4">
        <v>142523.63</v>
      </c>
      <c r="K187" s="12">
        <v>39650.79</v>
      </c>
      <c r="L187" s="7">
        <f t="shared" si="94"/>
        <v>0.85881406895886814</v>
      </c>
      <c r="M187" s="14">
        <f t="shared" si="94"/>
        <v>0.79301580000000005</v>
      </c>
      <c r="N187" s="7">
        <f t="shared" si="95"/>
        <v>0.85829687932841126</v>
      </c>
      <c r="O187" s="62">
        <f t="shared" si="95"/>
        <v>0.79301580000000005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5"/>
    </row>
    <row r="188" spans="2:35" ht="15.75" x14ac:dyDescent="0.25">
      <c r="B188" s="129"/>
      <c r="C188" s="130"/>
      <c r="D188" s="95" t="s">
        <v>101</v>
      </c>
      <c r="E188" s="96"/>
      <c r="F188" s="30">
        <f>SUM(F179:F187)</f>
        <v>8881472</v>
      </c>
      <c r="G188" s="30">
        <f t="shared" ref="G188:K188" si="96">SUM(G179:G187)</f>
        <v>4233880</v>
      </c>
      <c r="H188" s="30">
        <f t="shared" si="96"/>
        <v>13229031.41</v>
      </c>
      <c r="I188" s="30">
        <f t="shared" si="96"/>
        <v>4990347.0599999996</v>
      </c>
      <c r="J188" s="30">
        <f t="shared" si="96"/>
        <v>12579689.300000001</v>
      </c>
      <c r="K188" s="30">
        <f t="shared" si="96"/>
        <v>4328702.8699999992</v>
      </c>
      <c r="L188" s="32">
        <f>J188/F188</f>
        <v>1.4163968878131914</v>
      </c>
      <c r="M188" s="33">
        <f>K188/G188</f>
        <v>1.0223962110404639</v>
      </c>
      <c r="N188" s="32">
        <f>J188/H188</f>
        <v>0.95091537015256056</v>
      </c>
      <c r="O188" s="59">
        <f>K188/I188</f>
        <v>0.86741519536719347</v>
      </c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5"/>
    </row>
    <row r="189" spans="2:35" ht="15.75" x14ac:dyDescent="0.25">
      <c r="B189" s="129"/>
      <c r="C189" s="130"/>
      <c r="D189" s="133" t="s">
        <v>102</v>
      </c>
      <c r="E189" s="134"/>
      <c r="F189" s="99">
        <f>F188+G188</f>
        <v>13115352</v>
      </c>
      <c r="G189" s="100"/>
      <c r="H189" s="99">
        <f>H188+I188</f>
        <v>18219378.469999999</v>
      </c>
      <c r="I189" s="100"/>
      <c r="J189" s="99">
        <f>J188+K188</f>
        <v>16908392.170000002</v>
      </c>
      <c r="K189" s="100"/>
      <c r="L189" s="101">
        <f>J189/F189</f>
        <v>1.2892061280551221</v>
      </c>
      <c r="M189" s="102"/>
      <c r="N189" s="101">
        <f>J189/H189</f>
        <v>0.92804440051790649</v>
      </c>
      <c r="O189" s="10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5"/>
    </row>
    <row r="190" spans="2:35" ht="15.75" x14ac:dyDescent="0.25">
      <c r="B190" s="129">
        <v>88</v>
      </c>
      <c r="C190" s="130" t="s">
        <v>84</v>
      </c>
      <c r="D190" s="57" t="s">
        <v>106</v>
      </c>
      <c r="E190" t="s">
        <v>4</v>
      </c>
      <c r="F190" s="4">
        <v>129525</v>
      </c>
      <c r="G190" s="10">
        <v>1000</v>
      </c>
      <c r="H190" s="4">
        <v>129875</v>
      </c>
      <c r="I190" s="12">
        <v>1000</v>
      </c>
      <c r="J190" s="4">
        <v>127644.71</v>
      </c>
      <c r="K190" s="12">
        <v>456</v>
      </c>
      <c r="L190" s="7">
        <f t="shared" si="94"/>
        <v>0.98548318857363448</v>
      </c>
      <c r="M190" s="14">
        <f t="shared" si="94"/>
        <v>0.45600000000000002</v>
      </c>
      <c r="N190" s="7">
        <f t="shared" si="95"/>
        <v>0.98282741097208859</v>
      </c>
      <c r="O190" s="62">
        <f t="shared" si="95"/>
        <v>0.45600000000000002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5"/>
    </row>
    <row r="191" spans="2:35" ht="15.75" x14ac:dyDescent="0.25">
      <c r="B191" s="129"/>
      <c r="C191" s="130"/>
      <c r="D191" s="133" t="s">
        <v>102</v>
      </c>
      <c r="E191" s="134"/>
      <c r="F191" s="99">
        <f>F190+G190</f>
        <v>130525</v>
      </c>
      <c r="G191" s="100"/>
      <c r="H191" s="99">
        <f>H190+I190</f>
        <v>130875</v>
      </c>
      <c r="I191" s="100"/>
      <c r="J191" s="99">
        <f>J190+K190</f>
        <v>128100.71</v>
      </c>
      <c r="K191" s="100"/>
      <c r="L191" s="101">
        <f>J191/F191</f>
        <v>0.98142662325225061</v>
      </c>
      <c r="M191" s="102"/>
      <c r="N191" s="101">
        <f t="shared" si="95"/>
        <v>0.97880198662846229</v>
      </c>
      <c r="O191" s="10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5"/>
    </row>
    <row r="192" spans="2:35" ht="15.75" customHeight="1" x14ac:dyDescent="0.25">
      <c r="B192" s="129">
        <v>89</v>
      </c>
      <c r="C192" s="130" t="s">
        <v>254</v>
      </c>
      <c r="D192" s="57" t="s">
        <v>106</v>
      </c>
      <c r="E192" t="s">
        <v>4</v>
      </c>
      <c r="F192" s="4">
        <v>150700</v>
      </c>
      <c r="G192" s="10">
        <v>18000</v>
      </c>
      <c r="H192" s="4">
        <v>142055</v>
      </c>
      <c r="I192" s="12">
        <v>18000</v>
      </c>
      <c r="J192" s="4">
        <v>137842.4</v>
      </c>
      <c r="K192" s="12">
        <v>16362</v>
      </c>
      <c r="L192" s="7">
        <f t="shared" si="94"/>
        <v>0.91468082282680818</v>
      </c>
      <c r="M192" s="14">
        <f t="shared" si="94"/>
        <v>0.90900000000000003</v>
      </c>
      <c r="N192" s="7">
        <f t="shared" si="95"/>
        <v>0.97034528879659288</v>
      </c>
      <c r="O192" s="62">
        <f t="shared" si="95"/>
        <v>0.90900000000000003</v>
      </c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5"/>
    </row>
    <row r="193" spans="2:35" ht="30" customHeight="1" x14ac:dyDescent="0.25">
      <c r="B193" s="129"/>
      <c r="C193" s="130"/>
      <c r="D193" s="133" t="s">
        <v>102</v>
      </c>
      <c r="E193" s="134"/>
      <c r="F193" s="99">
        <f>F192+G192</f>
        <v>168700</v>
      </c>
      <c r="G193" s="100"/>
      <c r="H193" s="99">
        <f>H192+I192</f>
        <v>160055</v>
      </c>
      <c r="I193" s="100"/>
      <c r="J193" s="99">
        <f>J192+K192</f>
        <v>154204.4</v>
      </c>
      <c r="K193" s="100"/>
      <c r="L193" s="101">
        <f>J193/F193</f>
        <v>0.91407468879668041</v>
      </c>
      <c r="M193" s="102"/>
      <c r="N193" s="101">
        <f t="shared" si="95"/>
        <v>0.96344631532910563</v>
      </c>
      <c r="O193" s="10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5"/>
    </row>
    <row r="194" spans="2:35" ht="15.75" x14ac:dyDescent="0.25">
      <c r="B194" s="129">
        <v>90</v>
      </c>
      <c r="C194" s="130" t="s">
        <v>85</v>
      </c>
      <c r="D194" s="57" t="s">
        <v>106</v>
      </c>
      <c r="E194" t="s">
        <v>4</v>
      </c>
      <c r="F194" s="4">
        <v>107898</v>
      </c>
      <c r="G194" s="10">
        <v>16000</v>
      </c>
      <c r="H194" s="4">
        <v>94048</v>
      </c>
      <c r="I194" s="12">
        <v>20300</v>
      </c>
      <c r="J194" s="4">
        <v>88885.32</v>
      </c>
      <c r="K194" s="12">
        <v>20150.22</v>
      </c>
      <c r="L194" s="7">
        <f t="shared" si="94"/>
        <v>0.82379024634376918</v>
      </c>
      <c r="M194" s="14">
        <f t="shared" si="94"/>
        <v>1.2593887500000001</v>
      </c>
      <c r="N194" s="7">
        <f t="shared" si="95"/>
        <v>0.94510590336849276</v>
      </c>
      <c r="O194" s="62">
        <f t="shared" si="95"/>
        <v>0.99262167487684738</v>
      </c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5"/>
    </row>
    <row r="195" spans="2:35" ht="15.75" x14ac:dyDescent="0.25">
      <c r="B195" s="129"/>
      <c r="C195" s="130"/>
      <c r="D195" s="133" t="s">
        <v>102</v>
      </c>
      <c r="E195" s="134"/>
      <c r="F195" s="99">
        <f>F194+G194</f>
        <v>123898</v>
      </c>
      <c r="G195" s="100"/>
      <c r="H195" s="99">
        <f>H194+I194</f>
        <v>114348</v>
      </c>
      <c r="I195" s="100"/>
      <c r="J195" s="99">
        <f>J194+K194</f>
        <v>109035.54000000001</v>
      </c>
      <c r="K195" s="100"/>
      <c r="L195" s="101">
        <f>J195/F195</f>
        <v>0.88004277712311751</v>
      </c>
      <c r="M195" s="102"/>
      <c r="N195" s="101">
        <f t="shared" si="95"/>
        <v>0.95354129499422824</v>
      </c>
      <c r="O195" s="10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5"/>
    </row>
    <row r="196" spans="2:35" ht="15.75" customHeight="1" x14ac:dyDescent="0.25">
      <c r="B196" s="129">
        <v>91</v>
      </c>
      <c r="C196" s="130" t="s">
        <v>86</v>
      </c>
      <c r="D196" s="57" t="s">
        <v>106</v>
      </c>
      <c r="E196" t="s">
        <v>4</v>
      </c>
      <c r="F196" s="4">
        <v>70150</v>
      </c>
      <c r="G196" s="10">
        <v>1000</v>
      </c>
      <c r="H196" s="4">
        <v>71500</v>
      </c>
      <c r="I196" s="12">
        <v>1000</v>
      </c>
      <c r="J196" s="4">
        <v>69479.08</v>
      </c>
      <c r="K196" s="12">
        <v>717.08</v>
      </c>
      <c r="L196" s="7">
        <f t="shared" si="94"/>
        <v>0.99043592302209549</v>
      </c>
      <c r="M196" s="14">
        <f t="shared" si="94"/>
        <v>0.71708000000000005</v>
      </c>
      <c r="N196" s="7">
        <f t="shared" si="95"/>
        <v>0.97173538461538467</v>
      </c>
      <c r="O196" s="62">
        <f t="shared" si="95"/>
        <v>0.71708000000000005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5"/>
    </row>
    <row r="197" spans="2:35" ht="15.75" x14ac:dyDescent="0.25">
      <c r="B197" s="129"/>
      <c r="C197" s="130"/>
      <c r="D197" s="133" t="s">
        <v>102</v>
      </c>
      <c r="E197" s="134"/>
      <c r="F197" s="99">
        <f>F196+G196</f>
        <v>71150</v>
      </c>
      <c r="G197" s="100"/>
      <c r="H197" s="99">
        <f>H196+I196</f>
        <v>72500</v>
      </c>
      <c r="I197" s="100"/>
      <c r="J197" s="99">
        <f>J196+K196</f>
        <v>70196.160000000003</v>
      </c>
      <c r="K197" s="100"/>
      <c r="L197" s="101">
        <f>J197/F197</f>
        <v>0.9865939564300773</v>
      </c>
      <c r="M197" s="102"/>
      <c r="N197" s="101">
        <f t="shared" si="95"/>
        <v>0.96822289655172422</v>
      </c>
      <c r="O197" s="10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5"/>
    </row>
    <row r="198" spans="2:35" ht="15.75" customHeight="1" x14ac:dyDescent="0.25">
      <c r="B198" s="129">
        <v>92</v>
      </c>
      <c r="C198" s="130" t="s">
        <v>87</v>
      </c>
      <c r="D198" s="57" t="s">
        <v>106</v>
      </c>
      <c r="E198" t="s">
        <v>4</v>
      </c>
      <c r="F198" s="4">
        <v>56160</v>
      </c>
      <c r="G198" s="10">
        <v>1000</v>
      </c>
      <c r="H198" s="4">
        <v>56260</v>
      </c>
      <c r="I198" s="12">
        <v>1000</v>
      </c>
      <c r="J198" s="4">
        <v>52523.1</v>
      </c>
      <c r="K198" s="12">
        <v>173.52</v>
      </c>
      <c r="L198" s="7">
        <f t="shared" si="94"/>
        <v>0.93524038461538461</v>
      </c>
      <c r="M198" s="14">
        <f t="shared" si="94"/>
        <v>0.17352000000000001</v>
      </c>
      <c r="N198" s="7">
        <f t="shared" si="95"/>
        <v>0.93357803057234268</v>
      </c>
      <c r="O198" s="62">
        <f t="shared" si="95"/>
        <v>0.17352000000000001</v>
      </c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5"/>
    </row>
    <row r="199" spans="2:35" ht="15.75" x14ac:dyDescent="0.25">
      <c r="B199" s="129"/>
      <c r="C199" s="130"/>
      <c r="D199" s="133" t="s">
        <v>102</v>
      </c>
      <c r="E199" s="134"/>
      <c r="F199" s="99">
        <f>F198+G198</f>
        <v>57160</v>
      </c>
      <c r="G199" s="100"/>
      <c r="H199" s="99">
        <f>H198+I198</f>
        <v>57260</v>
      </c>
      <c r="I199" s="100"/>
      <c r="J199" s="99">
        <f>J198+K198</f>
        <v>52696.619999999995</v>
      </c>
      <c r="K199" s="100"/>
      <c r="L199" s="101">
        <f>J199/F199</f>
        <v>0.92191427571728468</v>
      </c>
      <c r="M199" s="102"/>
      <c r="N199" s="101">
        <f t="shared" si="95"/>
        <v>0.92030422633601106</v>
      </c>
      <c r="O199" s="10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5"/>
    </row>
    <row r="200" spans="2:35" ht="15.75" x14ac:dyDescent="0.25">
      <c r="B200" s="129">
        <v>95</v>
      </c>
      <c r="C200" s="130" t="s">
        <v>253</v>
      </c>
      <c r="D200" s="57" t="s">
        <v>106</v>
      </c>
      <c r="E200" t="s">
        <v>4</v>
      </c>
      <c r="F200" s="4">
        <v>150100</v>
      </c>
      <c r="G200" s="10">
        <v>15800</v>
      </c>
      <c r="H200" s="4">
        <v>150470</v>
      </c>
      <c r="I200" s="12">
        <v>13800</v>
      </c>
      <c r="J200" s="4">
        <v>146594.18</v>
      </c>
      <c r="K200" s="12">
        <v>13409.11</v>
      </c>
      <c r="L200" s="7">
        <f>J200/F200</f>
        <v>0.97664343770819451</v>
      </c>
      <c r="M200" s="14">
        <f>K200/G200</f>
        <v>0.8486778481012659</v>
      </c>
      <c r="N200" s="7">
        <f>J200/H200</f>
        <v>0.97424190868611682</v>
      </c>
      <c r="O200" s="62">
        <f>K200/I200</f>
        <v>0.97167463768115947</v>
      </c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5"/>
    </row>
    <row r="201" spans="2:35" ht="29.25" customHeight="1" x14ac:dyDescent="0.25">
      <c r="B201" s="129"/>
      <c r="C201" s="130"/>
      <c r="D201" s="133" t="s">
        <v>102</v>
      </c>
      <c r="E201" s="134"/>
      <c r="F201" s="99">
        <f>F200+G200</f>
        <v>165900</v>
      </c>
      <c r="G201" s="100"/>
      <c r="H201" s="99">
        <f>H200+I200</f>
        <v>164270</v>
      </c>
      <c r="I201" s="100"/>
      <c r="J201" s="99">
        <f>J200+K200</f>
        <v>160003.28999999998</v>
      </c>
      <c r="K201" s="100"/>
      <c r="L201" s="101">
        <f>J201/F201</f>
        <v>0.96445623869801067</v>
      </c>
      <c r="M201" s="102"/>
      <c r="N201" s="101">
        <f t="shared" ref="N201" si="97">J201/H201</f>
        <v>0.97402623729226256</v>
      </c>
      <c r="O201" s="10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5"/>
    </row>
    <row r="202" spans="2:35" ht="24" customHeight="1" x14ac:dyDescent="0.25">
      <c r="B202" s="63"/>
      <c r="C202" s="51"/>
      <c r="D202" s="73" t="s">
        <v>101</v>
      </c>
      <c r="E202" s="74"/>
      <c r="F202" s="69">
        <f t="shared" ref="F202:K202" si="98">F200+F198+F196+F194+F192+F190+F188+F177+F175+F173+F171+F167+F165+F163+F157+F155+F150+F148+F146+F144+F139+F137+F135+F133+F128+F117+F115+F113+F107+F105+F96+F89+F83+F72+F64+F51+F43+F35+F22+F13+F11+F7+F126+F119</f>
        <v>286504127</v>
      </c>
      <c r="G202" s="66">
        <f t="shared" si="98"/>
        <v>119227331</v>
      </c>
      <c r="H202" s="69">
        <f t="shared" si="98"/>
        <v>323509748.74000001</v>
      </c>
      <c r="I202" s="66">
        <f t="shared" si="98"/>
        <v>123706959.61000001</v>
      </c>
      <c r="J202" s="69">
        <f t="shared" si="98"/>
        <v>314672447.29000002</v>
      </c>
      <c r="K202" s="66">
        <f t="shared" si="98"/>
        <v>106195204.47</v>
      </c>
      <c r="L202" s="52">
        <f>J202/F202</f>
        <v>1.0983173282177539</v>
      </c>
      <c r="M202" s="53">
        <f t="shared" ref="M202" si="99">K202/G202</f>
        <v>0.89069514161983543</v>
      </c>
      <c r="N202" s="52">
        <f t="shared" ref="N202:O202" si="100">J202/H202</f>
        <v>0.97268304437680986</v>
      </c>
      <c r="O202" s="64">
        <f t="shared" si="100"/>
        <v>0.85844163339550361</v>
      </c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5"/>
    </row>
    <row r="203" spans="2:35" ht="24" customHeight="1" thickBot="1" x14ac:dyDescent="0.3">
      <c r="B203" s="65"/>
      <c r="C203" s="68"/>
      <c r="D203" s="75" t="s">
        <v>102</v>
      </c>
      <c r="E203" s="75"/>
      <c r="F203" s="72">
        <f>F201+F199+F197+F195+F193+F191+F189+F178+F176+F174+F172+F168+F166+F164+F158+F156+F151+F149+F147+F145+F140+F138+F136+F134+F129+F127+F120+F118+F116+F114+F108+F97+F90+F84+F73+F65+F52+F44+F36+F23+F14+F12+F8+F106</f>
        <v>405731458</v>
      </c>
      <c r="G203" s="72"/>
      <c r="H203" s="72">
        <f>H201+H199+H197+H195+H193+H191+H189+H178+H176+H174+H172+H168+H166+H164+H158+H156+H151+H149+H147+H145+H140+H138+H136+H134+H129+H127+H120+H118+H116+H114+H108+H97+H90+H84+H73+H65+H52+H44+H36+H23+H14+H12+H8+H106</f>
        <v>447216708.34999996</v>
      </c>
      <c r="I203" s="72"/>
      <c r="J203" s="72">
        <f>J201+J199+J197+J195+J193+J191+J189+J178+J176+J174+J172+J168+J166+J164+J158+J156+J151+J149+J147+J145+J140+J138+J136+J134+J129+J127+J120+J118+J116+J114+J108+J97+J90+J84+J73+J65+J52+J44+J36+J23+J14+J12+J8+J106</f>
        <v>420867651.75999999</v>
      </c>
      <c r="K203" s="72"/>
      <c r="L203" s="76">
        <f>J203/F203</f>
        <v>1.0373059408176331</v>
      </c>
      <c r="M203" s="77"/>
      <c r="N203" s="76">
        <f>J203/H203</f>
        <v>0.94108212842222627</v>
      </c>
      <c r="O203" s="78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5"/>
    </row>
    <row r="204" spans="2:35" ht="16.5" thickTop="1" x14ac:dyDescent="0.25">
      <c r="F204" s="1"/>
      <c r="G204" s="1"/>
      <c r="H204" s="1"/>
      <c r="I204" s="1"/>
      <c r="J204" s="1"/>
      <c r="K204" s="1"/>
      <c r="L204" s="3"/>
      <c r="M204" s="3"/>
      <c r="N204" s="3"/>
      <c r="O204" s="3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5"/>
    </row>
    <row r="205" spans="2:35" ht="15.75" x14ac:dyDescent="0.25">
      <c r="F205" s="1"/>
      <c r="G205" s="1"/>
      <c r="H205" s="1"/>
      <c r="I205" s="1"/>
      <c r="J205" s="1"/>
      <c r="K205" s="1"/>
      <c r="AI205" s="15"/>
    </row>
    <row r="206" spans="2:35" ht="15.75" x14ac:dyDescent="0.25">
      <c r="AI206" s="15"/>
    </row>
    <row r="207" spans="2:35" ht="15.75" x14ac:dyDescent="0.25">
      <c r="F207" s="104"/>
      <c r="G207" s="104"/>
      <c r="H207" s="104"/>
      <c r="I207" s="104"/>
      <c r="J207" s="104"/>
      <c r="K207" s="104"/>
      <c r="AG207" s="15"/>
      <c r="AI207" s="15"/>
    </row>
    <row r="208" spans="2:35" ht="15.75" x14ac:dyDescent="0.25">
      <c r="F208" s="1"/>
      <c r="H208" s="1"/>
      <c r="J208" s="1"/>
      <c r="AI208" s="15"/>
    </row>
    <row r="209" spans="6:35" ht="15.75" x14ac:dyDescent="0.25">
      <c r="AI209" s="15"/>
    </row>
    <row r="212" spans="6:35" x14ac:dyDescent="0.25">
      <c r="F212" s="1"/>
      <c r="G212" s="1"/>
      <c r="H212" s="1"/>
      <c r="I212" s="1"/>
      <c r="J212" s="1"/>
      <c r="K212" s="1"/>
    </row>
    <row r="213" spans="6:35" x14ac:dyDescent="0.25">
      <c r="F213" s="1"/>
    </row>
    <row r="215" spans="6:35" x14ac:dyDescent="0.25">
      <c r="F215" s="1"/>
      <c r="H215" s="1"/>
      <c r="J215" s="1"/>
    </row>
    <row r="218" spans="6:35" x14ac:dyDescent="0.25">
      <c r="F218" s="1"/>
    </row>
  </sheetData>
  <mergeCells count="392">
    <mergeCell ref="N199:O199"/>
    <mergeCell ref="D188:E188"/>
    <mergeCell ref="D189:E189"/>
    <mergeCell ref="F189:G189"/>
    <mergeCell ref="H189:I189"/>
    <mergeCell ref="J189:K189"/>
    <mergeCell ref="L189:M189"/>
    <mergeCell ref="N189:O189"/>
    <mergeCell ref="D199:E199"/>
    <mergeCell ref="F199:G199"/>
    <mergeCell ref="H199:I199"/>
    <mergeCell ref="J199:K199"/>
    <mergeCell ref="L199:M199"/>
    <mergeCell ref="N197:O197"/>
    <mergeCell ref="D197:E197"/>
    <mergeCell ref="F197:G197"/>
    <mergeCell ref="H197:I197"/>
    <mergeCell ref="J197:K197"/>
    <mergeCell ref="L197:M197"/>
    <mergeCell ref="N193:O193"/>
    <mergeCell ref="D195:E195"/>
    <mergeCell ref="F195:G195"/>
    <mergeCell ref="D191:E191"/>
    <mergeCell ref="F191:G191"/>
    <mergeCell ref="H191:I191"/>
    <mergeCell ref="J191:K191"/>
    <mergeCell ref="L191:M191"/>
    <mergeCell ref="N191:O191"/>
    <mergeCell ref="H195:I195"/>
    <mergeCell ref="J195:K195"/>
    <mergeCell ref="L195:M195"/>
    <mergeCell ref="N195:O195"/>
    <mergeCell ref="D193:E193"/>
    <mergeCell ref="F193:G193"/>
    <mergeCell ref="H193:I193"/>
    <mergeCell ref="J193:K193"/>
    <mergeCell ref="L193:M193"/>
    <mergeCell ref="N201:O201"/>
    <mergeCell ref="D174:E174"/>
    <mergeCell ref="F174:G174"/>
    <mergeCell ref="H174:I174"/>
    <mergeCell ref="J174:K174"/>
    <mergeCell ref="L174:M174"/>
    <mergeCell ref="N174:O174"/>
    <mergeCell ref="D176:E176"/>
    <mergeCell ref="F176:G176"/>
    <mergeCell ref="H176:I176"/>
    <mergeCell ref="J176:K176"/>
    <mergeCell ref="L176:M176"/>
    <mergeCell ref="N176:O176"/>
    <mergeCell ref="D178:E178"/>
    <mergeCell ref="F178:G178"/>
    <mergeCell ref="H178:I178"/>
    <mergeCell ref="D201:E201"/>
    <mergeCell ref="F201:G201"/>
    <mergeCell ref="H201:I201"/>
    <mergeCell ref="J201:K201"/>
    <mergeCell ref="L201:M201"/>
    <mergeCell ref="J178:K178"/>
    <mergeCell ref="L178:M178"/>
    <mergeCell ref="N178:O178"/>
    <mergeCell ref="B196:B197"/>
    <mergeCell ref="B198:B199"/>
    <mergeCell ref="B200:B201"/>
    <mergeCell ref="C190:C191"/>
    <mergeCell ref="C192:C193"/>
    <mergeCell ref="C194:C195"/>
    <mergeCell ref="C196:C197"/>
    <mergeCell ref="C198:C199"/>
    <mergeCell ref="C200:C201"/>
    <mergeCell ref="B179:B189"/>
    <mergeCell ref="C179:C189"/>
    <mergeCell ref="B190:B191"/>
    <mergeCell ref="B192:B193"/>
    <mergeCell ref="B194:B195"/>
    <mergeCell ref="B173:B174"/>
    <mergeCell ref="C173:C174"/>
    <mergeCell ref="B175:B176"/>
    <mergeCell ref="C175:C176"/>
    <mergeCell ref="B177:B178"/>
    <mergeCell ref="C177:C178"/>
    <mergeCell ref="B165:B166"/>
    <mergeCell ref="C165:C166"/>
    <mergeCell ref="D166:E166"/>
    <mergeCell ref="J168:K168"/>
    <mergeCell ref="L168:M168"/>
    <mergeCell ref="N168:O168"/>
    <mergeCell ref="B169:B172"/>
    <mergeCell ref="C169:C172"/>
    <mergeCell ref="D171:E171"/>
    <mergeCell ref="D172:E172"/>
    <mergeCell ref="F172:G172"/>
    <mergeCell ref="H172:I172"/>
    <mergeCell ref="J172:K172"/>
    <mergeCell ref="L172:M172"/>
    <mergeCell ref="N172:O172"/>
    <mergeCell ref="B167:B168"/>
    <mergeCell ref="C167:C168"/>
    <mergeCell ref="D168:E168"/>
    <mergeCell ref="F168:G168"/>
    <mergeCell ref="H168:I168"/>
    <mergeCell ref="N158:O158"/>
    <mergeCell ref="D163:E163"/>
    <mergeCell ref="D164:E164"/>
    <mergeCell ref="F164:G164"/>
    <mergeCell ref="H164:I164"/>
    <mergeCell ref="J164:K164"/>
    <mergeCell ref="L164:M164"/>
    <mergeCell ref="N164:O164"/>
    <mergeCell ref="F166:G166"/>
    <mergeCell ref="H166:I166"/>
    <mergeCell ref="J166:K166"/>
    <mergeCell ref="L166:M166"/>
    <mergeCell ref="N166:O166"/>
    <mergeCell ref="B157:B158"/>
    <mergeCell ref="C157:C158"/>
    <mergeCell ref="D158:E158"/>
    <mergeCell ref="F158:G158"/>
    <mergeCell ref="H158:I158"/>
    <mergeCell ref="J151:K151"/>
    <mergeCell ref="L151:M151"/>
    <mergeCell ref="N151:O151"/>
    <mergeCell ref="B152:B156"/>
    <mergeCell ref="C152:C156"/>
    <mergeCell ref="D155:E155"/>
    <mergeCell ref="D156:E156"/>
    <mergeCell ref="F156:G156"/>
    <mergeCell ref="H156:I156"/>
    <mergeCell ref="J156:K156"/>
    <mergeCell ref="L156:M156"/>
    <mergeCell ref="N156:O156"/>
    <mergeCell ref="B150:B151"/>
    <mergeCell ref="C150:C151"/>
    <mergeCell ref="D151:E151"/>
    <mergeCell ref="F151:G151"/>
    <mergeCell ref="H151:I151"/>
    <mergeCell ref="J158:K158"/>
    <mergeCell ref="L158:M158"/>
    <mergeCell ref="D149:E149"/>
    <mergeCell ref="F149:G149"/>
    <mergeCell ref="H149:I149"/>
    <mergeCell ref="J149:K149"/>
    <mergeCell ref="L149:M149"/>
    <mergeCell ref="N149:O149"/>
    <mergeCell ref="B148:B149"/>
    <mergeCell ref="C148:C149"/>
    <mergeCell ref="H145:I145"/>
    <mergeCell ref="J145:K145"/>
    <mergeCell ref="L145:M145"/>
    <mergeCell ref="N145:O145"/>
    <mergeCell ref="B146:B147"/>
    <mergeCell ref="C146:C147"/>
    <mergeCell ref="D147:E147"/>
    <mergeCell ref="F147:G147"/>
    <mergeCell ref="H147:I147"/>
    <mergeCell ref="J147:K147"/>
    <mergeCell ref="L147:M147"/>
    <mergeCell ref="N147:O147"/>
    <mergeCell ref="B141:B145"/>
    <mergeCell ref="C141:C145"/>
    <mergeCell ref="D144:E144"/>
    <mergeCell ref="D145:E145"/>
    <mergeCell ref="F145:G145"/>
    <mergeCell ref="J138:K138"/>
    <mergeCell ref="L138:M138"/>
    <mergeCell ref="N138:O138"/>
    <mergeCell ref="B139:B140"/>
    <mergeCell ref="C139:C140"/>
    <mergeCell ref="D140:E140"/>
    <mergeCell ref="F140:G140"/>
    <mergeCell ref="H140:I140"/>
    <mergeCell ref="J140:K140"/>
    <mergeCell ref="L140:M140"/>
    <mergeCell ref="N140:O140"/>
    <mergeCell ref="B137:B138"/>
    <mergeCell ref="C137:C138"/>
    <mergeCell ref="D138:E138"/>
    <mergeCell ref="F138:G138"/>
    <mergeCell ref="H138:I138"/>
    <mergeCell ref="J134:K134"/>
    <mergeCell ref="L134:M134"/>
    <mergeCell ref="N134:O134"/>
    <mergeCell ref="B135:B136"/>
    <mergeCell ref="C135:C136"/>
    <mergeCell ref="D136:E136"/>
    <mergeCell ref="F136:G136"/>
    <mergeCell ref="H136:I136"/>
    <mergeCell ref="J136:K136"/>
    <mergeCell ref="L136:M136"/>
    <mergeCell ref="N136:O136"/>
    <mergeCell ref="B130:B134"/>
    <mergeCell ref="C130:C134"/>
    <mergeCell ref="D133:E133"/>
    <mergeCell ref="D134:E134"/>
    <mergeCell ref="F134:G134"/>
    <mergeCell ref="B128:B129"/>
    <mergeCell ref="C128:C129"/>
    <mergeCell ref="D129:E129"/>
    <mergeCell ref="F129:G129"/>
    <mergeCell ref="H129:I129"/>
    <mergeCell ref="J129:K129"/>
    <mergeCell ref="L129:M129"/>
    <mergeCell ref="N129:O129"/>
    <mergeCell ref="B121:B127"/>
    <mergeCell ref="C121:C127"/>
    <mergeCell ref="B107:B108"/>
    <mergeCell ref="D120:E120"/>
    <mergeCell ref="F120:G120"/>
    <mergeCell ref="H120:I120"/>
    <mergeCell ref="D126:E126"/>
    <mergeCell ref="D127:E127"/>
    <mergeCell ref="F127:G127"/>
    <mergeCell ref="H127:I127"/>
    <mergeCell ref="N118:O118"/>
    <mergeCell ref="B117:B118"/>
    <mergeCell ref="C117:C118"/>
    <mergeCell ref="B119:B120"/>
    <mergeCell ref="C119:C120"/>
    <mergeCell ref="J120:K120"/>
    <mergeCell ref="L120:M120"/>
    <mergeCell ref="N120:O120"/>
    <mergeCell ref="D118:E118"/>
    <mergeCell ref="F118:G118"/>
    <mergeCell ref="H118:I118"/>
    <mergeCell ref="J118:K118"/>
    <mergeCell ref="L118:M118"/>
    <mergeCell ref="J127:K127"/>
    <mergeCell ref="L127:M127"/>
    <mergeCell ref="N127:O127"/>
    <mergeCell ref="B91:B97"/>
    <mergeCell ref="C91:C97"/>
    <mergeCell ref="D96:E96"/>
    <mergeCell ref="D97:E97"/>
    <mergeCell ref="F97:G97"/>
    <mergeCell ref="J116:K116"/>
    <mergeCell ref="L116:M116"/>
    <mergeCell ref="N116:O116"/>
    <mergeCell ref="B115:B116"/>
    <mergeCell ref="C115:C116"/>
    <mergeCell ref="D116:E116"/>
    <mergeCell ref="F116:G116"/>
    <mergeCell ref="H116:I116"/>
    <mergeCell ref="H108:I108"/>
    <mergeCell ref="J108:K108"/>
    <mergeCell ref="L108:M108"/>
    <mergeCell ref="N108:O108"/>
    <mergeCell ref="B109:B114"/>
    <mergeCell ref="C109:C114"/>
    <mergeCell ref="D113:E113"/>
    <mergeCell ref="D114:E114"/>
    <mergeCell ref="F114:G114"/>
    <mergeCell ref="H114:I114"/>
    <mergeCell ref="J114:K114"/>
    <mergeCell ref="B98:B106"/>
    <mergeCell ref="C98:C106"/>
    <mergeCell ref="D105:E105"/>
    <mergeCell ref="D106:E106"/>
    <mergeCell ref="F106:G106"/>
    <mergeCell ref="H106:I106"/>
    <mergeCell ref="J106:K106"/>
    <mergeCell ref="L106:M106"/>
    <mergeCell ref="N106:O106"/>
    <mergeCell ref="B85:B90"/>
    <mergeCell ref="C85:C90"/>
    <mergeCell ref="D89:E89"/>
    <mergeCell ref="D90:E90"/>
    <mergeCell ref="F90:G90"/>
    <mergeCell ref="H90:I90"/>
    <mergeCell ref="J90:K90"/>
    <mergeCell ref="L90:M90"/>
    <mergeCell ref="N90:O90"/>
    <mergeCell ref="B74:B84"/>
    <mergeCell ref="C74:C84"/>
    <mergeCell ref="D83:E83"/>
    <mergeCell ref="D84:E84"/>
    <mergeCell ref="F84:G84"/>
    <mergeCell ref="H84:I84"/>
    <mergeCell ref="J84:K84"/>
    <mergeCell ref="L84:M84"/>
    <mergeCell ref="D72:E72"/>
    <mergeCell ref="D73:E73"/>
    <mergeCell ref="F73:G73"/>
    <mergeCell ref="C66:C73"/>
    <mergeCell ref="B45:B52"/>
    <mergeCell ref="C45:C52"/>
    <mergeCell ref="D51:E51"/>
    <mergeCell ref="D52:E52"/>
    <mergeCell ref="F52:G52"/>
    <mergeCell ref="H73:I73"/>
    <mergeCell ref="J73:K73"/>
    <mergeCell ref="L73:M73"/>
    <mergeCell ref="N73:O73"/>
    <mergeCell ref="B66:B73"/>
    <mergeCell ref="B53:B65"/>
    <mergeCell ref="C53:C65"/>
    <mergeCell ref="D64:E64"/>
    <mergeCell ref="D65:E65"/>
    <mergeCell ref="F65:G65"/>
    <mergeCell ref="H65:I65"/>
    <mergeCell ref="J65:K65"/>
    <mergeCell ref="L65:M65"/>
    <mergeCell ref="N65:O65"/>
    <mergeCell ref="B5:B6"/>
    <mergeCell ref="C5:C6"/>
    <mergeCell ref="D5:D6"/>
    <mergeCell ref="E5:E6"/>
    <mergeCell ref="L5:M5"/>
    <mergeCell ref="B13:B14"/>
    <mergeCell ref="C13:C14"/>
    <mergeCell ref="L8:M8"/>
    <mergeCell ref="N8:O8"/>
    <mergeCell ref="C9:C12"/>
    <mergeCell ref="B9:B12"/>
    <mergeCell ref="D12:E12"/>
    <mergeCell ref="F12:G12"/>
    <mergeCell ref="H12:I12"/>
    <mergeCell ref="J12:K12"/>
    <mergeCell ref="L12:M12"/>
    <mergeCell ref="N12:O12"/>
    <mergeCell ref="C7:C8"/>
    <mergeCell ref="H207:I207"/>
    <mergeCell ref="J207:K207"/>
    <mergeCell ref="F4:G4"/>
    <mergeCell ref="F207:G207"/>
    <mergeCell ref="F5:G5"/>
    <mergeCell ref="H5:I5"/>
    <mergeCell ref="J5:K5"/>
    <mergeCell ref="J14:K14"/>
    <mergeCell ref="D43:E43"/>
    <mergeCell ref="D44:E44"/>
    <mergeCell ref="F44:G44"/>
    <mergeCell ref="H44:I44"/>
    <mergeCell ref="D23:E23"/>
    <mergeCell ref="F8:G8"/>
    <mergeCell ref="H8:I8"/>
    <mergeCell ref="J8:K8"/>
    <mergeCell ref="F23:G23"/>
    <mergeCell ref="H23:I23"/>
    <mergeCell ref="J23:K23"/>
    <mergeCell ref="D14:E14"/>
    <mergeCell ref="D8:E8"/>
    <mergeCell ref="F14:G14"/>
    <mergeCell ref="H14:I14"/>
    <mergeCell ref="D11:E11"/>
    <mergeCell ref="B159:B164"/>
    <mergeCell ref="C159:C164"/>
    <mergeCell ref="B7:B8"/>
    <mergeCell ref="L14:M14"/>
    <mergeCell ref="N14:O14"/>
    <mergeCell ref="B24:B36"/>
    <mergeCell ref="C24:C36"/>
    <mergeCell ref="D35:E35"/>
    <mergeCell ref="D36:E36"/>
    <mergeCell ref="F36:G36"/>
    <mergeCell ref="H36:I36"/>
    <mergeCell ref="J36:K36"/>
    <mergeCell ref="L36:M36"/>
    <mergeCell ref="N36:O36"/>
    <mergeCell ref="L23:M23"/>
    <mergeCell ref="N23:O23"/>
    <mergeCell ref="C15:C23"/>
    <mergeCell ref="B15:B23"/>
    <mergeCell ref="D22:E22"/>
    <mergeCell ref="J44:K44"/>
    <mergeCell ref="L44:M44"/>
    <mergeCell ref="N44:O44"/>
    <mergeCell ref="B37:B44"/>
    <mergeCell ref="C37:C44"/>
    <mergeCell ref="E2:K2"/>
    <mergeCell ref="F203:G203"/>
    <mergeCell ref="H203:I203"/>
    <mergeCell ref="J203:K203"/>
    <mergeCell ref="D202:E202"/>
    <mergeCell ref="D203:E203"/>
    <mergeCell ref="L203:M203"/>
    <mergeCell ref="N203:O203"/>
    <mergeCell ref="C107:C108"/>
    <mergeCell ref="N5:O5"/>
    <mergeCell ref="H52:I52"/>
    <mergeCell ref="J52:K52"/>
    <mergeCell ref="L52:M52"/>
    <mergeCell ref="N52:O52"/>
    <mergeCell ref="N84:O84"/>
    <mergeCell ref="H97:I97"/>
    <mergeCell ref="J97:K97"/>
    <mergeCell ref="L97:M97"/>
    <mergeCell ref="N97:O97"/>
    <mergeCell ref="L114:M114"/>
    <mergeCell ref="N114:O114"/>
    <mergeCell ref="D108:E108"/>
    <mergeCell ref="F108:G108"/>
    <mergeCell ref="H134:I13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G26"/>
  <sheetViews>
    <sheetView workbookViewId="0">
      <selection activeCell="H33" sqref="H33"/>
    </sheetView>
  </sheetViews>
  <sheetFormatPr defaultRowHeight="15" x14ac:dyDescent="0.25"/>
  <sheetData>
    <row r="3" spans="1:21" x14ac:dyDescent="0.25">
      <c r="A3">
        <v>99</v>
      </c>
      <c r="B3" t="s">
        <v>88</v>
      </c>
      <c r="C3">
        <v>1110</v>
      </c>
      <c r="D3" t="s">
        <v>4</v>
      </c>
      <c r="E3" s="1">
        <v>0</v>
      </c>
      <c r="F3" s="1">
        <f t="shared" ref="F3:F20" si="0">I3+K3</f>
        <v>0</v>
      </c>
      <c r="G3" s="1"/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/>
      <c r="U3" s="1"/>
    </row>
    <row r="4" spans="1:21" x14ac:dyDescent="0.25">
      <c r="A4">
        <v>99</v>
      </c>
      <c r="B4" t="s">
        <v>88</v>
      </c>
      <c r="C4">
        <v>3280</v>
      </c>
      <c r="D4" t="s">
        <v>48</v>
      </c>
      <c r="E4" s="1">
        <v>1546805.4</v>
      </c>
      <c r="F4" s="1">
        <f t="shared" si="0"/>
        <v>0</v>
      </c>
      <c r="G4" s="1"/>
      <c r="H4" s="1">
        <v>1663805.4</v>
      </c>
      <c r="I4" s="1">
        <v>0</v>
      </c>
      <c r="J4" s="1">
        <v>0</v>
      </c>
      <c r="K4" s="1">
        <v>0</v>
      </c>
      <c r="L4" s="1">
        <v>0</v>
      </c>
      <c r="M4" s="1">
        <v>1546805.4</v>
      </c>
      <c r="N4" s="1">
        <v>1663805.4</v>
      </c>
      <c r="O4" s="1">
        <v>1663805.4</v>
      </c>
      <c r="P4" s="1">
        <v>0</v>
      </c>
      <c r="Q4" s="1">
        <v>0</v>
      </c>
      <c r="R4" s="1">
        <v>0</v>
      </c>
      <c r="S4" s="1">
        <v>1663805.4</v>
      </c>
      <c r="T4" s="1"/>
      <c r="U4" s="1"/>
    </row>
    <row r="5" spans="1:21" x14ac:dyDescent="0.25">
      <c r="A5">
        <v>99</v>
      </c>
      <c r="B5" t="s">
        <v>88</v>
      </c>
      <c r="C5">
        <v>4130</v>
      </c>
      <c r="D5" t="s">
        <v>6</v>
      </c>
      <c r="E5" s="1">
        <v>0</v>
      </c>
      <c r="F5" s="1">
        <f t="shared" si="0"/>
        <v>0</v>
      </c>
      <c r="G5" s="1"/>
      <c r="H5" s="1">
        <v>173385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173385</v>
      </c>
      <c r="O5" s="1">
        <v>173385</v>
      </c>
      <c r="P5" s="1">
        <v>0</v>
      </c>
      <c r="Q5" s="1">
        <v>0</v>
      </c>
      <c r="R5" s="1">
        <v>0</v>
      </c>
      <c r="S5" s="1">
        <v>173385</v>
      </c>
      <c r="T5" s="1"/>
      <c r="U5" s="1"/>
    </row>
    <row r="6" spans="1:21" x14ac:dyDescent="0.25">
      <c r="A6">
        <v>99</v>
      </c>
      <c r="B6" t="s">
        <v>88</v>
      </c>
      <c r="C6">
        <v>4240</v>
      </c>
      <c r="D6" t="s">
        <v>11</v>
      </c>
      <c r="E6" s="1">
        <v>1037307.19</v>
      </c>
      <c r="F6" s="1">
        <f t="shared" si="0"/>
        <v>0</v>
      </c>
      <c r="G6" s="1"/>
      <c r="H6" s="1">
        <v>1037307.19</v>
      </c>
      <c r="I6" s="1">
        <v>0</v>
      </c>
      <c r="J6" s="1">
        <v>0</v>
      </c>
      <c r="K6" s="1">
        <v>0</v>
      </c>
      <c r="L6" s="1">
        <v>0</v>
      </c>
      <c r="M6" s="1">
        <v>1037307.19</v>
      </c>
      <c r="N6" s="1">
        <v>1037307.19</v>
      </c>
      <c r="O6" s="1">
        <v>1037307.19</v>
      </c>
      <c r="P6" s="1">
        <v>0</v>
      </c>
      <c r="Q6" s="1">
        <v>0</v>
      </c>
      <c r="R6" s="1">
        <v>0</v>
      </c>
      <c r="S6" s="1">
        <v>1037307.19</v>
      </c>
      <c r="T6" s="1"/>
      <c r="U6" s="1"/>
    </row>
    <row r="7" spans="1:21" x14ac:dyDescent="0.25">
      <c r="A7">
        <v>99</v>
      </c>
      <c r="B7" t="s">
        <v>88</v>
      </c>
      <c r="C7">
        <v>4260</v>
      </c>
      <c r="D7" t="s">
        <v>12</v>
      </c>
      <c r="E7" s="1">
        <v>468558.82</v>
      </c>
      <c r="F7" s="1">
        <f t="shared" si="0"/>
        <v>0</v>
      </c>
      <c r="G7" s="1"/>
      <c r="H7" s="1">
        <v>468558.82</v>
      </c>
      <c r="I7" s="1">
        <v>0</v>
      </c>
      <c r="J7" s="1">
        <v>0</v>
      </c>
      <c r="K7" s="1">
        <v>0</v>
      </c>
      <c r="L7" s="1">
        <v>0</v>
      </c>
      <c r="M7" s="1">
        <v>468558.82</v>
      </c>
      <c r="N7" s="1">
        <v>468558.82</v>
      </c>
      <c r="O7" s="1">
        <v>468558.82</v>
      </c>
      <c r="P7" s="1">
        <v>0</v>
      </c>
      <c r="Q7" s="1">
        <v>0</v>
      </c>
      <c r="R7" s="1">
        <v>0</v>
      </c>
      <c r="S7" s="1">
        <v>468558.82</v>
      </c>
      <c r="T7" s="1"/>
      <c r="U7" s="1"/>
    </row>
    <row r="8" spans="1:21" x14ac:dyDescent="0.25">
      <c r="A8">
        <v>99</v>
      </c>
      <c r="B8" t="s">
        <v>88</v>
      </c>
      <c r="C8">
        <v>4520</v>
      </c>
      <c r="D8" t="s">
        <v>15</v>
      </c>
      <c r="E8" s="1">
        <v>646628.31000000006</v>
      </c>
      <c r="F8" s="1">
        <f t="shared" si="0"/>
        <v>0</v>
      </c>
      <c r="G8" s="1"/>
      <c r="H8" s="1">
        <v>774628.31</v>
      </c>
      <c r="I8" s="1">
        <v>0</v>
      </c>
      <c r="J8" s="1">
        <v>0</v>
      </c>
      <c r="K8" s="1">
        <v>0</v>
      </c>
      <c r="L8" s="1">
        <v>0</v>
      </c>
      <c r="M8" s="1">
        <v>646628.31000000006</v>
      </c>
      <c r="N8" s="1">
        <v>774628.31</v>
      </c>
      <c r="O8" s="1">
        <v>774628.31</v>
      </c>
      <c r="P8" s="1">
        <v>0</v>
      </c>
      <c r="Q8" s="1">
        <v>0</v>
      </c>
      <c r="R8" s="1">
        <v>0</v>
      </c>
      <c r="S8" s="1">
        <v>774628.31</v>
      </c>
      <c r="T8" s="1"/>
      <c r="U8" s="1"/>
    </row>
    <row r="9" spans="1:21" x14ac:dyDescent="0.25">
      <c r="A9">
        <v>99</v>
      </c>
      <c r="B9" t="s">
        <v>88</v>
      </c>
      <c r="C9">
        <v>4530</v>
      </c>
      <c r="D9" t="s">
        <v>16</v>
      </c>
      <c r="E9" s="1">
        <v>0</v>
      </c>
      <c r="F9" s="1">
        <f t="shared" si="0"/>
        <v>0</v>
      </c>
      <c r="G9" s="1"/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/>
      <c r="U9" s="1"/>
    </row>
    <row r="10" spans="1:21" x14ac:dyDescent="0.25">
      <c r="A10">
        <v>99</v>
      </c>
      <c r="B10" t="s">
        <v>88</v>
      </c>
      <c r="C10">
        <v>4960</v>
      </c>
      <c r="D10" t="s">
        <v>89</v>
      </c>
      <c r="E10" s="1">
        <v>24326671.600000001</v>
      </c>
      <c r="F10" s="1">
        <f t="shared" si="0"/>
        <v>0</v>
      </c>
      <c r="G10" s="1"/>
      <c r="H10" s="1">
        <v>34709731.109999999</v>
      </c>
      <c r="I10" s="1">
        <v>0</v>
      </c>
      <c r="J10" s="1">
        <v>0</v>
      </c>
      <c r="K10" s="1">
        <v>0</v>
      </c>
      <c r="L10" s="1">
        <v>0</v>
      </c>
      <c r="M10" s="1">
        <v>24326671.600000001</v>
      </c>
      <c r="N10" s="1">
        <v>34709731.109999999</v>
      </c>
      <c r="O10" s="1">
        <v>34661436.740000002</v>
      </c>
      <c r="P10" s="1">
        <v>0</v>
      </c>
      <c r="Q10" s="1">
        <v>0</v>
      </c>
      <c r="R10" s="1">
        <v>0</v>
      </c>
      <c r="S10" s="1">
        <v>34661436.740000002</v>
      </c>
      <c r="T10" s="1"/>
      <c r="U10" s="1"/>
    </row>
    <row r="11" spans="1:21" x14ac:dyDescent="0.25">
      <c r="A11">
        <v>99</v>
      </c>
      <c r="B11" t="s">
        <v>88</v>
      </c>
      <c r="C11">
        <v>5100</v>
      </c>
      <c r="D11" t="s">
        <v>90</v>
      </c>
      <c r="E11" s="1">
        <v>788210.84</v>
      </c>
      <c r="F11" s="1">
        <f t="shared" si="0"/>
        <v>0</v>
      </c>
      <c r="G11" s="1"/>
      <c r="H11" s="1">
        <v>788210.84</v>
      </c>
      <c r="I11" s="1">
        <v>0</v>
      </c>
      <c r="J11" s="1">
        <v>0</v>
      </c>
      <c r="K11" s="1">
        <v>0</v>
      </c>
      <c r="L11" s="1">
        <v>0</v>
      </c>
      <c r="M11" s="1">
        <v>788210.84</v>
      </c>
      <c r="N11" s="1">
        <v>788210.84</v>
      </c>
      <c r="O11" s="1">
        <v>788210.84</v>
      </c>
      <c r="P11" s="1">
        <v>0</v>
      </c>
      <c r="Q11" s="1">
        <v>0</v>
      </c>
      <c r="R11" s="1">
        <v>0</v>
      </c>
      <c r="S11" s="1">
        <v>788210.84</v>
      </c>
      <c r="T11" s="1"/>
      <c r="U11" s="1"/>
    </row>
    <row r="12" spans="1:21" x14ac:dyDescent="0.25">
      <c r="A12">
        <v>99</v>
      </c>
      <c r="B12" t="s">
        <v>88</v>
      </c>
      <c r="C12">
        <v>6260</v>
      </c>
      <c r="D12" t="s">
        <v>21</v>
      </c>
      <c r="E12" s="1">
        <v>0</v>
      </c>
      <c r="F12" s="1">
        <f t="shared" si="0"/>
        <v>0</v>
      </c>
      <c r="G12" s="1"/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/>
    </row>
    <row r="13" spans="1:21" x14ac:dyDescent="0.25">
      <c r="A13">
        <v>99</v>
      </c>
      <c r="B13" t="s">
        <v>88</v>
      </c>
      <c r="C13">
        <v>6370</v>
      </c>
      <c r="D13" t="s">
        <v>22</v>
      </c>
      <c r="E13" s="1">
        <v>0</v>
      </c>
      <c r="F13" s="1">
        <f t="shared" si="0"/>
        <v>0</v>
      </c>
      <c r="G13" s="1"/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/>
      <c r="U13" s="1"/>
    </row>
    <row r="14" spans="1:21" x14ac:dyDescent="0.25">
      <c r="A14">
        <v>99</v>
      </c>
      <c r="B14" t="s">
        <v>88</v>
      </c>
      <c r="C14">
        <v>7220</v>
      </c>
      <c r="D14" t="s">
        <v>35</v>
      </c>
      <c r="E14" s="1">
        <v>0</v>
      </c>
      <c r="F14" s="1">
        <f t="shared" si="0"/>
        <v>0</v>
      </c>
      <c r="G14" s="1"/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/>
      <c r="U14" s="1"/>
    </row>
    <row r="15" spans="1:21" x14ac:dyDescent="0.25">
      <c r="A15">
        <v>99</v>
      </c>
      <c r="B15" t="s">
        <v>88</v>
      </c>
      <c r="C15">
        <v>8130</v>
      </c>
      <c r="D15" t="s">
        <v>91</v>
      </c>
      <c r="E15" s="1">
        <v>32649.64</v>
      </c>
      <c r="F15" s="1">
        <f t="shared" si="0"/>
        <v>0</v>
      </c>
      <c r="G15" s="1"/>
      <c r="H15" s="1">
        <v>32649.64</v>
      </c>
      <c r="I15" s="1">
        <v>0</v>
      </c>
      <c r="J15" s="1">
        <v>0</v>
      </c>
      <c r="K15" s="1">
        <v>0</v>
      </c>
      <c r="L15" s="1">
        <v>0</v>
      </c>
      <c r="M15" s="1">
        <v>32649.64</v>
      </c>
      <c r="N15" s="1">
        <v>32649.64</v>
      </c>
      <c r="O15" s="1">
        <v>32649.64</v>
      </c>
      <c r="P15" s="1">
        <v>0</v>
      </c>
      <c r="Q15" s="1">
        <v>0</v>
      </c>
      <c r="R15" s="1">
        <v>0</v>
      </c>
      <c r="S15" s="1">
        <v>32649.64</v>
      </c>
      <c r="T15" s="1"/>
      <c r="U15" s="1"/>
    </row>
    <row r="16" spans="1:21" x14ac:dyDescent="0.25">
      <c r="A16">
        <v>99</v>
      </c>
      <c r="B16" t="s">
        <v>88</v>
      </c>
      <c r="C16">
        <v>8140</v>
      </c>
      <c r="D16" t="s">
        <v>27</v>
      </c>
      <c r="E16" s="1">
        <v>0</v>
      </c>
      <c r="F16" s="1">
        <f t="shared" si="0"/>
        <v>0</v>
      </c>
      <c r="G16" s="1"/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/>
      <c r="U16" s="1"/>
    </row>
    <row r="17" spans="1:33" x14ac:dyDescent="0.25">
      <c r="A17">
        <v>99</v>
      </c>
      <c r="B17" t="s">
        <v>88</v>
      </c>
      <c r="C17">
        <v>9120</v>
      </c>
      <c r="D17" t="s">
        <v>28</v>
      </c>
      <c r="E17" s="1">
        <v>6503859.5199999996</v>
      </c>
      <c r="F17" s="1">
        <f t="shared" si="0"/>
        <v>0</v>
      </c>
      <c r="G17" s="1"/>
      <c r="H17" s="1">
        <v>7088859.5199999996</v>
      </c>
      <c r="I17" s="1">
        <v>0</v>
      </c>
      <c r="J17" s="1">
        <v>0</v>
      </c>
      <c r="K17" s="1">
        <v>0</v>
      </c>
      <c r="L17" s="1">
        <v>0</v>
      </c>
      <c r="M17" s="1">
        <v>6503859.5199999996</v>
      </c>
      <c r="N17" s="1">
        <v>7088859.5199999996</v>
      </c>
      <c r="O17" s="1">
        <v>7088859.5199999996</v>
      </c>
      <c r="P17" s="1">
        <v>0</v>
      </c>
      <c r="Q17" s="1">
        <v>0</v>
      </c>
      <c r="R17" s="1">
        <v>0</v>
      </c>
      <c r="S17" s="1">
        <v>7088859.5199999996</v>
      </c>
      <c r="T17" s="1"/>
      <c r="U17" s="1"/>
    </row>
    <row r="18" spans="1:33" x14ac:dyDescent="0.25">
      <c r="A18">
        <v>99</v>
      </c>
      <c r="B18" t="s">
        <v>88</v>
      </c>
      <c r="C18">
        <v>9230</v>
      </c>
      <c r="D18" t="s">
        <v>29</v>
      </c>
      <c r="E18" s="1">
        <v>1166607.78</v>
      </c>
      <c r="F18" s="1">
        <f t="shared" si="0"/>
        <v>0</v>
      </c>
      <c r="G18" s="1"/>
      <c r="H18" s="1">
        <v>1166607.78</v>
      </c>
      <c r="I18" s="1">
        <v>0</v>
      </c>
      <c r="J18" s="1">
        <v>0</v>
      </c>
      <c r="K18" s="1">
        <v>0</v>
      </c>
      <c r="L18" s="1">
        <v>0</v>
      </c>
      <c r="M18" s="1">
        <v>1166607.78</v>
      </c>
      <c r="N18" s="1">
        <v>1166607.78</v>
      </c>
      <c r="O18" s="1">
        <v>1166607.78</v>
      </c>
      <c r="P18" s="1">
        <v>0</v>
      </c>
      <c r="Q18" s="1">
        <v>0</v>
      </c>
      <c r="R18" s="1">
        <v>0</v>
      </c>
      <c r="S18" s="1">
        <v>1166607.78</v>
      </c>
      <c r="T18" s="1"/>
      <c r="U18" s="1"/>
    </row>
    <row r="19" spans="1:33" x14ac:dyDescent="0.25">
      <c r="A19">
        <v>99</v>
      </c>
      <c r="B19" t="s">
        <v>88</v>
      </c>
      <c r="C19">
        <v>10430</v>
      </c>
      <c r="D19" t="s">
        <v>38</v>
      </c>
      <c r="E19" s="1">
        <v>139700.49</v>
      </c>
      <c r="F19" s="1">
        <f t="shared" si="0"/>
        <v>0</v>
      </c>
      <c r="G19" s="1"/>
      <c r="H19" s="1">
        <v>139700.49</v>
      </c>
      <c r="I19" s="1">
        <v>0</v>
      </c>
      <c r="J19" s="1">
        <v>0</v>
      </c>
      <c r="K19" s="1">
        <v>0</v>
      </c>
      <c r="L19" s="1">
        <v>0</v>
      </c>
      <c r="M19" s="1">
        <v>139700.49</v>
      </c>
      <c r="N19" s="1">
        <v>139700.49</v>
      </c>
      <c r="O19" s="1">
        <v>139700.49</v>
      </c>
      <c r="P19" s="1">
        <v>0</v>
      </c>
      <c r="Q19" s="1">
        <v>0</v>
      </c>
      <c r="R19" s="1">
        <v>0</v>
      </c>
      <c r="S19" s="1">
        <v>139700.49</v>
      </c>
      <c r="T19" s="1"/>
      <c r="U19" s="1"/>
    </row>
    <row r="20" spans="1:33" x14ac:dyDescent="0.25">
      <c r="A20">
        <v>99</v>
      </c>
      <c r="B20" t="s">
        <v>88</v>
      </c>
      <c r="C20">
        <v>10910</v>
      </c>
      <c r="D20" t="s">
        <v>49</v>
      </c>
      <c r="E20" s="1">
        <v>0</v>
      </c>
      <c r="F20" s="1">
        <f t="shared" si="0"/>
        <v>0</v>
      </c>
      <c r="G20" s="1"/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/>
      <c r="U20" s="1"/>
    </row>
    <row r="25" spans="1:33" x14ac:dyDescent="0.25">
      <c r="A25" s="2">
        <v>70</v>
      </c>
      <c r="B25" t="s">
        <v>76</v>
      </c>
      <c r="C25">
        <v>4940</v>
      </c>
      <c r="D25" t="s">
        <v>77</v>
      </c>
      <c r="E25" s="4">
        <v>0</v>
      </c>
      <c r="F25" s="5">
        <f>U25+W25</f>
        <v>0</v>
      </c>
      <c r="G25" s="4">
        <v>0</v>
      </c>
      <c r="H25" s="5">
        <f>V25+X25</f>
        <v>0</v>
      </c>
      <c r="I25" s="1">
        <v>0</v>
      </c>
      <c r="J25" s="1">
        <v>0</v>
      </c>
      <c r="K25" s="6"/>
      <c r="L25" s="6"/>
      <c r="M25" s="6"/>
      <c r="N25" s="6"/>
      <c r="O25" s="1"/>
      <c r="P25" s="1"/>
      <c r="Q25" s="1"/>
      <c r="R25" s="1"/>
      <c r="S25" s="1"/>
      <c r="T25" s="1"/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/>
      <c r="AG25" s="1"/>
    </row>
    <row r="26" spans="1:33" x14ac:dyDescent="0.25">
      <c r="A26" s="2">
        <v>70</v>
      </c>
      <c r="B26" t="s">
        <v>76</v>
      </c>
      <c r="C26">
        <v>4980</v>
      </c>
      <c r="D26" t="s">
        <v>78</v>
      </c>
      <c r="E26" s="4">
        <v>0</v>
      </c>
      <c r="F26" s="5">
        <f>U26+W26</f>
        <v>0</v>
      </c>
      <c r="G26" s="4">
        <v>6300000</v>
      </c>
      <c r="H26" s="5">
        <f>V26+X26</f>
        <v>0</v>
      </c>
      <c r="I26" s="1">
        <v>6300000</v>
      </c>
      <c r="J26" s="1">
        <v>0</v>
      </c>
      <c r="K26" s="6"/>
      <c r="L26" s="6"/>
      <c r="M26" s="6"/>
      <c r="N26" s="6"/>
      <c r="O26" s="1"/>
      <c r="P26" s="1"/>
      <c r="Q26" s="1"/>
      <c r="R26" s="1"/>
      <c r="S26" s="1"/>
      <c r="T26" s="1"/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6300000</v>
      </c>
      <c r="AA26" s="1">
        <v>6300000</v>
      </c>
      <c r="AB26" s="1">
        <v>0</v>
      </c>
      <c r="AC26" s="1">
        <v>0</v>
      </c>
      <c r="AD26" s="1">
        <v>0</v>
      </c>
      <c r="AE26" s="1">
        <v>6300000</v>
      </c>
      <c r="AF26" s="1"/>
      <c r="AG26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5" ma:contentTypeDescription="Create a new document." ma:contentTypeScope="" ma:versionID="5d88038128c7d062958332b431b3a3ca">
  <xsd:schema xmlns:xsd="http://www.w3.org/2001/XMLSchema" xmlns:xs="http://www.w3.org/2001/XMLSchema" xmlns:p="http://schemas.microsoft.com/office/2006/metadata/properties" xmlns:ns3="240d9007-a1fb-482a-96da-a02b62c04690" targetNamespace="http://schemas.microsoft.com/office/2006/metadata/properties" ma:root="true" ma:fieldsID="595ddf43307ae3565c59141941a8aa9c" ns3:_=""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E47CB-9776-4E86-940B-F7039FD5AD97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240d9007-a1fb-482a-96da-a02b62c04690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D73756-F7B2-42F8-A2AE-56A0F8462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22F718-0E55-4A4D-8B87-059EAC219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Tabela 1 2024 per raportin treg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Shpresa Karanxha</dc:creator>
  <cp:lastModifiedBy>Shpresa Karanxha</cp:lastModifiedBy>
  <dcterms:created xsi:type="dcterms:W3CDTF">2025-04-15T09:10:49Z</dcterms:created>
  <dcterms:modified xsi:type="dcterms:W3CDTF">2025-05-07T07:28:33Z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